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Override PartName="/xl/drawings/drawing100.xml" ContentType="application/vnd.openxmlformats-officedocument.drawing+xml"/>
  <Override PartName="/xl/drawings/drawing101.xml" ContentType="application/vnd.openxmlformats-officedocument.drawing+xml"/>
  <Override PartName="/xl/drawings/drawing102.xml" ContentType="application/vnd.openxmlformats-officedocument.drawing+xml"/>
  <Override PartName="/xl/drawings/drawing103.xml" ContentType="application/vnd.openxmlformats-officedocument.drawing+xml"/>
  <Override PartName="/xl/drawings/drawing104.xml" ContentType="application/vnd.openxmlformats-officedocument.drawing+xml"/>
  <Override PartName="/xl/drawings/drawing105.xml" ContentType="application/vnd.openxmlformats-officedocument.drawing+xml"/>
  <Override PartName="/xl/drawings/drawing106.xml" ContentType="application/vnd.openxmlformats-officedocument.drawing+xml"/>
  <Override PartName="/xl/drawings/drawing107.xml" ContentType="application/vnd.openxmlformats-officedocument.drawing+xml"/>
  <Override PartName="/xl/drawings/drawing108.xml" ContentType="application/vnd.openxmlformats-officedocument.drawing+xml"/>
  <Override PartName="/xl/drawings/drawing109.xml" ContentType="application/vnd.openxmlformats-officedocument.drawing+xml"/>
  <Override PartName="/xl/drawings/drawing110.xml" ContentType="application/vnd.openxmlformats-officedocument.drawing+xml"/>
  <Override PartName="/xl/drawings/drawing111.xml" ContentType="application/vnd.openxmlformats-officedocument.drawing+xml"/>
  <Override PartName="/xl/drawings/drawing112.xml" ContentType="application/vnd.openxmlformats-officedocument.drawing+xml"/>
  <Override PartName="/xl/drawings/drawing113.xml" ContentType="application/vnd.openxmlformats-officedocument.drawing+xml"/>
  <Override PartName="/xl/drawings/drawing114.xml" ContentType="application/vnd.openxmlformats-officedocument.drawing+xml"/>
  <Override PartName="/xl/drawings/drawing115.xml" ContentType="application/vnd.openxmlformats-officedocument.drawing+xml"/>
  <Override PartName="/xl/drawings/drawing116.xml" ContentType="application/vnd.openxmlformats-officedocument.drawing+xml"/>
  <Override PartName="/xl/drawings/drawing117.xml" ContentType="application/vnd.openxmlformats-officedocument.drawing+xml"/>
  <Override PartName="/xl/drawings/drawing118.xml" ContentType="application/vnd.openxmlformats-officedocument.drawing+xml"/>
  <Override PartName="/xl/drawings/drawing119.xml" ContentType="application/vnd.openxmlformats-officedocument.drawing+xml"/>
  <Override PartName="/xl/drawings/drawing120.xml" ContentType="application/vnd.openxmlformats-officedocument.drawing+xml"/>
  <Override PartName="/xl/drawings/drawing1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66925"/>
  <mc:AlternateContent xmlns:mc="http://schemas.openxmlformats.org/markup-compatibility/2006">
    <mc:Choice Requires="x15">
      <x15ac:absPath xmlns:x15ac="http://schemas.microsoft.com/office/spreadsheetml/2010/11/ac" url="E:\ALCALDIA-PLANEACION\1. PROYECTOS NUEVOS 2026\14. PLAZA DE MERCADO\plaza interior\"/>
    </mc:Choice>
  </mc:AlternateContent>
  <xr:revisionPtr revIDLastSave="0" documentId="13_ncr:1_{264D7858-2EEA-4CCC-B10E-BEA170072EC1}" xr6:coauthVersionLast="47" xr6:coauthVersionMax="47" xr10:uidLastSave="{00000000-0000-0000-0000-000000000000}"/>
  <bookViews>
    <workbookView xWindow="-110" yWindow="-110" windowWidth="25820" windowHeight="15500" tabRatio="935" xr2:uid="{9486A94B-3821-4E7B-A700-D4B48736DA52}"/>
  </bookViews>
  <sheets>
    <sheet name="PRESUPUESTO OFICIAL (Entidad)" sheetId="284" r:id="rId1"/>
    <sheet name="PROPUESTA ECONOMICA(Proponente)" sheetId="285" r:id="rId2"/>
    <sheet name="INDICAR CÓDIGO DEL ITEM DE PAGO" sheetId="286" r:id="rId3"/>
    <sheet name="INDICAR CÓDIGO DEL ITEM DE  (2)" sheetId="287" r:id="rId4"/>
    <sheet name="INDICAR CÓDIGO DEL ITEM DE  (3)" sheetId="288" r:id="rId5"/>
    <sheet name="INDICAR CÓDIGO DEL ITEM DE  (4)" sheetId="290" r:id="rId6"/>
    <sheet name="INDICAR CÓDIGO DEL ITEM DE  (5)" sheetId="291" r:id="rId7"/>
    <sheet name="AIU " sheetId="283" r:id="rId8"/>
    <sheet name="CRONOGRAMA " sheetId="149" r:id="rId9"/>
    <sheet name="OAP-1." sheetId="235" r:id="rId10"/>
    <sheet name="OAP-2" sheetId="236" r:id="rId11"/>
    <sheet name="OAP-3" sheetId="268" r:id="rId12"/>
    <sheet name="OAP-4" sheetId="276" r:id="rId13"/>
    <sheet name="OAP-5" sheetId="282" r:id="rId14"/>
    <sheet name="1.1." sheetId="165" r:id="rId15"/>
    <sheet name="2.1" sheetId="161" r:id="rId16"/>
    <sheet name="2.2" sheetId="162" r:id="rId17"/>
    <sheet name="3.1" sheetId="163" r:id="rId18"/>
    <sheet name="3.2" sheetId="164" r:id="rId19"/>
    <sheet name="4.1" sheetId="147" r:id="rId20"/>
    <sheet name="4.2." sheetId="167" r:id="rId21"/>
    <sheet name="4.3" sheetId="168" r:id="rId22"/>
    <sheet name="4.4" sheetId="71" r:id="rId23"/>
    <sheet name="5.1" sheetId="152" r:id="rId24"/>
    <sheet name="5.2" sheetId="129" r:id="rId25"/>
    <sheet name="6.1" sheetId="157" r:id="rId26"/>
    <sheet name="6.2" sheetId="132" r:id="rId27"/>
    <sheet name="6.3" sheetId="169" r:id="rId28"/>
    <sheet name="6.4" sheetId="170" r:id="rId29"/>
    <sheet name="7.1" sheetId="171" r:id="rId30"/>
    <sheet name="7.2" sheetId="172" r:id="rId31"/>
    <sheet name="7.3" sheetId="173" r:id="rId32"/>
    <sheet name="7.4" sheetId="174" r:id="rId33"/>
    <sheet name="7.5" sheetId="175" r:id="rId34"/>
    <sheet name="8.1" sheetId="146" r:id="rId35"/>
    <sheet name="8.2" sheetId="151" r:id="rId36"/>
    <sheet name="8.3" sheetId="176" r:id="rId37"/>
    <sheet name="8.4" sheetId="177" r:id="rId38"/>
    <sheet name="9.1" sheetId="179" r:id="rId39"/>
    <sheet name="9.2" sheetId="180" r:id="rId40"/>
    <sheet name="9.3" sheetId="181" r:id="rId41"/>
    <sheet name="9.4" sheetId="269" r:id="rId42"/>
    <sheet name="10.1" sheetId="182" r:id="rId43"/>
    <sheet name="11.1" sheetId="183" r:id="rId44"/>
    <sheet name="11.2" sheetId="184" r:id="rId45"/>
    <sheet name="11.3" sheetId="185" r:id="rId46"/>
    <sheet name="11.4" sheetId="186" r:id="rId47"/>
    <sheet name="12.1" sheetId="187" r:id="rId48"/>
    <sheet name="12.2" sheetId="229" r:id="rId49"/>
    <sheet name="13.1" sheetId="188" r:id="rId50"/>
    <sheet name="13.2" sheetId="189" r:id="rId51"/>
    <sheet name="13.3" sheetId="190" r:id="rId52"/>
    <sheet name="14.1" sheetId="191" r:id="rId53"/>
    <sheet name="15.1" sheetId="192" r:id="rId54"/>
    <sheet name="15.2." sheetId="230" r:id="rId55"/>
    <sheet name="15.3" sheetId="193" r:id="rId56"/>
    <sheet name="15.4" sheetId="231" r:id="rId57"/>
    <sheet name="16.1" sheetId="194" r:id="rId58"/>
    <sheet name="17,1" sheetId="195" r:id="rId59"/>
    <sheet name="17.2" sheetId="196" r:id="rId60"/>
    <sheet name="17.3" sheetId="197" r:id="rId61"/>
    <sheet name="17.4" sheetId="198" r:id="rId62"/>
    <sheet name="17.5" sheetId="274" r:id="rId63"/>
    <sheet name="17.6" sheetId="275" r:id="rId64"/>
    <sheet name="18.1" sheetId="200" r:id="rId65"/>
    <sheet name="18.2" sheetId="201" r:id="rId66"/>
    <sheet name="19.1" sheetId="202" r:id="rId67"/>
    <sheet name="19.2" sheetId="203" r:id="rId68"/>
    <sheet name="20.1" sheetId="204" r:id="rId69"/>
    <sheet name="21.1" sheetId="205" r:id="rId70"/>
    <sheet name="22.1" sheetId="206" r:id="rId71"/>
    <sheet name="23.1" sheetId="207" r:id="rId72"/>
    <sheet name="23.2" sheetId="226" r:id="rId73"/>
    <sheet name="24.1" sheetId="209" r:id="rId74"/>
    <sheet name="24.2" sheetId="210" r:id="rId75"/>
    <sheet name="24.3" sheetId="212" r:id="rId76"/>
    <sheet name="24.4" sheetId="213" r:id="rId77"/>
    <sheet name="24.5" sheetId="227" r:id="rId78"/>
    <sheet name="24,6" sheetId="228" r:id="rId79"/>
    <sheet name="25.1" sheetId="214" r:id="rId80"/>
    <sheet name="26.1" sheetId="215" r:id="rId81"/>
    <sheet name="26.2" sheetId="216" r:id="rId82"/>
    <sheet name="26.3" sheetId="217" r:id="rId83"/>
    <sheet name="26.4" sheetId="218" r:id="rId84"/>
    <sheet name="27.1" sheetId="219" r:id="rId85"/>
    <sheet name="27.2" sheetId="232" r:id="rId86"/>
    <sheet name="28.1" sheetId="220" r:id="rId87"/>
    <sheet name="28.2" sheetId="221" r:id="rId88"/>
    <sheet name="28.3" sheetId="222" r:id="rId89"/>
    <sheet name="29.1" sheetId="223" r:id="rId90"/>
    <sheet name="30.1" sheetId="224" r:id="rId91"/>
    <sheet name="30.2." sheetId="233" r:id="rId92"/>
    <sheet name="30.3" sheetId="225" r:id="rId93"/>
    <sheet name="30.4" sheetId="234" r:id="rId94"/>
    <sheet name="31.1" sheetId="237" r:id="rId95"/>
    <sheet name="31.2" sheetId="238" r:id="rId96"/>
    <sheet name="32,1" sheetId="239" r:id="rId97"/>
    <sheet name="32,2" sheetId="240" r:id="rId98"/>
    <sheet name="32,3" sheetId="241" r:id="rId99"/>
    <sheet name="33,1" sheetId="279" r:id="rId100"/>
    <sheet name="33.2" sheetId="280" r:id="rId101"/>
    <sheet name="34,1" sheetId="246" r:id="rId102"/>
    <sheet name="34,2." sheetId="242" r:id="rId103"/>
    <sheet name="34.3" sheetId="243" r:id="rId104"/>
    <sheet name="34.4" sheetId="245" r:id="rId105"/>
    <sheet name="35.1," sheetId="272" r:id="rId106"/>
    <sheet name="35,2" sheetId="273" r:id="rId107"/>
    <sheet name="35.3." sheetId="271" r:id="rId108"/>
    <sheet name="36.1" sheetId="247" r:id="rId109"/>
    <sheet name="36.2" sheetId="248" r:id="rId110"/>
    <sheet name="36.3" sheetId="249" r:id="rId111"/>
    <sheet name="36.4" sheetId="250" r:id="rId112"/>
    <sheet name="37.1" sheetId="251" r:id="rId113"/>
    <sheet name="37,2" sheetId="270" r:id="rId114"/>
    <sheet name="37.3" sheetId="252" r:id="rId115"/>
    <sheet name="37.4" sheetId="253" r:id="rId116"/>
    <sheet name="38.1" sheetId="254" r:id="rId117"/>
    <sheet name="39.1," sheetId="255" r:id="rId118"/>
    <sheet name="40.1." sheetId="277" r:id="rId119"/>
    <sheet name="40.2" sheetId="278" r:id="rId120"/>
    <sheet name="41.1" sheetId="256" r:id="rId121"/>
    <sheet name="42.1" sheetId="257" r:id="rId122"/>
    <sheet name="42.2" sheetId="258" r:id="rId123"/>
  </sheets>
  <externalReferences>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s>
  <definedNames>
    <definedName name="\0" localSheetId="34">'[1]CRA.MODI'!#REF!</definedName>
    <definedName name="\0" localSheetId="36">'[1]CRA.MODI'!#REF!</definedName>
    <definedName name="\0" localSheetId="40">'[1]CRA.MODI'!#REF!</definedName>
    <definedName name="\0" localSheetId="7">'[1]CRA.MODI'!#REF!</definedName>
    <definedName name="\0" localSheetId="8">'[1]CRA.MODI'!#REF!</definedName>
    <definedName name="\0" localSheetId="9">'[1]CRA.MODI'!#REF!</definedName>
    <definedName name="\0" localSheetId="10">'[1]CRA.MODI'!#REF!</definedName>
    <definedName name="\0" localSheetId="11">'[1]CRA.MODI'!#REF!</definedName>
    <definedName name="\0" localSheetId="12">'[1]CRA.MODI'!#REF!</definedName>
    <definedName name="\0" localSheetId="13">'[1]CRA.MODI'!#REF!</definedName>
    <definedName name="\0">'[1]CRA.MODI'!#REF!</definedName>
    <definedName name="a_i_u">'[2]Presupueto Planeacion'!$N$28</definedName>
    <definedName name="A_impresión_IM" localSheetId="34">'[1]CRA.MODI'!#REF!</definedName>
    <definedName name="A_impresión_IM" localSheetId="36">'[1]CRA.MODI'!#REF!</definedName>
    <definedName name="A_impresión_IM" localSheetId="40">'[1]CRA.MODI'!#REF!</definedName>
    <definedName name="A_impresión_IM" localSheetId="7">'[1]CRA.MODI'!#REF!</definedName>
    <definedName name="A_impresión_IM" localSheetId="9">'[1]CRA.MODI'!#REF!</definedName>
    <definedName name="A_impresión_IM" localSheetId="10">'[1]CRA.MODI'!#REF!</definedName>
    <definedName name="A_impresión_IM" localSheetId="11">'[1]CRA.MODI'!#REF!</definedName>
    <definedName name="A_impresión_IM" localSheetId="12">'[1]CRA.MODI'!#REF!</definedName>
    <definedName name="A_impresión_IM" localSheetId="13">'[1]CRA.MODI'!#REF!</definedName>
    <definedName name="A_impresión_IM">'[1]CRA.MODI'!#REF!</definedName>
    <definedName name="ABREVIATURAS" localSheetId="34">#REF!</definedName>
    <definedName name="ABREVIATURAS" localSheetId="36">#REF!</definedName>
    <definedName name="ABREVIATURAS" localSheetId="40">#REF!</definedName>
    <definedName name="ABREVIATURAS" localSheetId="7">#REF!</definedName>
    <definedName name="ABREVIATURAS" localSheetId="8">#REF!</definedName>
    <definedName name="ABREVIATURAS" localSheetId="9">#REF!</definedName>
    <definedName name="ABREVIATURAS" localSheetId="10">#REF!</definedName>
    <definedName name="ABREVIATURAS" localSheetId="11">#REF!</definedName>
    <definedName name="ABREVIATURAS" localSheetId="12">#REF!</definedName>
    <definedName name="ABREVIATURAS" localSheetId="13">#REF!</definedName>
    <definedName name="ABREVIATURAS">#REF!</definedName>
    <definedName name="acero">[2]Memorias!$J$122</definedName>
    <definedName name="afirmado">[2]Memorias!$J$73</definedName>
    <definedName name="aiu">#REF!</definedName>
    <definedName name="AJFIL" localSheetId="34">[3]Ajustes!#REF!</definedName>
    <definedName name="AJFIL" localSheetId="36">[3]Ajustes!#REF!</definedName>
    <definedName name="AJFIL" localSheetId="40">[3]Ajustes!#REF!</definedName>
    <definedName name="AJFIL" localSheetId="7">[3]Ajustes!#REF!</definedName>
    <definedName name="AJFIL" localSheetId="8">[3]Ajustes!#REF!</definedName>
    <definedName name="AJFIL" localSheetId="9">[4]Ajustes!#REF!</definedName>
    <definedName name="AJFIL" localSheetId="10">[3]Ajustes!#REF!</definedName>
    <definedName name="AJFIL" localSheetId="11">[3]Ajustes!#REF!</definedName>
    <definedName name="AJFIL" localSheetId="12">[3]Ajustes!#REF!</definedName>
    <definedName name="AJFIL" localSheetId="13">[3]Ajustes!#REF!</definedName>
    <definedName name="AJFIL">[3]Ajustes!#REF!</definedName>
    <definedName name="Ancho_base">[2]Memorias!$C$38</definedName>
    <definedName name="ANCHOPH">[2]Memorias!$C$37</definedName>
    <definedName name="_xlnm.Print_Area" localSheetId="42">'10.1'!$A$1:$H$41</definedName>
    <definedName name="_xlnm.Print_Area" localSheetId="43">'11.1'!$A$1:$H$41</definedName>
    <definedName name="_xlnm.Print_Area" localSheetId="44">'11.2'!$A$1:$H$41</definedName>
    <definedName name="_xlnm.Print_Area" localSheetId="45">'11.3'!$A$1:$H$41</definedName>
    <definedName name="_xlnm.Print_Area" localSheetId="46">'11.4'!$A$1:$H$41</definedName>
    <definedName name="_xlnm.Print_Area" localSheetId="47">'12.1'!$A$1:$H$41</definedName>
    <definedName name="_xlnm.Print_Area" localSheetId="48">'12.2'!$A$1:$H$41</definedName>
    <definedName name="_xlnm.Print_Area" localSheetId="49">'13.1'!$A$1:$H$41</definedName>
    <definedName name="_xlnm.Print_Area" localSheetId="50">'13.2'!$A$1:$H$41</definedName>
    <definedName name="_xlnm.Print_Area" localSheetId="51">'13.3'!$A$1:$H$41</definedName>
    <definedName name="_xlnm.Print_Area" localSheetId="52">'14.1'!$A$1:$H$41</definedName>
    <definedName name="_xlnm.Print_Area" localSheetId="53">'15.1'!$A$1:$H$41</definedName>
    <definedName name="_xlnm.Print_Area" localSheetId="54">'15.2.'!$A$1:$H$41</definedName>
    <definedName name="_xlnm.Print_Area" localSheetId="55">'15.3'!$A$1:$H$41</definedName>
    <definedName name="_xlnm.Print_Area" localSheetId="56">'15.4'!$A$1:$H$41</definedName>
    <definedName name="_xlnm.Print_Area" localSheetId="57">'16.1'!$A$1:$H$41</definedName>
    <definedName name="_xlnm.Print_Area" localSheetId="58">'17,1'!$A$1:$H$41</definedName>
    <definedName name="_xlnm.Print_Area" localSheetId="59">'17.2'!$A$1:$H$41</definedName>
    <definedName name="_xlnm.Print_Area" localSheetId="60">'17.3'!$A$1:$H$41</definedName>
    <definedName name="_xlnm.Print_Area" localSheetId="61">'17.4'!$A$1:$H$41</definedName>
    <definedName name="_xlnm.Print_Area" localSheetId="62">'17.5'!$A$1:$H$41</definedName>
    <definedName name="_xlnm.Print_Area" localSheetId="63">'17.6'!$A$1:$H$41</definedName>
    <definedName name="_xlnm.Print_Area" localSheetId="64">'18.1'!$A$1:$H$41</definedName>
    <definedName name="_xlnm.Print_Area" localSheetId="65">'18.2'!$A$1:$H$41</definedName>
    <definedName name="_xlnm.Print_Area" localSheetId="66">'19.1'!$A$1:$H$40</definedName>
    <definedName name="_xlnm.Print_Area" localSheetId="67">'19.2'!$A$1:$H$41</definedName>
    <definedName name="_xlnm.Print_Area" localSheetId="68">'20.1'!$A$1:$H$41</definedName>
    <definedName name="_xlnm.Print_Area" localSheetId="69">'21.1'!$A$1:$H$41</definedName>
    <definedName name="_xlnm.Print_Area" localSheetId="70">'22.1'!$A$1:$H$41</definedName>
    <definedName name="_xlnm.Print_Area" localSheetId="71">'23.1'!$A$1:$H$41</definedName>
    <definedName name="_xlnm.Print_Area" localSheetId="72">'23.2'!$A$1:$H$41</definedName>
    <definedName name="_xlnm.Print_Area" localSheetId="78">'24,6'!$A$1:$H$41</definedName>
    <definedName name="_xlnm.Print_Area" localSheetId="73">'24.1'!$A$1:$H$41</definedName>
    <definedName name="_xlnm.Print_Area" localSheetId="74">'24.2'!$A$1:$H$42</definedName>
    <definedName name="_xlnm.Print_Area" localSheetId="75">'24.3'!$A$1:$H$41</definedName>
    <definedName name="_xlnm.Print_Area" localSheetId="76">'24.4'!$A$1:$H$41</definedName>
    <definedName name="_xlnm.Print_Area" localSheetId="77">'24.5'!$A$1:$H$41</definedName>
    <definedName name="_xlnm.Print_Area" localSheetId="79">'25.1'!$A$1:$H$41</definedName>
    <definedName name="_xlnm.Print_Area" localSheetId="80">'26.1'!$A$1:$H$41</definedName>
    <definedName name="_xlnm.Print_Area" localSheetId="81">'26.2'!$A$1:$H$41</definedName>
    <definedName name="_xlnm.Print_Area" localSheetId="82">'26.3'!$A$1:$H$41</definedName>
    <definedName name="_xlnm.Print_Area" localSheetId="83">'26.4'!$A$1:$H$41</definedName>
    <definedName name="_xlnm.Print_Area" localSheetId="84">'27.1'!$A$1:$H$41</definedName>
    <definedName name="_xlnm.Print_Area" localSheetId="85">'27.2'!$A$1:$H$41</definedName>
    <definedName name="_xlnm.Print_Area" localSheetId="86">'28.1'!$A$1:$H$41</definedName>
    <definedName name="_xlnm.Print_Area" localSheetId="87">'28.2'!$A$1:$H$41</definedName>
    <definedName name="_xlnm.Print_Area" localSheetId="88">'28.3'!$A$1:$H$41</definedName>
    <definedName name="_xlnm.Print_Area" localSheetId="89">'29.1'!$A$1:$H$41</definedName>
    <definedName name="_xlnm.Print_Area" localSheetId="90">'30.1'!$A$1:$H$41</definedName>
    <definedName name="_xlnm.Print_Area" localSheetId="91">'30.2.'!$A$1:$H$41</definedName>
    <definedName name="_xlnm.Print_Area" localSheetId="92">'30.3'!$A$1:$H$41</definedName>
    <definedName name="_xlnm.Print_Area" localSheetId="93">'30.4'!$A$1:$H$41</definedName>
    <definedName name="_xlnm.Print_Area" localSheetId="94">'31.1'!$A$1:$H$41</definedName>
    <definedName name="_xlnm.Print_Area" localSheetId="95">'31.2'!$A$1:$H$41</definedName>
    <definedName name="_xlnm.Print_Area" localSheetId="96">'32,1'!$A$1:$H$41</definedName>
    <definedName name="_xlnm.Print_Area" localSheetId="97">'32,2'!$A$1:$H$41</definedName>
    <definedName name="_xlnm.Print_Area" localSheetId="98">'32,3'!$A$1:$H$41</definedName>
    <definedName name="_xlnm.Print_Area" localSheetId="99">'33,1'!$A$1:$H$41</definedName>
    <definedName name="_xlnm.Print_Area" localSheetId="100">'33.2'!$A$1:$H$41</definedName>
    <definedName name="_xlnm.Print_Area" localSheetId="101">'34,1'!$A$1:$H$41</definedName>
    <definedName name="_xlnm.Print_Area" localSheetId="102">'34,2.'!$A$1:$H$41</definedName>
    <definedName name="_xlnm.Print_Area" localSheetId="103">'34.3'!$A$1:$H$41</definedName>
    <definedName name="_xlnm.Print_Area" localSheetId="104">'34.4'!$A$1:$H$41</definedName>
    <definedName name="_xlnm.Print_Area" localSheetId="106">'35,2'!$A$1:$H$41</definedName>
    <definedName name="_xlnm.Print_Area" localSheetId="105">'35.1,'!$A$1:$H$42</definedName>
    <definedName name="_xlnm.Print_Area" localSheetId="107">'35.3.'!$A$1:$H$41</definedName>
    <definedName name="_xlnm.Print_Area" localSheetId="108">'36.1'!$A$1:$H$41</definedName>
    <definedName name="_xlnm.Print_Area" localSheetId="109">'36.2'!$A$1:$H$41</definedName>
    <definedName name="_xlnm.Print_Area" localSheetId="110">'36.3'!$A$1:$H$41</definedName>
    <definedName name="_xlnm.Print_Area" localSheetId="111">'36.4'!$A$1:$H$41</definedName>
    <definedName name="_xlnm.Print_Area" localSheetId="113">'37,2'!$A$1:$H$41</definedName>
    <definedName name="_xlnm.Print_Area" localSheetId="112">'37.1'!$A$1:$H$41</definedName>
    <definedName name="_xlnm.Print_Area" localSheetId="114">'37.3'!$A$1:$H$41</definedName>
    <definedName name="_xlnm.Print_Area" localSheetId="115">'37.4'!$A$1:$H$43</definedName>
    <definedName name="_xlnm.Print_Area" localSheetId="116">'38.1'!$A$1:$H$41</definedName>
    <definedName name="_xlnm.Print_Area" localSheetId="117">'39.1,'!$A$1:$H$41</definedName>
    <definedName name="_xlnm.Print_Area" localSheetId="118">'40.1.'!$A$1:$H$41</definedName>
    <definedName name="_xlnm.Print_Area" localSheetId="119">'40.2'!$A$1:$H$41</definedName>
    <definedName name="_xlnm.Print_Area" localSheetId="120">'41.1'!$A$1:$H$41</definedName>
    <definedName name="_xlnm.Print_Area" localSheetId="121">'42.1'!$A$1:$H$41</definedName>
    <definedName name="_xlnm.Print_Area" localSheetId="122">'42.2'!$A$1:$H$41</definedName>
    <definedName name="_xlnm.Print_Area" localSheetId="34">'8.1'!$A$1:$H$40</definedName>
    <definedName name="_xlnm.Print_Area" localSheetId="35">'8.2'!$A$1:$H$41</definedName>
    <definedName name="_xlnm.Print_Area" localSheetId="36">'8.3'!$A$1:$H$40</definedName>
    <definedName name="_xlnm.Print_Area" localSheetId="37">'8.4'!$A$1:$H$41</definedName>
    <definedName name="_xlnm.Print_Area" localSheetId="38">'9.1'!$A$1:$H$41</definedName>
    <definedName name="_xlnm.Print_Area" localSheetId="39">'9.2'!$A$1:$H$41</definedName>
    <definedName name="_xlnm.Print_Area" localSheetId="40">'9.3'!$A$1:$H$42</definedName>
    <definedName name="_xlnm.Print_Area" localSheetId="41">'9.4'!$A$1:$H$41</definedName>
    <definedName name="_xlnm.Print_Area" localSheetId="7">'AIU '!$A$1:$H$40</definedName>
    <definedName name="_xlnm.Print_Area" localSheetId="8">'CRONOGRAMA '!$B$1:$I$135</definedName>
    <definedName name="_xlnm.Print_Area" localSheetId="9">'OAP-1.'!$A$1:$G$45</definedName>
    <definedName name="_xlnm.Print_Area" localSheetId="10">'OAP-2'!$B$2:$H$43</definedName>
    <definedName name="_xlnm.Print_Area" localSheetId="11">'OAP-3'!$B$2:$H$43</definedName>
    <definedName name="_xlnm.Print_Area" localSheetId="12">'OAP-4'!$B$2:$H$43</definedName>
    <definedName name="_xlnm.Print_Area" localSheetId="13">'OAP-5'!$B$2:$H$43</definedName>
    <definedName name="Ayudante" localSheetId="34">#REF!</definedName>
    <definedName name="Ayudante" localSheetId="36">#REF!</definedName>
    <definedName name="Ayudante" localSheetId="40">#REF!</definedName>
    <definedName name="Ayudante" localSheetId="7">#REF!</definedName>
    <definedName name="Ayudante" localSheetId="8">#REF!</definedName>
    <definedName name="Ayudante" localSheetId="9">#REF!</definedName>
    <definedName name="Ayudante" localSheetId="10">#REF!</definedName>
    <definedName name="Ayudante" localSheetId="11">#REF!</definedName>
    <definedName name="Ayudante" localSheetId="12">#REF!</definedName>
    <definedName name="Ayudante" localSheetId="13">#REF!</definedName>
    <definedName name="Ayudante">#REF!</definedName>
    <definedName name="B" localSheetId="7">#REF!</definedName>
    <definedName name="B" localSheetId="8">#REF!</definedName>
    <definedName name="B" localSheetId="9">#REF!</definedName>
    <definedName name="B" localSheetId="10">#REF!</definedName>
    <definedName name="B" localSheetId="11">#REF!</definedName>
    <definedName name="B" localSheetId="12">#REF!</definedName>
    <definedName name="B" localSheetId="13">#REF!</definedName>
    <definedName name="B">#REF!</definedName>
    <definedName name="BASE_DATOS_MATERIALES">[5]MATERIALES!$A$1:$C$1541</definedName>
    <definedName name="bbt" localSheetId="10">#REF!</definedName>
    <definedName name="bbt" localSheetId="11">#REF!</definedName>
    <definedName name="bbt" localSheetId="12">#REF!</definedName>
    <definedName name="bbt" localSheetId="13">#REF!</definedName>
    <definedName name="bbt">#REF!</definedName>
    <definedName name="bebetb">#REF!</definedName>
    <definedName name="berbtbt">#REF!</definedName>
    <definedName name="brtty" localSheetId="10">#REF!</definedName>
    <definedName name="brtty" localSheetId="11">#REF!</definedName>
    <definedName name="brtty" localSheetId="12">#REF!</definedName>
    <definedName name="brtty" localSheetId="13">#REF!</definedName>
    <definedName name="brtty">#REF!</definedName>
    <definedName name="BRYNYN" localSheetId="10">#REF!</definedName>
    <definedName name="BRYNYN" localSheetId="11">#REF!</definedName>
    <definedName name="BRYNYN" localSheetId="12">#REF!</definedName>
    <definedName name="BRYNYN" localSheetId="13">#REF!</definedName>
    <definedName name="BRYNYN">#REF!</definedName>
    <definedName name="BTBBTR">#REF!</definedName>
    <definedName name="BTBT">#REF!</definedName>
    <definedName name="btbtb">[4]Ajustes!#REF!</definedName>
    <definedName name="BTBTBT">#REF!</definedName>
    <definedName name="btbytb" localSheetId="10">#REF!</definedName>
    <definedName name="btbytb" localSheetId="11">#REF!</definedName>
    <definedName name="btbytb" localSheetId="12">#REF!</definedName>
    <definedName name="btbytb" localSheetId="13">#REF!</definedName>
    <definedName name="btbytb">#REF!</definedName>
    <definedName name="BTETBERE">#REF!</definedName>
    <definedName name="BTT" localSheetId="10">#REF!</definedName>
    <definedName name="BTT" localSheetId="11">#REF!</definedName>
    <definedName name="BTT" localSheetId="12">#REF!</definedName>
    <definedName name="BTT" localSheetId="13">#REF!</definedName>
    <definedName name="BTT">#REF!</definedName>
    <definedName name="bty" localSheetId="10">#REF!</definedName>
    <definedName name="bty" localSheetId="11">#REF!</definedName>
    <definedName name="bty" localSheetId="12">#REF!</definedName>
    <definedName name="bty" localSheetId="13">#REF!</definedName>
    <definedName name="bty">#REF!</definedName>
    <definedName name="BTYBT" localSheetId="7">[3]Ajustes!#REF!</definedName>
    <definedName name="BTYBT">[4]Ajustes!#REF!</definedName>
    <definedName name="btyby" localSheetId="10">#REF!</definedName>
    <definedName name="btyby" localSheetId="11">#REF!</definedName>
    <definedName name="btyby" localSheetId="12">#REF!</definedName>
    <definedName name="btyby" localSheetId="13">#REF!</definedName>
    <definedName name="btyby">#REF!</definedName>
    <definedName name="bu" localSheetId="7">[3]Ajustes!#REF!</definedName>
    <definedName name="bu">[4]Ajustes!#REF!</definedName>
    <definedName name="bumuybnu">#REF!</definedName>
    <definedName name="buybn">#REF!</definedName>
    <definedName name="bvtrbet">#REF!</definedName>
    <definedName name="BYBTYB" localSheetId="10">[3]Ajustes!#REF!</definedName>
    <definedName name="BYBTYB" localSheetId="11">[3]Ajustes!#REF!</definedName>
    <definedName name="BYBTYB" localSheetId="12">[3]Ajustes!#REF!</definedName>
    <definedName name="BYBTYB" localSheetId="13">[3]Ajustes!#REF!</definedName>
    <definedName name="BYBTYB">[3]Ajustes!#REF!</definedName>
    <definedName name="BYBY" localSheetId="10">#REF!</definedName>
    <definedName name="BYBY" localSheetId="11">#REF!</definedName>
    <definedName name="BYBY" localSheetId="12">#REF!</definedName>
    <definedName name="BYBY" localSheetId="13">#REF!</definedName>
    <definedName name="BYBY">#REF!</definedName>
    <definedName name="cbeb">#REF!</definedName>
    <definedName name="cbtrbt">#REF!</definedName>
    <definedName name="cebtrb">#REF!</definedName>
    <definedName name="cebtrbtb">#REF!</definedName>
    <definedName name="CEECE" localSheetId="10">#REF!</definedName>
    <definedName name="CEECE" localSheetId="11">#REF!</definedName>
    <definedName name="CEECE" localSheetId="12">#REF!</definedName>
    <definedName name="CEECE" localSheetId="13">#REF!</definedName>
    <definedName name="CEECE">#REF!</definedName>
    <definedName name="CEER" localSheetId="10">#REF!</definedName>
    <definedName name="CEER" localSheetId="11">#REF!</definedName>
    <definedName name="CEER" localSheetId="12">#REF!</definedName>
    <definedName name="CEER" localSheetId="13">#REF!</definedName>
    <definedName name="CEER">#REF!</definedName>
    <definedName name="cerbt">#REF!</definedName>
    <definedName name="CERE">#REF!</definedName>
    <definedName name="cetbe">#REF!</definedName>
    <definedName name="CEW">#REF!</definedName>
    <definedName name="ciclopeo">[2]Memorias!$J$87</definedName>
    <definedName name="concretod">[2]Memorias!$J$83</definedName>
    <definedName name="conformacion">[2]Memorias!$J$70</definedName>
    <definedName name="Contrahuella" localSheetId="34">#REF!</definedName>
    <definedName name="Contrahuella" localSheetId="36">#REF!</definedName>
    <definedName name="Contrahuella" localSheetId="40">#REF!</definedName>
    <definedName name="Contrahuella" localSheetId="7">#REF!</definedName>
    <definedName name="Contrahuella" localSheetId="8">#REF!</definedName>
    <definedName name="Contrahuella" localSheetId="9">#REF!</definedName>
    <definedName name="Contrahuella" localSheetId="10">#REF!</definedName>
    <definedName name="Contrahuella" localSheetId="11">#REF!</definedName>
    <definedName name="Contrahuella" localSheetId="12">#REF!</definedName>
    <definedName name="Contrahuella" localSheetId="13">#REF!</definedName>
    <definedName name="Contrahuella">#REF!</definedName>
    <definedName name="CR" localSheetId="10">#REF!</definedName>
    <definedName name="CR" localSheetId="11">#REF!</definedName>
    <definedName name="CR" localSheetId="12">#REF!</definedName>
    <definedName name="CR" localSheetId="13">#REF!</definedName>
    <definedName name="CR">#REF!</definedName>
    <definedName name="CRCRW">'[1]CRA.MODI'!#REF!</definedName>
    <definedName name="CRFCR">#REF!</definedName>
    <definedName name="crtbtbt">[6]PRESUPUESTO!#REF!</definedName>
    <definedName name="crv">'[1]CRA.MODI'!#REF!</definedName>
    <definedName name="ctrbtrb">#REF!</definedName>
    <definedName name="cvrv">'[1]CRA.MODI'!#REF!</definedName>
    <definedName name="CWC">#REF!</definedName>
    <definedName name="CWCW">#REF!</definedName>
    <definedName name="CWCWC">'[1]CRA.MODI'!#REF!</definedName>
    <definedName name="cwever">#REF!</definedName>
    <definedName name="cynynyn">#REF!</definedName>
    <definedName name="d3f3dr3">#REF!</definedName>
    <definedName name="dc" localSheetId="7">#REF!</definedName>
    <definedName name="dc" localSheetId="8">#REF!</definedName>
    <definedName name="dc" localSheetId="9">#REF!</definedName>
    <definedName name="dc" localSheetId="10">#REF!</definedName>
    <definedName name="dc" localSheetId="11">#REF!</definedName>
    <definedName name="dc" localSheetId="12">#REF!</definedName>
    <definedName name="dc" localSheetId="13">#REF!</definedName>
    <definedName name="dc">#REF!</definedName>
    <definedName name="demoliciones">[2]Memorias!$J$128</definedName>
    <definedName name="deprecion" localSheetId="7">#REF!</definedName>
    <definedName name="deprecion" localSheetId="9">#REF!</definedName>
    <definedName name="deprecion" localSheetId="10">#REF!</definedName>
    <definedName name="deprecion" localSheetId="11">#REF!</definedName>
    <definedName name="deprecion" localSheetId="12">#REF!</definedName>
    <definedName name="deprecion" localSheetId="13">#REF!</definedName>
    <definedName name="deprecion">#REF!</definedName>
    <definedName name="despacho">#REF!</definedName>
    <definedName name="Durmiente_5_5" localSheetId="7">#REF!</definedName>
    <definedName name="Durmiente_5_5" localSheetId="10">#REF!</definedName>
    <definedName name="Durmiente_5_5" localSheetId="11">#REF!</definedName>
    <definedName name="Durmiente_5_5" localSheetId="12">#REF!</definedName>
    <definedName name="Durmiente_5_5" localSheetId="13">#REF!</definedName>
    <definedName name="Durmiente_5_5">#REF!</definedName>
    <definedName name="e">#REF!</definedName>
    <definedName name="ebeb">#REF!</definedName>
    <definedName name="ebetbe">#REF!</definedName>
    <definedName name="ebetbtrb">#REF!</definedName>
    <definedName name="ebtbtr">[7]PRESUPUESTO!#REF!</definedName>
    <definedName name="ebtbtrb">'[1]CRA.MODI'!#REF!</definedName>
    <definedName name="ebtc">#REF!</definedName>
    <definedName name="ECECE">#REF!</definedName>
    <definedName name="ecwerv">#REF!</definedName>
    <definedName name="ed">'[1]CRA.MODI'!#REF!</definedName>
    <definedName name="EFE" localSheetId="10">#REF!</definedName>
    <definedName name="EFE" localSheetId="11">#REF!</definedName>
    <definedName name="EFE" localSheetId="12">#REF!</definedName>
    <definedName name="EFE" localSheetId="13">#REF!</definedName>
    <definedName name="EFE">#REF!</definedName>
    <definedName name="EFEF" localSheetId="10">#REF!</definedName>
    <definedName name="EFEF" localSheetId="11">#REF!</definedName>
    <definedName name="EFEF" localSheetId="12">#REF!</definedName>
    <definedName name="EFEF" localSheetId="13">#REF!</definedName>
    <definedName name="EFEF">#REF!</definedName>
    <definedName name="efewr" localSheetId="10">#REF!</definedName>
    <definedName name="efewr" localSheetId="11">#REF!</definedName>
    <definedName name="efewr" localSheetId="12">#REF!</definedName>
    <definedName name="efewr" localSheetId="13">#REF!</definedName>
    <definedName name="efewr">#REF!</definedName>
    <definedName name="er">'[1]CRA.MODI'!#REF!</definedName>
    <definedName name="ERER" localSheetId="10">#REF!</definedName>
    <definedName name="ERER" localSheetId="11">#REF!</definedName>
    <definedName name="ERER" localSheetId="12">#REF!</definedName>
    <definedName name="ERER" localSheetId="13">#REF!</definedName>
    <definedName name="ERER">#REF!</definedName>
    <definedName name="eververv" localSheetId="10">#REF!</definedName>
    <definedName name="eververv" localSheetId="11">#REF!</definedName>
    <definedName name="eververv" localSheetId="12">#REF!</definedName>
    <definedName name="eververv" localSheetId="13">#REF!</definedName>
    <definedName name="eververv">#REF!</definedName>
    <definedName name="evrvrtv">#REF!</definedName>
    <definedName name="excavaciones">[2]Memorias!$J$78</definedName>
    <definedName name="EXE" localSheetId="10">#REF!</definedName>
    <definedName name="EXE" localSheetId="11">#REF!</definedName>
    <definedName name="EXE" localSheetId="12">#REF!</definedName>
    <definedName name="EXE" localSheetId="13">#REF!</definedName>
    <definedName name="EXE">#REF!</definedName>
    <definedName name="EXEXE" localSheetId="10">#REF!</definedName>
    <definedName name="EXEXE" localSheetId="11">#REF!</definedName>
    <definedName name="EXEXE" localSheetId="12">#REF!</definedName>
    <definedName name="EXEXE" localSheetId="13">#REF!</definedName>
    <definedName name="EXEXE">#REF!</definedName>
    <definedName name="EXFEFXE">#REF!</definedName>
    <definedName name="EXVE">'[1]CRA.MODI'!#REF!</definedName>
    <definedName name="EXVEV">#REF!</definedName>
    <definedName name="FEFER" localSheetId="10">'[1]CRA.MODI'!#REF!</definedName>
    <definedName name="FEFER" localSheetId="11">'[1]CRA.MODI'!#REF!</definedName>
    <definedName name="FEFER" localSheetId="12">'[1]CRA.MODI'!#REF!</definedName>
    <definedName name="FEFER" localSheetId="13">'[1]CRA.MODI'!#REF!</definedName>
    <definedName name="FEFER">'[1]CRA.MODI'!#REF!</definedName>
    <definedName name="fsqefqw">#REF!</definedName>
    <definedName name="GTGTR">'[1]CRA.MODI'!#REF!</definedName>
    <definedName name="h5h5h5">#REF!</definedName>
    <definedName name="h6h6">#REF!</definedName>
    <definedName name="h6h6y">#REF!</definedName>
    <definedName name="Hdam" localSheetId="7">#REF!</definedName>
    <definedName name="Hdam" localSheetId="10">#REF!</definedName>
    <definedName name="Hdam" localSheetId="11">#REF!</definedName>
    <definedName name="Hdam" localSheetId="12">#REF!</definedName>
    <definedName name="Hdam" localSheetId="13">#REF!</definedName>
    <definedName name="Hdam">#REF!</definedName>
    <definedName name="HmaxNap" localSheetId="7">#REF!</definedName>
    <definedName name="HmaxNap" localSheetId="10">#REF!</definedName>
    <definedName name="HmaxNap" localSheetId="11">#REF!</definedName>
    <definedName name="HmaxNap" localSheetId="12">#REF!</definedName>
    <definedName name="HmaxNap" localSheetId="13">#REF!</definedName>
    <definedName name="HmaxNap">#REF!</definedName>
    <definedName name="hy66yh">'[1]CRA.MODI'!#REF!</definedName>
    <definedName name="ikimi" localSheetId="10">#REF!</definedName>
    <definedName name="ikimi" localSheetId="11">#REF!</definedName>
    <definedName name="ikimi" localSheetId="12">#REF!</definedName>
    <definedName name="ikimi" localSheetId="13">#REF!</definedName>
    <definedName name="ikimi">#REF!</definedName>
    <definedName name="ikumi" localSheetId="10">'[1]CRA.MODI'!#REF!</definedName>
    <definedName name="ikumi" localSheetId="11">'[1]CRA.MODI'!#REF!</definedName>
    <definedName name="ikumi" localSheetId="12">'[1]CRA.MODI'!#REF!</definedName>
    <definedName name="ikumi" localSheetId="13">'[1]CRA.MODI'!#REF!</definedName>
    <definedName name="ikumi">'[1]CRA.MODI'!#REF!</definedName>
    <definedName name="iooiki">'[1]CRA.MODI'!#REF!</definedName>
    <definedName name="JUYJ" localSheetId="10">'[1]CRA.MODI'!#REF!</definedName>
    <definedName name="JUYJ" localSheetId="11">'[1]CRA.MODI'!#REF!</definedName>
    <definedName name="JUYJ" localSheetId="12">'[1]CRA.MODI'!#REF!</definedName>
    <definedName name="JUYJ" localSheetId="13">'[1]CRA.MODI'!#REF!</definedName>
    <definedName name="JUYJ">'[1]CRA.MODI'!#REF!</definedName>
    <definedName name="JYUJUY" localSheetId="10">#REF!</definedName>
    <definedName name="JYUJUY" localSheetId="11">#REF!</definedName>
    <definedName name="JYUJUY" localSheetId="12">#REF!</definedName>
    <definedName name="JYUJUY" localSheetId="13">#REF!</definedName>
    <definedName name="JYUJUY">#REF!</definedName>
    <definedName name="kiki">'[1]CRA.MODI'!#REF!</definedName>
    <definedName name="KIKIKI">'[1]CRA.MODI'!#REF!</definedName>
    <definedName name="LREAL">[2]Memorias!$D$54</definedName>
    <definedName name="MATERIALES" localSheetId="7">#REF!</definedName>
    <definedName name="MATERIALES" localSheetId="10">#REF!</definedName>
    <definedName name="MATERIALES" localSheetId="11">#REF!</definedName>
    <definedName name="MATERIALES" localSheetId="12">#REF!</definedName>
    <definedName name="MATERIALES" localSheetId="13">#REF!</definedName>
    <definedName name="MATERIALES">#REF!</definedName>
    <definedName name="mimim" localSheetId="10">'[1]CRA.MODI'!#REF!</definedName>
    <definedName name="mimim" localSheetId="11">'[1]CRA.MODI'!#REF!</definedName>
    <definedName name="mimim" localSheetId="12">'[1]CRA.MODI'!#REF!</definedName>
    <definedName name="mimim" localSheetId="13">'[1]CRA.MODI'!#REF!</definedName>
    <definedName name="mimim">'[1]CRA.MODI'!#REF!</definedName>
    <definedName name="mimk" localSheetId="10">[7]PRESUPUESTO!#REF!</definedName>
    <definedName name="mimk" localSheetId="11">[7]PRESUPUESTO!#REF!</definedName>
    <definedName name="mimk" localSheetId="12">[7]PRESUPUESTO!#REF!</definedName>
    <definedName name="mimk" localSheetId="13">[7]PRESUPUESTO!#REF!</definedName>
    <definedName name="mimk">[7]PRESUPUESTO!#REF!</definedName>
    <definedName name="mkimim" localSheetId="10">#REF!</definedName>
    <definedName name="mkimim" localSheetId="11">#REF!</definedName>
    <definedName name="mkimim" localSheetId="12">#REF!</definedName>
    <definedName name="mkimim" localSheetId="13">#REF!</definedName>
    <definedName name="mkimim">#REF!</definedName>
    <definedName name="mmiu">#REF!</definedName>
    <definedName name="muimi">#REF!</definedName>
    <definedName name="muimum">#REF!</definedName>
    <definedName name="mumu" localSheetId="10">[3]Ajustes!#REF!</definedName>
    <definedName name="mumu" localSheetId="11">[3]Ajustes!#REF!</definedName>
    <definedName name="mumu" localSheetId="12">[3]Ajustes!#REF!</definedName>
    <definedName name="mumu" localSheetId="13">[3]Ajustes!#REF!</definedName>
    <definedName name="mumu">[3]Ajustes!#REF!</definedName>
    <definedName name="mumuimui">#REF!</definedName>
    <definedName name="mumum">[3]Ajustes!#REF!</definedName>
    <definedName name="mumumu" localSheetId="10">#REF!</definedName>
    <definedName name="mumumu" localSheetId="11">#REF!</definedName>
    <definedName name="mumumu" localSheetId="12">#REF!</definedName>
    <definedName name="mumumu" localSheetId="13">#REF!</definedName>
    <definedName name="mumumu">#REF!</definedName>
    <definedName name="muymu">'[1]CRA.MODI'!#REF!</definedName>
    <definedName name="muyumum">#REF!</definedName>
    <definedName name="myumu">#REF!</definedName>
    <definedName name="nombfunc">#REF!</definedName>
    <definedName name="ntnnt">#REF!</definedName>
    <definedName name="NTRNTTY">#REF!</definedName>
    <definedName name="NTTY">#REF!</definedName>
    <definedName name="NTY">#REF!</definedName>
    <definedName name="NTYNY">[3]Ajustes!#REF!</definedName>
    <definedName name="NUMRAMPAS">[2]Memorias!$C$46</definedName>
    <definedName name="numui7">#REF!</definedName>
    <definedName name="nunnu" localSheetId="10">#REF!</definedName>
    <definedName name="nunnu" localSheetId="11">#REF!</definedName>
    <definedName name="nunnu" localSheetId="12">#REF!</definedName>
    <definedName name="nunnu" localSheetId="13">#REF!</definedName>
    <definedName name="nunnu">#REF!</definedName>
    <definedName name="nununu" localSheetId="10">#REF!</definedName>
    <definedName name="nununu" localSheetId="11">#REF!</definedName>
    <definedName name="nununu" localSheetId="12">#REF!</definedName>
    <definedName name="nununu" localSheetId="13">#REF!</definedName>
    <definedName name="nununu">#REF!</definedName>
    <definedName name="nuuu" localSheetId="10">#REF!</definedName>
    <definedName name="nuuu" localSheetId="11">#REF!</definedName>
    <definedName name="nuuu" localSheetId="12">#REF!</definedName>
    <definedName name="nuuu" localSheetId="13">#REF!</definedName>
    <definedName name="nuuu">#REF!</definedName>
    <definedName name="NUUYN">#REF!</definedName>
    <definedName name="NUY" localSheetId="10">#REF!</definedName>
    <definedName name="NUY" localSheetId="11">#REF!</definedName>
    <definedName name="NUY" localSheetId="12">#REF!</definedName>
    <definedName name="NUY" localSheetId="13">#REF!</definedName>
    <definedName name="NUY">#REF!</definedName>
    <definedName name="NUYN" localSheetId="10">#REF!</definedName>
    <definedName name="NUYN" localSheetId="11">#REF!</definedName>
    <definedName name="NUYN" localSheetId="12">#REF!</definedName>
    <definedName name="NUYN" localSheetId="13">#REF!</definedName>
    <definedName name="NUYN">#REF!</definedName>
    <definedName name="nuynun">[3]Ajustes!#REF!</definedName>
    <definedName name="NUYNYU" localSheetId="10">#REF!</definedName>
    <definedName name="NUYNYU" localSheetId="11">#REF!</definedName>
    <definedName name="NUYNYU" localSheetId="12">#REF!</definedName>
    <definedName name="NUYNYU" localSheetId="13">#REF!</definedName>
    <definedName name="NUYNYU">#REF!</definedName>
    <definedName name="NYNY">#REF!</definedName>
    <definedName name="nynyunu">#REF!</definedName>
    <definedName name="nyrnytb">#REF!</definedName>
    <definedName name="nyt">'[1]CRA.MODI'!#REF!</definedName>
    <definedName name="NYTNYT">#REF!</definedName>
    <definedName name="NYUNUYN" localSheetId="10">#REF!</definedName>
    <definedName name="NYUNUYN" localSheetId="11">#REF!</definedName>
    <definedName name="NYUNUYN" localSheetId="12">#REF!</definedName>
    <definedName name="NYUNUYN" localSheetId="13">#REF!</definedName>
    <definedName name="NYUNUYN">#REF!</definedName>
    <definedName name="NYUNYUN" localSheetId="10">#REF!</definedName>
    <definedName name="NYUNYUN" localSheetId="11">#REF!</definedName>
    <definedName name="NYUNYUN" localSheetId="12">#REF!</definedName>
    <definedName name="NYUNYUN" localSheetId="13">#REF!</definedName>
    <definedName name="NYUNYUN">#REF!</definedName>
    <definedName name="NYUUY" localSheetId="10">#REF!</definedName>
    <definedName name="NYUUY" localSheetId="11">#REF!</definedName>
    <definedName name="NYUUY" localSheetId="12">#REF!</definedName>
    <definedName name="NYUUY" localSheetId="13">#REF!</definedName>
    <definedName name="NYUUY">#REF!</definedName>
    <definedName name="NYYTNYN">#REF!</definedName>
    <definedName name="NYYUNYUN" localSheetId="10">#REF!</definedName>
    <definedName name="NYYUNYUN" localSheetId="11">#REF!</definedName>
    <definedName name="NYYUNYUN" localSheetId="12">#REF!</definedName>
    <definedName name="NYYUNYUN" localSheetId="13">#REF!</definedName>
    <definedName name="NYYUNYUN">#REF!</definedName>
    <definedName name="Oficial" localSheetId="7">#REF!</definedName>
    <definedName name="Oficial" localSheetId="10">#REF!</definedName>
    <definedName name="Oficial" localSheetId="11">#REF!</definedName>
    <definedName name="Oficial" localSheetId="12">#REF!</definedName>
    <definedName name="Oficial" localSheetId="13">#REF!</definedName>
    <definedName name="Oficial">#REF!</definedName>
    <definedName name="ok" localSheetId="7">#REF!</definedName>
    <definedName name="ok" localSheetId="10">#REF!</definedName>
    <definedName name="ok" localSheetId="11">#REF!</definedName>
    <definedName name="ok" localSheetId="12">#REF!</definedName>
    <definedName name="ok" localSheetId="13">#REF!</definedName>
    <definedName name="ok">#REF!</definedName>
    <definedName name="P13MATERIALES" localSheetId="7">#REF!</definedName>
    <definedName name="P13MATERIALES" localSheetId="10">#REF!</definedName>
    <definedName name="P13MATERIALES" localSheetId="11">#REF!</definedName>
    <definedName name="P13MATERIALES" localSheetId="12">#REF!</definedName>
    <definedName name="P13MATERIALES" localSheetId="13">#REF!</definedName>
    <definedName name="P13MATERIALES">#REF!</definedName>
    <definedName name="PRECIOSVALIDOS" localSheetId="7">#REF!</definedName>
    <definedName name="PRECIOSVALIDOS" localSheetId="10">#REF!</definedName>
    <definedName name="PRECIOSVALIDOS" localSheetId="11">#REF!</definedName>
    <definedName name="PRECIOSVALIDOS" localSheetId="12">#REF!</definedName>
    <definedName name="PRECIOSVALIDOS" localSheetId="13">#REF!</definedName>
    <definedName name="PRECIOSVALIDOS">#REF!</definedName>
    <definedName name="PRESUPUESTOS" localSheetId="34">[7]PRESUPUESTO!#REF!</definedName>
    <definedName name="PRESUPUESTOS" localSheetId="36">[7]PRESUPUESTO!#REF!</definedName>
    <definedName name="PRESUPUESTOS" localSheetId="40">[7]PRESUPUESTO!#REF!</definedName>
    <definedName name="PRESUPUESTOS" localSheetId="7">[7]PRESUPUESTO!#REF!</definedName>
    <definedName name="PRESUPUESTOS" localSheetId="8">[7]PRESUPUESTO!#REF!</definedName>
    <definedName name="PRESUPUESTOS" localSheetId="10">[7]PRESUPUESTO!#REF!</definedName>
    <definedName name="PRESUPUESTOS" localSheetId="11">[7]PRESUPUESTO!#REF!</definedName>
    <definedName name="PRESUPUESTOS" localSheetId="12">[7]PRESUPUESTO!#REF!</definedName>
    <definedName name="PRESUPUESTOS" localSheetId="13">[7]PRESUPUESTO!#REF!</definedName>
    <definedName name="PRESUPUESTOS">[7]PRESUPUESTO!#REF!</definedName>
    <definedName name="PRODUCTOS" localSheetId="34">#REF!</definedName>
    <definedName name="PRODUCTOS" localSheetId="36">#REF!</definedName>
    <definedName name="PRODUCTOS" localSheetId="40">#REF!</definedName>
    <definedName name="PRODUCTOS" localSheetId="7">#REF!</definedName>
    <definedName name="PRODUCTOS" localSheetId="8">#REF!</definedName>
    <definedName name="PRODUCTOS" localSheetId="9">#REF!</definedName>
    <definedName name="PRODUCTOS" localSheetId="10">#REF!</definedName>
    <definedName name="PRODUCTOS" localSheetId="11">#REF!</definedName>
    <definedName name="PRODUCTOS" localSheetId="12">#REF!</definedName>
    <definedName name="PRODUCTOS" localSheetId="13">#REF!</definedName>
    <definedName name="PRODUCTOS">#REF!</definedName>
    <definedName name="Puntilla_2_3" localSheetId="7">#REF!</definedName>
    <definedName name="Puntilla_2_3" localSheetId="8">#REF!</definedName>
    <definedName name="Puntilla_2_3" localSheetId="9">#REF!</definedName>
    <definedName name="Puntilla_2_3" localSheetId="10">#REF!</definedName>
    <definedName name="Puntilla_2_3" localSheetId="11">#REF!</definedName>
    <definedName name="Puntilla_2_3" localSheetId="12">#REF!</definedName>
    <definedName name="Puntilla_2_3" localSheetId="13">#REF!</definedName>
    <definedName name="Puntilla_2_3">#REF!</definedName>
    <definedName name="Q" localSheetId="7">#REF!</definedName>
    <definedName name="Q" localSheetId="9">#REF!</definedName>
    <definedName name="Q" localSheetId="10">#REF!</definedName>
    <definedName name="Q" localSheetId="11">#REF!</definedName>
    <definedName name="Q" localSheetId="12">#REF!</definedName>
    <definedName name="Q" localSheetId="13">#REF!</definedName>
    <definedName name="Q">#REF!</definedName>
    <definedName name="QEQXEF">#REF!</definedName>
    <definedName name="QQX">#REF!</definedName>
    <definedName name="qseqfqewf">#REF!</definedName>
    <definedName name="qseqsq">#REF!</definedName>
    <definedName name="QWEQX">#REF!</definedName>
    <definedName name="Rellenos">[2]Memorias!$J$126</definedName>
    <definedName name="rex">#REF!</definedName>
    <definedName name="rgrgtr">#REF!</definedName>
    <definedName name="rrt" localSheetId="10">#REF!</definedName>
    <definedName name="rrt" localSheetId="11">#REF!</definedName>
    <definedName name="rrt" localSheetId="12">#REF!</definedName>
    <definedName name="rrt" localSheetId="13">#REF!</definedName>
    <definedName name="rrt">#REF!</definedName>
    <definedName name="RTNTT">#REF!</definedName>
    <definedName name="sd">#REF!</definedName>
    <definedName name="sdqsfqef">#REF!</definedName>
    <definedName name="sfwf">'[1]CRA.MODI'!#REF!</definedName>
    <definedName name="sqefqewqf">#REF!</definedName>
    <definedName name="sqfeqsq">#REF!</definedName>
    <definedName name="sre3r3r32">#REF!</definedName>
    <definedName name="swqfeewfq">[7]PRESUPUESTO!#REF!</definedName>
    <definedName name="sxxwxwx" localSheetId="10">#REF!</definedName>
    <definedName name="sxxwxwx" localSheetId="11">#REF!</definedName>
    <definedName name="sxxwxwx" localSheetId="12">#REF!</definedName>
    <definedName name="sxxwxwx" localSheetId="13">#REF!</definedName>
    <definedName name="sxxwxwx">#REF!</definedName>
    <definedName name="TABLA" localSheetId="34">'[1]CRA.MODI'!#REF!</definedName>
    <definedName name="TABLA" localSheetId="36">'[1]CRA.MODI'!#REF!</definedName>
    <definedName name="TABLA" localSheetId="40">'[1]CRA.MODI'!#REF!</definedName>
    <definedName name="TABLA" localSheetId="7">'[1]CRA.MODI'!#REF!</definedName>
    <definedName name="TABLA" localSheetId="8">'[1]CRA.MODI'!#REF!</definedName>
    <definedName name="TABLA" localSheetId="9">'[1]CRA.MODI'!#REF!</definedName>
    <definedName name="TABLA" localSheetId="10">'[1]CRA.MODI'!#REF!</definedName>
    <definedName name="TABLA" localSheetId="11">'[1]CRA.MODI'!#REF!</definedName>
    <definedName name="TABLA" localSheetId="12">'[1]CRA.MODI'!#REF!</definedName>
    <definedName name="TABLA" localSheetId="13">'[1]CRA.MODI'!#REF!</definedName>
    <definedName name="TABLA">'[1]CRA.MODI'!#REF!</definedName>
    <definedName name="TBTYTY">#REF!</definedName>
    <definedName name="TBYBYT" localSheetId="10">#REF!</definedName>
    <definedName name="TBYBYT" localSheetId="11">#REF!</definedName>
    <definedName name="TBYBYT" localSheetId="12">#REF!</definedName>
    <definedName name="TBYBYT" localSheetId="13">#REF!</definedName>
    <definedName name="TBYBYT">#REF!</definedName>
    <definedName name="TNT">#REF!</definedName>
    <definedName name="TNTTY">#REF!</definedName>
    <definedName name="TNTY" localSheetId="10">#REF!</definedName>
    <definedName name="TNTY" localSheetId="11">#REF!</definedName>
    <definedName name="TNTY" localSheetId="12">#REF!</definedName>
    <definedName name="TNTY" localSheetId="13">#REF!</definedName>
    <definedName name="tnty">#REF!</definedName>
    <definedName name="tntyntnt">#REF!</definedName>
    <definedName name="total_calzada">[2]Memorias!#REF!</definedName>
    <definedName name="Totalcunetas">[2]Memorias!$J$97</definedName>
    <definedName name="TRNTY">#REF!</definedName>
    <definedName name="TRTRB">#REF!</definedName>
    <definedName name="TRTRG">#REF!</definedName>
    <definedName name="tynyny">#REF!</definedName>
    <definedName name="UJY" localSheetId="10">'[1]CRA.MODI'!#REF!</definedName>
    <definedName name="UJY" localSheetId="11">'[1]CRA.MODI'!#REF!</definedName>
    <definedName name="UJY" localSheetId="12">'[1]CRA.MODI'!#REF!</definedName>
    <definedName name="UJY" localSheetId="13">'[1]CRA.MODI'!#REF!</definedName>
    <definedName name="UJY">'[1]CRA.MODI'!#REF!</definedName>
    <definedName name="umum">#REF!</definedName>
    <definedName name="UNIDADES" localSheetId="34">#REF!</definedName>
    <definedName name="UNIDADES" localSheetId="36">#REF!</definedName>
    <definedName name="UNIDADES" localSheetId="40">#REF!</definedName>
    <definedName name="UNIDADES" localSheetId="7">#REF!</definedName>
    <definedName name="UNIDADES" localSheetId="8">#REF!</definedName>
    <definedName name="UNIDADES" localSheetId="9">#REF!</definedName>
    <definedName name="UNIDADES" localSheetId="10">#REF!</definedName>
    <definedName name="UNIDADES" localSheetId="11">#REF!</definedName>
    <definedName name="UNIDADES" localSheetId="12">#REF!</definedName>
    <definedName name="UNIDADES" localSheetId="13">#REF!</definedName>
    <definedName name="UNIDADES">#REF!</definedName>
    <definedName name="UNYNYUN" localSheetId="10">#REF!</definedName>
    <definedName name="UNYNYUN" localSheetId="11">#REF!</definedName>
    <definedName name="UNYNYUN" localSheetId="12">#REF!</definedName>
    <definedName name="UNYNYUN" localSheetId="13">#REF!</definedName>
    <definedName name="UNYNYUN">#REF!</definedName>
    <definedName name="UUJJ">'[1]CRA.MODI'!#REF!</definedName>
    <definedName name="uynun">#REF!</definedName>
    <definedName name="v">#REF!</definedName>
    <definedName name="VC">#REF!</definedName>
    <definedName name="VER">#REF!</definedName>
    <definedName name="veree">#REF!</definedName>
    <definedName name="verve" localSheetId="10">'[1]CRA.MODI'!#REF!</definedName>
    <definedName name="verve" localSheetId="11">'[1]CRA.MODI'!#REF!</definedName>
    <definedName name="verve" localSheetId="12">'[1]CRA.MODI'!#REF!</definedName>
    <definedName name="verve" localSheetId="13">'[1]CRA.MODI'!#REF!</definedName>
    <definedName name="verve">'[1]CRA.MODI'!#REF!</definedName>
    <definedName name="VERW">#REF!</definedName>
    <definedName name="VEVER">#REF!</definedName>
    <definedName name="vevr" localSheetId="10">#REF!</definedName>
    <definedName name="vevr" localSheetId="11">#REF!</definedName>
    <definedName name="vevr" localSheetId="12">#REF!</definedName>
    <definedName name="vevr" localSheetId="13">#REF!</definedName>
    <definedName name="vevr">#REF!</definedName>
    <definedName name="vnuynvuyn">#REF!</definedName>
    <definedName name="vnuynyu">#REF!</definedName>
    <definedName name="vnynvy">#REF!</definedName>
    <definedName name="vnyny">#REF!</definedName>
    <definedName name="vnynynv">#REF!</definedName>
    <definedName name="vnynyunvuy">#REF!</definedName>
    <definedName name="vnyunyun">#REF!</definedName>
    <definedName name="vr" localSheetId="10">#REF!</definedName>
    <definedName name="vr" localSheetId="11">#REF!</definedName>
    <definedName name="vr" localSheetId="12">#REF!</definedName>
    <definedName name="vr" localSheetId="13">#REF!</definedName>
    <definedName name="VR">#REF!</definedName>
    <definedName name="vrevrever" localSheetId="10">#REF!</definedName>
    <definedName name="vrevrever" localSheetId="11">#REF!</definedName>
    <definedName name="vrevrever" localSheetId="12">#REF!</definedName>
    <definedName name="vrevrever" localSheetId="13">#REF!</definedName>
    <definedName name="vrevrever">#REF!</definedName>
    <definedName name="vrtvtv" localSheetId="10">#REF!</definedName>
    <definedName name="vrtvtv" localSheetId="11">#REF!</definedName>
    <definedName name="vrtvtv" localSheetId="12">#REF!</definedName>
    <definedName name="vrtvtv" localSheetId="13">#REF!</definedName>
    <definedName name="vrtvtv">#REF!</definedName>
    <definedName name="vrvrev" localSheetId="10">#REF!</definedName>
    <definedName name="vrvrev" localSheetId="11">#REF!</definedName>
    <definedName name="vrvrev" localSheetId="12">#REF!</definedName>
    <definedName name="vrvrev" localSheetId="13">#REF!</definedName>
    <definedName name="vrvrev">#REF!</definedName>
    <definedName name="vrvrvre">#REF!</definedName>
    <definedName name="vthnyny">#REF!</definedName>
    <definedName name="VTRBT" localSheetId="10">#REF!</definedName>
    <definedName name="VTRBT" localSheetId="11">#REF!</definedName>
    <definedName name="VTRBT" localSheetId="12">#REF!</definedName>
    <definedName name="VTRBT" localSheetId="13">#REF!</definedName>
    <definedName name="VTRBT">#REF!</definedName>
    <definedName name="vuynyunyu">#REF!</definedName>
    <definedName name="vxe">#REF!</definedName>
    <definedName name="VXEV">#REF!</definedName>
    <definedName name="VXREW">#REF!</definedName>
    <definedName name="vynny">#REF!</definedName>
    <definedName name="vynyny">#REF!</definedName>
    <definedName name="vyunyunyun">#REF!</definedName>
    <definedName name="vyyny">#REF!</definedName>
    <definedName name="W" localSheetId="10">'[1]CRA.MODI'!#REF!</definedName>
    <definedName name="W" localSheetId="11">'[1]CRA.MODI'!#REF!</definedName>
    <definedName name="W" localSheetId="12">'[1]CRA.MODI'!#REF!</definedName>
    <definedName name="W" localSheetId="13">'[1]CRA.MODI'!#REF!</definedName>
    <definedName name="W">'[1]CRA.MODI'!#REF!</definedName>
    <definedName name="WCWCW">#REF!</definedName>
    <definedName name="wefwefe">#REF!</definedName>
    <definedName name="WEVEER">#REF!</definedName>
    <definedName name="WRG">#REF!</definedName>
    <definedName name="WVR">#REF!</definedName>
    <definedName name="WVRE">#REF!</definedName>
    <definedName name="wvrvr">#REF!</definedName>
    <definedName name="wvrvrvr">#REF!</definedName>
    <definedName name="wvtrvw">#REF!</definedName>
    <definedName name="wvv">#REF!</definedName>
    <definedName name="WX" localSheetId="10">#REF!</definedName>
    <definedName name="WX" localSheetId="11">#REF!</definedName>
    <definedName name="WX" localSheetId="12">#REF!</definedName>
    <definedName name="WX" localSheetId="13">#REF!</definedName>
    <definedName name="WX">#REF!</definedName>
    <definedName name="WXEXE" localSheetId="10">#REF!</definedName>
    <definedName name="WXEXE" localSheetId="11">#REF!</definedName>
    <definedName name="WXEXE" localSheetId="12">#REF!</definedName>
    <definedName name="WXEXE" localSheetId="13">#REF!</definedName>
    <definedName name="WXEXE">#REF!</definedName>
    <definedName name="wxfgre">#REF!</definedName>
    <definedName name="wxre">#REF!</definedName>
    <definedName name="wxrere">[7]PRESUPUESTO!#REF!</definedName>
    <definedName name="wxvwv">#REF!</definedName>
    <definedName name="WXWEX">#REF!</definedName>
    <definedName name="WXWXW">#REF!</definedName>
    <definedName name="X" localSheetId="10">#REF!</definedName>
    <definedName name="X" localSheetId="11">#REF!</definedName>
    <definedName name="X" localSheetId="12">#REF!</definedName>
    <definedName name="X" localSheetId="13">#REF!</definedName>
    <definedName name="X">#REF!</definedName>
    <definedName name="XE" localSheetId="10">'[1]CRA.MODI'!#REF!</definedName>
    <definedName name="XE" localSheetId="11">'[1]CRA.MODI'!#REF!</definedName>
    <definedName name="XE" localSheetId="12">'[1]CRA.MODI'!#REF!</definedName>
    <definedName name="XE" localSheetId="13">'[1]CRA.MODI'!#REF!</definedName>
    <definedName name="XE">'[1]CRA.MODI'!#REF!</definedName>
    <definedName name="XEEXE">#REF!</definedName>
    <definedName name="XEFEFE">#REF!</definedName>
    <definedName name="XEFEXFEX">#REF!</definedName>
    <definedName name="xer">#REF!</definedName>
    <definedName name="XERVER">#REF!</definedName>
    <definedName name="XEXE" localSheetId="10">[7]PRESUPUESTO!#REF!</definedName>
    <definedName name="XEXE" localSheetId="11">[7]PRESUPUESTO!#REF!</definedName>
    <definedName name="XEXE" localSheetId="12">[7]PRESUPUESTO!#REF!</definedName>
    <definedName name="XEXE" localSheetId="13">[7]PRESUPUESTO!#REF!</definedName>
    <definedName name="XEXE">#REF!</definedName>
    <definedName name="xfrefr">'[1]CRA.MODI'!#REF!</definedName>
    <definedName name="XQW">[7]PRESUPUESTO!#REF!</definedName>
    <definedName name="XREGRE">[7]PRESUPUESTO!#REF!</definedName>
    <definedName name="xrvr">#REF!</definedName>
    <definedName name="XVEE">'[1]CRA.MODI'!#REF!</definedName>
    <definedName name="xver">#REF!</definedName>
    <definedName name="xverre">#REF!</definedName>
    <definedName name="xvervre">#REF!</definedName>
    <definedName name="xvervx">[3]Ajustes!#REF!</definedName>
    <definedName name="xvervxre">'[1]CRA.MODI'!#REF!</definedName>
    <definedName name="XVEV">#REF!</definedName>
    <definedName name="xvr">#REF!</definedName>
    <definedName name="xvrer">#REF!</definedName>
    <definedName name="XVRV">#REF!</definedName>
    <definedName name="xvrvrvr">#REF!</definedName>
    <definedName name="xvtrvt">#REF!</definedName>
    <definedName name="xvvtrv">#REF!</definedName>
    <definedName name="XW" localSheetId="10">#REF!</definedName>
    <definedName name="XW" localSheetId="11">#REF!</definedName>
    <definedName name="XW" localSheetId="12">#REF!</definedName>
    <definedName name="XW" localSheetId="13">#REF!</definedName>
    <definedName name="XW">#REF!</definedName>
    <definedName name="XWDCDW">#REF!</definedName>
    <definedName name="xwr">'[1]CRA.MODI'!#REF!</definedName>
    <definedName name="XWW" localSheetId="10">#REF!</definedName>
    <definedName name="XWW" localSheetId="11">#REF!</definedName>
    <definedName name="XWW" localSheetId="12">#REF!</definedName>
    <definedName name="XWW" localSheetId="13">#REF!</definedName>
    <definedName name="XWW">#REF!</definedName>
    <definedName name="XWWW">#REF!</definedName>
    <definedName name="XWX" localSheetId="10">#REF!</definedName>
    <definedName name="XWX" localSheetId="11">#REF!</definedName>
    <definedName name="XWX" localSheetId="12">#REF!</definedName>
    <definedName name="XWX" localSheetId="13">#REF!</definedName>
    <definedName name="XWX">#REF!</definedName>
    <definedName name="xwxwxwx">#REF!</definedName>
    <definedName name="XZCC">'[1]CRA.MODI'!#REF!</definedName>
    <definedName name="y_inicial" localSheetId="7">#REF!</definedName>
    <definedName name="y_inicial" localSheetId="8">#REF!</definedName>
    <definedName name="y_inicial" localSheetId="9">#REF!</definedName>
    <definedName name="y_inicial" localSheetId="10">#REF!</definedName>
    <definedName name="y_inicial" localSheetId="11">#REF!</definedName>
    <definedName name="y_inicial" localSheetId="12">#REF!</definedName>
    <definedName name="y_inicial" localSheetId="13">#REF!</definedName>
    <definedName name="y_inicial">#REF!</definedName>
    <definedName name="yhy">#REF!</definedName>
    <definedName name="ymumu">#REF!</definedName>
    <definedName name="ynynu" localSheetId="10">#REF!</definedName>
    <definedName name="ynynu" localSheetId="11">#REF!</definedName>
    <definedName name="ynynu" localSheetId="12">#REF!</definedName>
    <definedName name="ynynu" localSheetId="13">#REF!</definedName>
    <definedName name="ynynu">#REF!</definedName>
    <definedName name="YNYNYN">'[1]CRA.MODI'!#REF!</definedName>
    <definedName name="yt">#REF!</definedName>
    <definedName name="YTBTYBT">#REF!</definedName>
    <definedName name="YTYTNYT">#REF!</definedName>
    <definedName name="yumuimu">#REF!</definedName>
    <definedName name="yumuimuim">#REF!</definedName>
    <definedName name="zrxere">#REF!</definedName>
    <definedName name="zwcc">'[1]CRA.MODI'!#REF!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6" i="283" l="1"/>
  <c r="K210" i="284"/>
  <c r="G121" i="149" s="1"/>
  <c r="K209" i="284"/>
  <c r="G120" i="149" s="1"/>
  <c r="K206" i="284"/>
  <c r="G119" i="149" s="1"/>
  <c r="K202" i="284"/>
  <c r="G117" i="149" s="1"/>
  <c r="K201" i="284"/>
  <c r="G116" i="149" s="1"/>
  <c r="K198" i="284"/>
  <c r="K195" i="284"/>
  <c r="G114" i="149" s="1"/>
  <c r="K192" i="284"/>
  <c r="G113" i="149" s="1"/>
  <c r="K191" i="284"/>
  <c r="K190" i="284"/>
  <c r="G111" i="149" s="1"/>
  <c r="K189" i="284"/>
  <c r="K186" i="284"/>
  <c r="G109" i="149" s="1"/>
  <c r="K185" i="284"/>
  <c r="G108" i="149" s="1"/>
  <c r="K184" i="284"/>
  <c r="G107" i="149" s="1"/>
  <c r="K183" i="284"/>
  <c r="G106" i="149" s="1"/>
  <c r="K180" i="284"/>
  <c r="G105" i="149" s="1"/>
  <c r="K179" i="284"/>
  <c r="G104" i="149" s="1"/>
  <c r="K178" i="284"/>
  <c r="G103" i="149" s="1"/>
  <c r="K175" i="284"/>
  <c r="G102" i="149" s="1"/>
  <c r="K174" i="284"/>
  <c r="G101" i="149" s="1"/>
  <c r="K173" i="284"/>
  <c r="G100" i="149" s="1"/>
  <c r="K172" i="284"/>
  <c r="G99" i="149" s="1"/>
  <c r="K168" i="284"/>
  <c r="G97" i="149" s="1"/>
  <c r="K167" i="284"/>
  <c r="G96" i="149" s="1"/>
  <c r="K164" i="284"/>
  <c r="K163" i="284"/>
  <c r="G94" i="149" s="1"/>
  <c r="K162" i="284"/>
  <c r="G93" i="149" s="1"/>
  <c r="K159" i="284"/>
  <c r="G92" i="149" s="1"/>
  <c r="K158" i="284"/>
  <c r="G91" i="149" s="1"/>
  <c r="K155" i="284"/>
  <c r="G90" i="149" s="1"/>
  <c r="K154" i="284"/>
  <c r="G89" i="149" s="1"/>
  <c r="K153" i="284"/>
  <c r="G88" i="149" s="1"/>
  <c r="K152" i="284"/>
  <c r="G87" i="149" s="1"/>
  <c r="K149" i="284"/>
  <c r="G86" i="149" s="1"/>
  <c r="K146" i="284"/>
  <c r="G85" i="149" s="1"/>
  <c r="K145" i="284"/>
  <c r="G84" i="149" s="1"/>
  <c r="K144" i="284"/>
  <c r="G83" i="149" s="1"/>
  <c r="K141" i="284"/>
  <c r="G82" i="149" s="1"/>
  <c r="K140" i="284"/>
  <c r="G81" i="149" s="1"/>
  <c r="K137" i="284"/>
  <c r="G80" i="149" s="1"/>
  <c r="K136" i="284"/>
  <c r="K135" i="284"/>
  <c r="G78" i="149" s="1"/>
  <c r="K134" i="284"/>
  <c r="G77" i="149" s="1"/>
  <c r="K131" i="284"/>
  <c r="G76" i="149" s="1"/>
  <c r="K128" i="284"/>
  <c r="G75" i="149" s="1"/>
  <c r="K127" i="284"/>
  <c r="K126" i="284"/>
  <c r="G73" i="149" s="1"/>
  <c r="K125" i="284"/>
  <c r="G72" i="149" s="1"/>
  <c r="K124" i="284"/>
  <c r="G71" i="149" s="1"/>
  <c r="K123" i="284"/>
  <c r="G70" i="149" s="1"/>
  <c r="K120" i="284"/>
  <c r="G69" i="149" s="1"/>
  <c r="K119" i="284"/>
  <c r="G68" i="149" s="1"/>
  <c r="K115" i="284"/>
  <c r="F66" i="149" s="1"/>
  <c r="K112" i="284"/>
  <c r="F65" i="149" s="1"/>
  <c r="K109" i="284"/>
  <c r="F64" i="149" s="1"/>
  <c r="K106" i="284"/>
  <c r="F63" i="149" s="1"/>
  <c r="K105" i="284"/>
  <c r="F62" i="149" s="1"/>
  <c r="K107" i="284"/>
  <c r="K102" i="284"/>
  <c r="F61" i="149" s="1"/>
  <c r="K101" i="284"/>
  <c r="F60" i="149" s="1"/>
  <c r="K97" i="284"/>
  <c r="F58" i="149" s="1"/>
  <c r="K96" i="284"/>
  <c r="F57" i="149" s="1"/>
  <c r="K95" i="284"/>
  <c r="F56" i="149" s="1"/>
  <c r="K94" i="284"/>
  <c r="F55" i="149" s="1"/>
  <c r="K93" i="284"/>
  <c r="F54" i="149" s="1"/>
  <c r="K92" i="284"/>
  <c r="F53" i="149" s="1"/>
  <c r="K89" i="284"/>
  <c r="K86" i="284"/>
  <c r="F51" i="149" s="1"/>
  <c r="K85" i="284"/>
  <c r="F50" i="149" s="1"/>
  <c r="K84" i="284"/>
  <c r="F49" i="149" s="1"/>
  <c r="K83" i="284"/>
  <c r="F48" i="149" s="1"/>
  <c r="K80" i="284"/>
  <c r="K77" i="284"/>
  <c r="F46" i="149" s="1"/>
  <c r="K76" i="284"/>
  <c r="F45" i="149" s="1"/>
  <c r="K75" i="284"/>
  <c r="F44" i="149" s="1"/>
  <c r="K72" i="284"/>
  <c r="F43" i="149" s="1"/>
  <c r="K71" i="284"/>
  <c r="F42" i="149" s="1"/>
  <c r="K68" i="284"/>
  <c r="F41" i="149" s="1"/>
  <c r="K67" i="284"/>
  <c r="F40" i="149" s="1"/>
  <c r="K66" i="284"/>
  <c r="F39" i="149" s="1"/>
  <c r="K65" i="284"/>
  <c r="F38" i="149" s="1"/>
  <c r="K62" i="284"/>
  <c r="F37" i="149" s="1"/>
  <c r="K59" i="284"/>
  <c r="F36" i="149" s="1"/>
  <c r="K58" i="284"/>
  <c r="F35" i="149" s="1"/>
  <c r="K57" i="284"/>
  <c r="F34" i="149" s="1"/>
  <c r="K56" i="284"/>
  <c r="F33" i="149" s="1"/>
  <c r="K53" i="284"/>
  <c r="F32" i="149" s="1"/>
  <c r="K52" i="284"/>
  <c r="F31" i="149" s="1"/>
  <c r="K51" i="284"/>
  <c r="F30" i="149" s="1"/>
  <c r="K50" i="284"/>
  <c r="F29" i="149" s="1"/>
  <c r="K47" i="284"/>
  <c r="F28" i="149" s="1"/>
  <c r="K46" i="284"/>
  <c r="F27" i="149" s="1"/>
  <c r="K45" i="284"/>
  <c r="F26" i="149" s="1"/>
  <c r="K44" i="284"/>
  <c r="F25" i="149" s="1"/>
  <c r="K43" i="284"/>
  <c r="F24" i="149" s="1"/>
  <c r="K40" i="284"/>
  <c r="F23" i="149" s="1"/>
  <c r="K39" i="284"/>
  <c r="F22" i="149" s="1"/>
  <c r="K38" i="284"/>
  <c r="F21" i="149" s="1"/>
  <c r="K37" i="284"/>
  <c r="F20" i="149" s="1"/>
  <c r="K34" i="284"/>
  <c r="F19" i="149" s="1"/>
  <c r="K33" i="284"/>
  <c r="F18" i="149" s="1"/>
  <c r="K30" i="284"/>
  <c r="F17" i="149" s="1"/>
  <c r="K29" i="284"/>
  <c r="F16" i="149" s="1"/>
  <c r="K28" i="284"/>
  <c r="F15" i="149" s="1"/>
  <c r="K27" i="284"/>
  <c r="F14" i="149" s="1"/>
  <c r="K23" i="284"/>
  <c r="F12" i="149" s="1"/>
  <c r="K22" i="284"/>
  <c r="F11" i="149" s="1"/>
  <c r="K19" i="284"/>
  <c r="K18" i="284"/>
  <c r="K15" i="284"/>
  <c r="B6" i="164"/>
  <c r="B5" i="164"/>
  <c r="B4" i="164"/>
  <c r="B3" i="164"/>
  <c r="B7" i="163"/>
  <c r="B6" i="163"/>
  <c r="B5" i="163"/>
  <c r="B4" i="163"/>
  <c r="B3" i="163"/>
  <c r="B6" i="162"/>
  <c r="B5" i="162"/>
  <c r="B4" i="162"/>
  <c r="B3" i="162"/>
  <c r="G112" i="149"/>
  <c r="G110" i="149"/>
  <c r="G79" i="149"/>
  <c r="F52" i="149"/>
  <c r="F47" i="149"/>
  <c r="F10" i="149"/>
  <c r="F9" i="149"/>
  <c r="B6" i="161"/>
  <c r="B5" i="161"/>
  <c r="B4" i="161"/>
  <c r="B3" i="161"/>
  <c r="B5" i="165"/>
  <c r="B6" i="165"/>
  <c r="B4" i="165"/>
  <c r="B3" i="165"/>
  <c r="L52" i="291"/>
  <c r="O52" i="291" s="1"/>
  <c r="O56" i="291" s="1"/>
  <c r="L45" i="291"/>
  <c r="O45" i="291" s="1"/>
  <c r="O47" i="291" s="1"/>
  <c r="O38" i="291"/>
  <c r="O37" i="291"/>
  <c r="O40" i="291" s="1"/>
  <c r="O30" i="291"/>
  <c r="O29" i="291"/>
  <c r="O32" i="291" s="1"/>
  <c r="O52" i="288"/>
  <c r="L52" i="290"/>
  <c r="O52" i="290" s="1"/>
  <c r="O56" i="290" s="1"/>
  <c r="O45" i="290"/>
  <c r="O47" i="290" s="1"/>
  <c r="O38" i="290"/>
  <c r="O40" i="290" s="1"/>
  <c r="O37" i="290"/>
  <c r="O29" i="290"/>
  <c r="O32" i="290" s="1"/>
  <c r="O58" i="290" s="1"/>
  <c r="O32" i="288"/>
  <c r="O30" i="288"/>
  <c r="O29" i="288"/>
  <c r="L52" i="288"/>
  <c r="L45" i="288"/>
  <c r="O45" i="288" s="1"/>
  <c r="O47" i="288" s="1"/>
  <c r="O38" i="288"/>
  <c r="O37" i="288"/>
  <c r="O40" i="288" s="1"/>
  <c r="L52" i="287"/>
  <c r="O52" i="287" s="1"/>
  <c r="O56" i="287" s="1"/>
  <c r="O47" i="287"/>
  <c r="O45" i="287"/>
  <c r="L45" i="287"/>
  <c r="O37" i="287"/>
  <c r="O29" i="287"/>
  <c r="O38" i="287"/>
  <c r="O32" i="287"/>
  <c r="L52" i="286"/>
  <c r="O52" i="286" s="1"/>
  <c r="O56" i="286" s="1"/>
  <c r="O58" i="286" s="1"/>
  <c r="J127" i="284" s="1"/>
  <c r="O39" i="286"/>
  <c r="O38" i="286"/>
  <c r="O37" i="286"/>
  <c r="O29" i="286"/>
  <c r="O32" i="286" s="1"/>
  <c r="K229" i="284"/>
  <c r="I202" i="284"/>
  <c r="I201" i="284"/>
  <c r="I195" i="284"/>
  <c r="K196" i="284" s="1"/>
  <c r="K193" i="284"/>
  <c r="I168" i="284"/>
  <c r="I167" i="284"/>
  <c r="I164" i="284"/>
  <c r="I163" i="284"/>
  <c r="I162" i="284"/>
  <c r="I155" i="284"/>
  <c r="I154" i="284"/>
  <c r="I153" i="284"/>
  <c r="I152" i="284"/>
  <c r="I149" i="284"/>
  <c r="I146" i="284"/>
  <c r="I145" i="284"/>
  <c r="I144" i="284"/>
  <c r="I140" i="284"/>
  <c r="I137" i="284"/>
  <c r="I136" i="284"/>
  <c r="I135" i="284"/>
  <c r="I134" i="284"/>
  <c r="I131" i="284"/>
  <c r="K132" i="284" s="1"/>
  <c r="I128" i="284"/>
  <c r="I127" i="284"/>
  <c r="I126" i="284"/>
  <c r="I125" i="284"/>
  <c r="I124" i="284"/>
  <c r="I123" i="284"/>
  <c r="I120" i="284"/>
  <c r="I119" i="284"/>
  <c r="I115" i="284"/>
  <c r="I112" i="284"/>
  <c r="I109" i="284"/>
  <c r="K110" i="284" s="1"/>
  <c r="I106" i="284"/>
  <c r="I159" i="284"/>
  <c r="I158" i="284"/>
  <c r="I105" i="284"/>
  <c r="I102" i="284"/>
  <c r="I101" i="284"/>
  <c r="I141" i="284"/>
  <c r="K116" i="284"/>
  <c r="J43" i="284"/>
  <c r="I210" i="284"/>
  <c r="I209" i="284"/>
  <c r="K211" i="284" s="1"/>
  <c r="I206" i="284"/>
  <c r="I198" i="284"/>
  <c r="J198" i="284"/>
  <c r="I186" i="284"/>
  <c r="I185" i="284"/>
  <c r="I184" i="284"/>
  <c r="I183" i="284"/>
  <c r="J183" i="284"/>
  <c r="I192" i="284"/>
  <c r="I191" i="284"/>
  <c r="I190" i="284"/>
  <c r="I189" i="284"/>
  <c r="I180" i="284"/>
  <c r="I179" i="284"/>
  <c r="I178" i="284"/>
  <c r="I175" i="284"/>
  <c r="I174" i="284"/>
  <c r="I173" i="284"/>
  <c r="I172" i="284"/>
  <c r="I97" i="284"/>
  <c r="I96" i="284"/>
  <c r="I95" i="284"/>
  <c r="I94" i="284"/>
  <c r="I93" i="284"/>
  <c r="I92" i="284"/>
  <c r="I89" i="284"/>
  <c r="K90" i="284" s="1"/>
  <c r="I86" i="284"/>
  <c r="I85" i="284"/>
  <c r="I84" i="284"/>
  <c r="I83" i="284"/>
  <c r="I80" i="284"/>
  <c r="K81" i="284" s="1"/>
  <c r="I77" i="284"/>
  <c r="I76" i="284"/>
  <c r="I75" i="284"/>
  <c r="I72" i="284"/>
  <c r="I71" i="284"/>
  <c r="I68" i="284"/>
  <c r="I67" i="284"/>
  <c r="I66" i="284"/>
  <c r="I65" i="284"/>
  <c r="I62" i="284"/>
  <c r="K63" i="284" s="1"/>
  <c r="I59" i="284"/>
  <c r="I58" i="284"/>
  <c r="I57" i="284"/>
  <c r="I56" i="284"/>
  <c r="I53" i="284"/>
  <c r="I52" i="284"/>
  <c r="I51" i="284"/>
  <c r="I50" i="284"/>
  <c r="I47" i="284"/>
  <c r="I46" i="284"/>
  <c r="I45" i="284"/>
  <c r="I44" i="284"/>
  <c r="I43" i="284"/>
  <c r="I40" i="284"/>
  <c r="I39" i="284"/>
  <c r="I38" i="284"/>
  <c r="I37" i="284"/>
  <c r="I34" i="284"/>
  <c r="I33" i="284"/>
  <c r="I30" i="284"/>
  <c r="I29" i="284"/>
  <c r="I28" i="284"/>
  <c r="I27" i="284"/>
  <c r="I23" i="284"/>
  <c r="I22" i="284"/>
  <c r="I19" i="284"/>
  <c r="I18" i="284"/>
  <c r="I15" i="284"/>
  <c r="H10" i="241"/>
  <c r="H10" i="240"/>
  <c r="H10" i="238"/>
  <c r="H10" i="237"/>
  <c r="H10" i="234"/>
  <c r="H10" i="207"/>
  <c r="C10" i="198"/>
  <c r="C10" i="162"/>
  <c r="H10" i="162"/>
  <c r="G10" i="162"/>
  <c r="H10" i="180"/>
  <c r="E11" i="272"/>
  <c r="H11" i="162"/>
  <c r="H10" i="275"/>
  <c r="H10" i="274"/>
  <c r="H10" i="200"/>
  <c r="H13" i="132"/>
  <c r="H14" i="132"/>
  <c r="E10" i="176"/>
  <c r="C11" i="193"/>
  <c r="C11" i="192"/>
  <c r="C11" i="187"/>
  <c r="E15" i="181"/>
  <c r="E14" i="181"/>
  <c r="E11" i="181"/>
  <c r="E10" i="181"/>
  <c r="E13" i="146"/>
  <c r="E12" i="146"/>
  <c r="H11" i="164"/>
  <c r="E24" i="282"/>
  <c r="G24" i="282" s="1"/>
  <c r="H26" i="282" s="1"/>
  <c r="G24" i="268"/>
  <c r="E24" i="268"/>
  <c r="E24" i="236"/>
  <c r="G24" i="236" s="1"/>
  <c r="E10" i="283"/>
  <c r="B40" i="283"/>
  <c r="M32" i="283"/>
  <c r="N29" i="283"/>
  <c r="N27" i="283" s="1"/>
  <c r="G28" i="283"/>
  <c r="G27" i="283"/>
  <c r="G26" i="283"/>
  <c r="G23" i="283"/>
  <c r="G22" i="283"/>
  <c r="G20" i="283"/>
  <c r="F13" i="283"/>
  <c r="E13" i="283"/>
  <c r="H13" i="283" s="1"/>
  <c r="E12" i="283"/>
  <c r="H12" i="283" s="1"/>
  <c r="E11" i="283"/>
  <c r="H11" i="283" s="1"/>
  <c r="F10" i="283"/>
  <c r="H10" i="283"/>
  <c r="B2" i="283"/>
  <c r="E29" i="282"/>
  <c r="G29" i="282" s="1"/>
  <c r="H31" i="282" s="1"/>
  <c r="G17" i="282"/>
  <c r="H21" i="282" s="1"/>
  <c r="G12" i="282"/>
  <c r="H13" i="282" s="1"/>
  <c r="G11" i="282"/>
  <c r="B7" i="282"/>
  <c r="H10" i="147"/>
  <c r="K207" i="284" l="1"/>
  <c r="G115" i="149"/>
  <c r="K199" i="284"/>
  <c r="K150" i="284"/>
  <c r="K113" i="284"/>
  <c r="K16" i="284"/>
  <c r="F8" i="149"/>
  <c r="O58" i="291"/>
  <c r="O56" i="288"/>
  <c r="O58" i="288" s="1"/>
  <c r="O40" i="287"/>
  <c r="O58" i="287" s="1"/>
  <c r="J164" i="284" s="1"/>
  <c r="O40" i="286"/>
  <c r="K203" i="284"/>
  <c r="K156" i="284"/>
  <c r="K169" i="284"/>
  <c r="K147" i="284"/>
  <c r="K160" i="284"/>
  <c r="K138" i="284"/>
  <c r="K142" i="284"/>
  <c r="K24" i="284"/>
  <c r="K35" i="284"/>
  <c r="K41" i="284"/>
  <c r="K54" i="284"/>
  <c r="K121" i="284"/>
  <c r="K69" i="284"/>
  <c r="K98" i="284"/>
  <c r="K60" i="284"/>
  <c r="K31" i="284"/>
  <c r="K20" i="284"/>
  <c r="K87" i="284"/>
  <c r="K73" i="284"/>
  <c r="K78" i="284"/>
  <c r="K181" i="284"/>
  <c r="K176" i="284"/>
  <c r="K187" i="284"/>
  <c r="K48" i="284"/>
  <c r="H14" i="283"/>
  <c r="O27" i="283"/>
  <c r="H33" i="282"/>
  <c r="K129" i="284" l="1"/>
  <c r="G74" i="149"/>
  <c r="K165" i="284"/>
  <c r="G95" i="149"/>
  <c r="B7" i="149"/>
  <c r="H14" i="280"/>
  <c r="H13" i="280"/>
  <c r="H12" i="280"/>
  <c r="H11" i="280"/>
  <c r="H10" i="280"/>
  <c r="H15" i="280" s="1"/>
  <c r="H14" i="279"/>
  <c r="H13" i="279"/>
  <c r="H12" i="279"/>
  <c r="H11" i="279"/>
  <c r="H10" i="279"/>
  <c r="H15" i="279" s="1"/>
  <c r="H10" i="278"/>
  <c r="H15" i="278" s="1"/>
  <c r="H10" i="277"/>
  <c r="H15" i="277" s="1"/>
  <c r="G11" i="276"/>
  <c r="E29" i="276"/>
  <c r="G29" i="276" s="1"/>
  <c r="H31" i="276" s="1"/>
  <c r="H26" i="276"/>
  <c r="G17" i="276"/>
  <c r="H21" i="276" s="1"/>
  <c r="H13" i="276"/>
  <c r="B7" i="276"/>
  <c r="H12" i="162"/>
  <c r="H14" i="275"/>
  <c r="H13" i="275"/>
  <c r="H12" i="275"/>
  <c r="H11" i="275"/>
  <c r="H15" i="275"/>
  <c r="H14" i="274"/>
  <c r="H13" i="274"/>
  <c r="H12" i="274"/>
  <c r="H11" i="274"/>
  <c r="H15" i="274"/>
  <c r="H15" i="253"/>
  <c r="H14" i="253"/>
  <c r="H13" i="243"/>
  <c r="H14" i="243"/>
  <c r="H10" i="273"/>
  <c r="H15" i="273" s="1"/>
  <c r="H14" i="273"/>
  <c r="H13" i="273"/>
  <c r="H12" i="273"/>
  <c r="H11" i="273"/>
  <c r="H15" i="272"/>
  <c r="H14" i="272"/>
  <c r="H13" i="272"/>
  <c r="H12" i="272"/>
  <c r="H11" i="272"/>
  <c r="H10" i="272"/>
  <c r="H10" i="271"/>
  <c r="H15" i="271" s="1"/>
  <c r="H14" i="271"/>
  <c r="H13" i="271"/>
  <c r="H12" i="271"/>
  <c r="H11" i="271"/>
  <c r="H11" i="254"/>
  <c r="H11" i="270"/>
  <c r="H10" i="270"/>
  <c r="H16" i="253"/>
  <c r="H11" i="253"/>
  <c r="H10" i="253"/>
  <c r="H11" i="252"/>
  <c r="H13" i="251"/>
  <c r="H14" i="251"/>
  <c r="H11" i="242"/>
  <c r="H10" i="269"/>
  <c r="H14" i="269"/>
  <c r="H13" i="269"/>
  <c r="H12" i="269"/>
  <c r="H11" i="269"/>
  <c r="G12" i="268"/>
  <c r="E29" i="268"/>
  <c r="G29" i="268" s="1"/>
  <c r="H31" i="268" s="1"/>
  <c r="H26" i="268"/>
  <c r="G17" i="268"/>
  <c r="G11" i="268"/>
  <c r="B7" i="268"/>
  <c r="B7" i="280" l="1"/>
  <c r="B7" i="279"/>
  <c r="B7" i="278"/>
  <c r="B7" i="277"/>
  <c r="B7" i="273"/>
  <c r="B7" i="271"/>
  <c r="B7" i="275"/>
  <c r="B7" i="274"/>
  <c r="H33" i="276"/>
  <c r="H16" i="272"/>
  <c r="H15" i="270"/>
  <c r="H15" i="269"/>
  <c r="H21" i="268"/>
  <c r="H33" i="268" s="1"/>
  <c r="H13" i="268"/>
  <c r="B7" i="270" l="1"/>
  <c r="B7" i="269"/>
  <c r="B7" i="272"/>
  <c r="D10" i="258" l="1"/>
  <c r="H10" i="258" s="1"/>
  <c r="H10" i="257"/>
  <c r="H15" i="257" s="1"/>
  <c r="H10" i="256"/>
  <c r="H15" i="256" s="1"/>
  <c r="H10" i="255"/>
  <c r="H15" i="255" s="1"/>
  <c r="B7" i="257" l="1"/>
  <c r="B7" i="255"/>
  <c r="H15" i="258"/>
  <c r="B7" i="256"/>
  <c r="B7" i="258" l="1"/>
  <c r="H10" i="254" l="1"/>
  <c r="H15" i="254" s="1"/>
  <c r="D13" i="253"/>
  <c r="H13" i="253" s="1"/>
  <c r="H12" i="253"/>
  <c r="H17" i="253" s="1"/>
  <c r="H10" i="252"/>
  <c r="H14" i="252"/>
  <c r="H13" i="252"/>
  <c r="H12" i="252"/>
  <c r="D12" i="251"/>
  <c r="H12" i="251" s="1"/>
  <c r="H11" i="251"/>
  <c r="H10" i="251"/>
  <c r="H10" i="250"/>
  <c r="H14" i="250"/>
  <c r="H13" i="250"/>
  <c r="H12" i="250"/>
  <c r="H11" i="250"/>
  <c r="H10" i="249"/>
  <c r="H14" i="249"/>
  <c r="H13" i="249"/>
  <c r="H12" i="249"/>
  <c r="H11" i="249"/>
  <c r="H14" i="248"/>
  <c r="H13" i="248"/>
  <c r="H12" i="248"/>
  <c r="H11" i="248"/>
  <c r="H10" i="248"/>
  <c r="H15" i="248" s="1"/>
  <c r="H10" i="247"/>
  <c r="H14" i="247"/>
  <c r="H13" i="247"/>
  <c r="H12" i="247"/>
  <c r="H11" i="247"/>
  <c r="H10" i="245"/>
  <c r="H10" i="246"/>
  <c r="H15" i="246" s="1"/>
  <c r="H14" i="246"/>
  <c r="H13" i="246"/>
  <c r="H12" i="246"/>
  <c r="H11" i="246"/>
  <c r="H14" i="245"/>
  <c r="H13" i="245"/>
  <c r="H12" i="245"/>
  <c r="H11" i="245"/>
  <c r="D12" i="243"/>
  <c r="H11" i="243"/>
  <c r="H10" i="243"/>
  <c r="H15" i="243" s="1"/>
  <c r="H12" i="243"/>
  <c r="H10" i="242"/>
  <c r="H14" i="242"/>
  <c r="H13" i="242"/>
  <c r="H12" i="242"/>
  <c r="H15" i="242"/>
  <c r="H15" i="247" l="1"/>
  <c r="H15" i="250"/>
  <c r="H15" i="249"/>
  <c r="B7" i="242"/>
  <c r="B7" i="248"/>
  <c r="B7" i="246"/>
  <c r="H15" i="251"/>
  <c r="B7" i="254"/>
  <c r="B7" i="253"/>
  <c r="H15" i="252"/>
  <c r="H15" i="245"/>
  <c r="H14" i="241"/>
  <c r="H13" i="241"/>
  <c r="H12" i="241"/>
  <c r="H15" i="241" s="1"/>
  <c r="H11" i="241"/>
  <c r="H14" i="240"/>
  <c r="H13" i="240"/>
  <c r="H12" i="240"/>
  <c r="H11" i="240"/>
  <c r="H15" i="240" s="1"/>
  <c r="H10" i="239"/>
  <c r="H15" i="239" s="1"/>
  <c r="H14" i="239"/>
  <c r="H13" i="239"/>
  <c r="H12" i="239"/>
  <c r="H11" i="239"/>
  <c r="H14" i="238"/>
  <c r="H13" i="238"/>
  <c r="H12" i="238"/>
  <c r="H11" i="238"/>
  <c r="H15" i="238"/>
  <c r="H14" i="237"/>
  <c r="H13" i="237"/>
  <c r="H12" i="237"/>
  <c r="H11" i="237"/>
  <c r="E29" i="236"/>
  <c r="G29" i="236" s="1"/>
  <c r="H31" i="236" s="1"/>
  <c r="H26" i="236"/>
  <c r="G18" i="236"/>
  <c r="G17" i="236"/>
  <c r="H21" i="236" s="1"/>
  <c r="G11" i="236"/>
  <c r="H13" i="236" s="1"/>
  <c r="B7" i="236"/>
  <c r="B7" i="250" l="1"/>
  <c r="B7" i="249"/>
  <c r="B7" i="247"/>
  <c r="B7" i="241"/>
  <c r="B7" i="240"/>
  <c r="B7" i="238"/>
  <c r="B7" i="243"/>
  <c r="B7" i="252"/>
  <c r="B7" i="251"/>
  <c r="B7" i="245"/>
  <c r="B7" i="239"/>
  <c r="H15" i="237"/>
  <c r="H33" i="236"/>
  <c r="B7" i="237" l="1"/>
  <c r="H10" i="227"/>
  <c r="F10" i="235"/>
  <c r="G15" i="235" s="1"/>
  <c r="F19" i="235"/>
  <c r="G23" i="235" s="1"/>
  <c r="F20" i="235"/>
  <c r="F21" i="235"/>
  <c r="G29" i="235"/>
  <c r="D32" i="235"/>
  <c r="F32" i="235" s="1"/>
  <c r="G35" i="235" s="1"/>
  <c r="G37" i="235" l="1"/>
  <c r="E10" i="202"/>
  <c r="H14" i="202"/>
  <c r="H13" i="202"/>
  <c r="H12" i="202"/>
  <c r="H11" i="202"/>
  <c r="H10" i="202"/>
  <c r="H15" i="202" s="1"/>
  <c r="H10" i="203"/>
  <c r="G12" i="161"/>
  <c r="H12" i="161" s="1"/>
  <c r="H11" i="234"/>
  <c r="H14" i="234"/>
  <c r="H13" i="234"/>
  <c r="H12" i="234"/>
  <c r="H11" i="233"/>
  <c r="H10" i="233"/>
  <c r="H14" i="233"/>
  <c r="H13" i="233"/>
  <c r="H12" i="233"/>
  <c r="H11" i="232"/>
  <c r="H10" i="232"/>
  <c r="H14" i="232"/>
  <c r="H13" i="232"/>
  <c r="H12" i="232"/>
  <c r="H11" i="231"/>
  <c r="H10" i="231"/>
  <c r="H15" i="231" s="1"/>
  <c r="H14" i="231"/>
  <c r="H13" i="231"/>
  <c r="H12" i="231"/>
  <c r="H11" i="230"/>
  <c r="H10" i="230"/>
  <c r="H14" i="230"/>
  <c r="H13" i="230"/>
  <c r="H12" i="230"/>
  <c r="H11" i="229"/>
  <c r="H10" i="229"/>
  <c r="H14" i="229"/>
  <c r="H13" i="229"/>
  <c r="H12" i="229"/>
  <c r="H15" i="234" l="1"/>
  <c r="H15" i="233"/>
  <c r="H15" i="232"/>
  <c r="B7" i="231"/>
  <c r="H15" i="230"/>
  <c r="H15" i="229"/>
  <c r="B7" i="234" l="1"/>
  <c r="B7" i="233"/>
  <c r="B7" i="232"/>
  <c r="B7" i="229"/>
  <c r="B7" i="230"/>
  <c r="H10" i="228" l="1"/>
  <c r="H14" i="228"/>
  <c r="H13" i="228"/>
  <c r="H12" i="228"/>
  <c r="H11" i="228"/>
  <c r="H14" i="227"/>
  <c r="H13" i="227"/>
  <c r="H12" i="227"/>
  <c r="H11" i="227"/>
  <c r="H14" i="226"/>
  <c r="H13" i="226"/>
  <c r="H12" i="226"/>
  <c r="H11" i="226"/>
  <c r="D10" i="226"/>
  <c r="H10" i="226" s="1"/>
  <c r="H15" i="226" s="1"/>
  <c r="H14" i="225"/>
  <c r="H13" i="225"/>
  <c r="H12" i="225"/>
  <c r="H11" i="225"/>
  <c r="D10" i="225"/>
  <c r="H10" i="225" s="1"/>
  <c r="H15" i="225" s="1"/>
  <c r="H11" i="224"/>
  <c r="D10" i="224"/>
  <c r="H10" i="224" s="1"/>
  <c r="H15" i="224" s="1"/>
  <c r="H14" i="224"/>
  <c r="H13" i="224"/>
  <c r="H12" i="224"/>
  <c r="H10" i="223"/>
  <c r="H15" i="223" s="1"/>
  <c r="H14" i="223"/>
  <c r="H13" i="223"/>
  <c r="H12" i="223"/>
  <c r="H11" i="223"/>
  <c r="H11" i="219"/>
  <c r="D10" i="219"/>
  <c r="H10" i="219" s="1"/>
  <c r="D10" i="214"/>
  <c r="E15" i="210"/>
  <c r="E14" i="210"/>
  <c r="H15" i="210"/>
  <c r="E13" i="210"/>
  <c r="H13" i="210" s="1"/>
  <c r="E12" i="210"/>
  <c r="F12" i="210"/>
  <c r="E11" i="210"/>
  <c r="E10" i="210"/>
  <c r="H10" i="210" s="1"/>
  <c r="D10" i="222"/>
  <c r="H10" i="222" s="1"/>
  <c r="H15" i="222" s="1"/>
  <c r="H14" i="222"/>
  <c r="H13" i="222"/>
  <c r="H12" i="222"/>
  <c r="H11" i="222"/>
  <c r="H14" i="221"/>
  <c r="H13" i="221"/>
  <c r="H12" i="221"/>
  <c r="H11" i="221"/>
  <c r="H10" i="221"/>
  <c r="H15" i="221" s="1"/>
  <c r="H10" i="220"/>
  <c r="H14" i="220"/>
  <c r="H13" i="220"/>
  <c r="H12" i="220"/>
  <c r="H11" i="220"/>
  <c r="H14" i="219"/>
  <c r="H13" i="219"/>
  <c r="H12" i="219"/>
  <c r="H14" i="218"/>
  <c r="H13" i="218"/>
  <c r="H12" i="218"/>
  <c r="H11" i="218"/>
  <c r="H10" i="218"/>
  <c r="H15" i="218" s="1"/>
  <c r="H10" i="217"/>
  <c r="H15" i="217" s="1"/>
  <c r="H14" i="217"/>
  <c r="H13" i="217"/>
  <c r="H12" i="217"/>
  <c r="H11" i="217"/>
  <c r="H14" i="216"/>
  <c r="H13" i="216"/>
  <c r="H12" i="216"/>
  <c r="H11" i="216"/>
  <c r="H10" i="216"/>
  <c r="H15" i="216" s="1"/>
  <c r="H10" i="215"/>
  <c r="H14" i="215"/>
  <c r="H13" i="215"/>
  <c r="H12" i="215"/>
  <c r="H11" i="215"/>
  <c r="H15" i="215"/>
  <c r="H10" i="214"/>
  <c r="H14" i="214"/>
  <c r="H13" i="214"/>
  <c r="H12" i="214"/>
  <c r="H11" i="214"/>
  <c r="H11" i="213"/>
  <c r="H14" i="213"/>
  <c r="H13" i="213"/>
  <c r="H12" i="213"/>
  <c r="H10" i="213"/>
  <c r="H10" i="212"/>
  <c r="H14" i="212"/>
  <c r="H13" i="212"/>
  <c r="H12" i="212"/>
  <c r="H11" i="212"/>
  <c r="H14" i="210"/>
  <c r="H11" i="210"/>
  <c r="C10" i="209"/>
  <c r="H10" i="209" s="1"/>
  <c r="H15" i="209" s="1"/>
  <c r="H14" i="209"/>
  <c r="H13" i="209"/>
  <c r="H12" i="209"/>
  <c r="H11" i="209"/>
  <c r="H14" i="207"/>
  <c r="H13" i="207"/>
  <c r="H12" i="207"/>
  <c r="H11" i="207"/>
  <c r="H14" i="206"/>
  <c r="H13" i="206"/>
  <c r="H12" i="206"/>
  <c r="H11" i="206"/>
  <c r="D10" i="206"/>
  <c r="H10" i="206" s="1"/>
  <c r="H15" i="206" s="1"/>
  <c r="H14" i="205"/>
  <c r="H13" i="205"/>
  <c r="H12" i="205"/>
  <c r="H11" i="205"/>
  <c r="D10" i="205"/>
  <c r="H10" i="205" s="1"/>
  <c r="H15" i="205" s="1"/>
  <c r="D10" i="204"/>
  <c r="H10" i="204" s="1"/>
  <c r="H15" i="204" s="1"/>
  <c r="H14" i="204"/>
  <c r="H13" i="204"/>
  <c r="H12" i="204"/>
  <c r="H11" i="204"/>
  <c r="H14" i="203"/>
  <c r="H13" i="203"/>
  <c r="H12" i="203"/>
  <c r="H11" i="203"/>
  <c r="H15" i="203" s="1"/>
  <c r="H10" i="201"/>
  <c r="H14" i="201"/>
  <c r="H13" i="201"/>
  <c r="H12" i="201"/>
  <c r="H11" i="201"/>
  <c r="H14" i="200"/>
  <c r="H13" i="200"/>
  <c r="H12" i="200"/>
  <c r="H11" i="200"/>
  <c r="H15" i="200" s="1"/>
  <c r="B7" i="200" l="1"/>
  <c r="K103" i="284"/>
  <c r="K218" i="284" s="1"/>
  <c r="H15" i="228"/>
  <c r="H15" i="220"/>
  <c r="H15" i="213"/>
  <c r="H15" i="212"/>
  <c r="B7" i="226"/>
  <c r="B7" i="225"/>
  <c r="B7" i="224"/>
  <c r="B7" i="222"/>
  <c r="B7" i="221"/>
  <c r="B7" i="218"/>
  <c r="B7" i="217"/>
  <c r="B7" i="216"/>
  <c r="B7" i="215"/>
  <c r="B7" i="209"/>
  <c r="B7" i="206"/>
  <c r="B7" i="205"/>
  <c r="B7" i="204"/>
  <c r="B7" i="203"/>
  <c r="B7" i="223"/>
  <c r="H15" i="227"/>
  <c r="H15" i="219"/>
  <c r="B7" i="212"/>
  <c r="H15" i="214"/>
  <c r="B7" i="213"/>
  <c r="H12" i="210"/>
  <c r="H16" i="210" s="1"/>
  <c r="H15" i="207"/>
  <c r="B7" i="202"/>
  <c r="H15" i="201"/>
  <c r="H10" i="198"/>
  <c r="H15" i="198" s="1"/>
  <c r="H14" i="198"/>
  <c r="H13" i="198"/>
  <c r="H12" i="198"/>
  <c r="H11" i="198"/>
  <c r="H14" i="197"/>
  <c r="H13" i="197"/>
  <c r="H12" i="197"/>
  <c r="H11" i="197"/>
  <c r="H10" i="197"/>
  <c r="H15" i="197" s="1"/>
  <c r="H14" i="196"/>
  <c r="H13" i="196"/>
  <c r="H12" i="196"/>
  <c r="H11" i="196"/>
  <c r="H10" i="196"/>
  <c r="H15" i="196" s="1"/>
  <c r="H10" i="195"/>
  <c r="H14" i="195"/>
  <c r="H13" i="195"/>
  <c r="H12" i="195"/>
  <c r="H11" i="195"/>
  <c r="H14" i="194"/>
  <c r="H13" i="194"/>
  <c r="H12" i="194"/>
  <c r="H11" i="194"/>
  <c r="H10" i="194"/>
  <c r="H14" i="193"/>
  <c r="H13" i="193"/>
  <c r="H12" i="193"/>
  <c r="H11" i="193"/>
  <c r="H10" i="193"/>
  <c r="H11" i="192"/>
  <c r="H10" i="192"/>
  <c r="H14" i="192"/>
  <c r="H13" i="192"/>
  <c r="H12" i="192"/>
  <c r="H11" i="167"/>
  <c r="H10" i="167"/>
  <c r="D10" i="190"/>
  <c r="H10" i="190" s="1"/>
  <c r="H11" i="187"/>
  <c r="H10" i="187"/>
  <c r="H10" i="186"/>
  <c r="H10" i="184"/>
  <c r="H10" i="185"/>
  <c r="H11" i="182"/>
  <c r="H10" i="182"/>
  <c r="H14" i="181"/>
  <c r="H15" i="181"/>
  <c r="E13" i="181"/>
  <c r="H13" i="181" s="1"/>
  <c r="E12" i="181"/>
  <c r="H12" i="181" s="1"/>
  <c r="H10" i="181"/>
  <c r="H11" i="181"/>
  <c r="H10" i="177"/>
  <c r="H10" i="176"/>
  <c r="E11" i="146"/>
  <c r="H13" i="146"/>
  <c r="F12" i="146"/>
  <c r="E10" i="146"/>
  <c r="H10" i="146" s="1"/>
  <c r="H10" i="174"/>
  <c r="H11" i="173"/>
  <c r="H12" i="132"/>
  <c r="H11" i="132"/>
  <c r="F11" i="152"/>
  <c r="F10" i="152"/>
  <c r="H11" i="129"/>
  <c r="F11" i="129"/>
  <c r="F10" i="129"/>
  <c r="H10" i="129" s="1"/>
  <c r="H10" i="152"/>
  <c r="H11" i="152"/>
  <c r="K222" i="284" l="1"/>
  <c r="J36" i="283" s="1"/>
  <c r="B7" i="228"/>
  <c r="B7" i="220"/>
  <c r="H15" i="195"/>
  <c r="B7" i="227"/>
  <c r="B7" i="219"/>
  <c r="B7" i="201"/>
  <c r="B7" i="198"/>
  <c r="B7" i="197"/>
  <c r="B7" i="196"/>
  <c r="B7" i="207"/>
  <c r="H15" i="193"/>
  <c r="H15" i="192"/>
  <c r="B7" i="214"/>
  <c r="B7" i="210"/>
  <c r="H15" i="194"/>
  <c r="H12" i="146"/>
  <c r="H14" i="191"/>
  <c r="H13" i="191"/>
  <c r="H12" i="191"/>
  <c r="H11" i="191"/>
  <c r="H10" i="191"/>
  <c r="H14" i="190"/>
  <c r="H13" i="190"/>
  <c r="H12" i="190"/>
  <c r="H11" i="190"/>
  <c r="H15" i="190"/>
  <c r="H14" i="189"/>
  <c r="H13" i="189"/>
  <c r="H12" i="189"/>
  <c r="H11" i="189"/>
  <c r="H10" i="189"/>
  <c r="H15" i="189" s="1"/>
  <c r="H10" i="188"/>
  <c r="H14" i="188"/>
  <c r="H13" i="188"/>
  <c r="H12" i="188"/>
  <c r="H11" i="188"/>
  <c r="H14" i="187"/>
  <c r="H13" i="187"/>
  <c r="H12" i="187"/>
  <c r="H15" i="187"/>
  <c r="H14" i="186"/>
  <c r="H13" i="186"/>
  <c r="H12" i="186"/>
  <c r="H15" i="186" s="1"/>
  <c r="H11" i="186"/>
  <c r="H14" i="185"/>
  <c r="H13" i="185"/>
  <c r="H12" i="185"/>
  <c r="H11" i="185"/>
  <c r="H15" i="185"/>
  <c r="H14" i="184"/>
  <c r="H13" i="184"/>
  <c r="H12" i="184"/>
  <c r="H11" i="184"/>
  <c r="H15" i="184"/>
  <c r="H10" i="183"/>
  <c r="H14" i="183"/>
  <c r="H13" i="183"/>
  <c r="H12" i="183"/>
  <c r="H11" i="183"/>
  <c r="H14" i="182"/>
  <c r="H13" i="182"/>
  <c r="H12" i="182"/>
  <c r="H15" i="182"/>
  <c r="H16" i="181"/>
  <c r="H14" i="180"/>
  <c r="H13" i="180"/>
  <c r="H12" i="180"/>
  <c r="H11" i="180"/>
  <c r="H15" i="180" s="1"/>
  <c r="H10" i="179"/>
  <c r="H14" i="179"/>
  <c r="H13" i="179"/>
  <c r="H12" i="179"/>
  <c r="H11" i="179"/>
  <c r="H14" i="177"/>
  <c r="H13" i="177"/>
  <c r="H12" i="177"/>
  <c r="H11" i="177"/>
  <c r="H15" i="177" s="1"/>
  <c r="H14" i="176"/>
  <c r="H13" i="176"/>
  <c r="H12" i="176"/>
  <c r="H11" i="176"/>
  <c r="H31" i="283" l="1"/>
  <c r="H32" i="283"/>
  <c r="B7" i="195"/>
  <c r="H15" i="191"/>
  <c r="H15" i="188"/>
  <c r="H15" i="183"/>
  <c r="H15" i="179"/>
  <c r="B7" i="193"/>
  <c r="B7" i="190"/>
  <c r="B7" i="187"/>
  <c r="B7" i="185"/>
  <c r="B7" i="184"/>
  <c r="B7" i="182"/>
  <c r="B7" i="180"/>
  <c r="B7" i="177"/>
  <c r="B7" i="192"/>
  <c r="B7" i="194"/>
  <c r="B7" i="189"/>
  <c r="B7" i="186"/>
  <c r="H17" i="181"/>
  <c r="H15" i="176"/>
  <c r="H10" i="151"/>
  <c r="H10" i="175"/>
  <c r="H14" i="175" s="1"/>
  <c r="H14" i="174"/>
  <c r="H10" i="173"/>
  <c r="H14" i="173" s="1"/>
  <c r="H10" i="172"/>
  <c r="H14" i="172" s="1"/>
  <c r="H10" i="170"/>
  <c r="H14" i="170" s="1"/>
  <c r="H10" i="169"/>
  <c r="H14" i="169" s="1"/>
  <c r="H10" i="132"/>
  <c r="H15" i="132" s="1"/>
  <c r="H10" i="171"/>
  <c r="H14" i="171"/>
  <c r="H10" i="157"/>
  <c r="H10" i="168"/>
  <c r="B7" i="191" l="1"/>
  <c r="B7" i="183"/>
  <c r="B7" i="188"/>
  <c r="B7" i="179"/>
  <c r="B7" i="175"/>
  <c r="B7" i="174"/>
  <c r="B7" i="173"/>
  <c r="B7" i="170"/>
  <c r="B7" i="169"/>
  <c r="B7" i="171"/>
  <c r="G122" i="149"/>
  <c r="B7" i="172"/>
  <c r="B7" i="181"/>
  <c r="B7" i="176"/>
  <c r="H10" i="71"/>
  <c r="H11" i="168"/>
  <c r="H14" i="168"/>
  <c r="H11" i="165"/>
  <c r="H10" i="165"/>
  <c r="H14" i="165" s="1"/>
  <c r="H10" i="164"/>
  <c r="H16" i="164"/>
  <c r="H15" i="164"/>
  <c r="H14" i="164"/>
  <c r="H13" i="164"/>
  <c r="H12" i="164"/>
  <c r="G10" i="164"/>
  <c r="H11" i="163"/>
  <c r="H10" i="163"/>
  <c r="H18" i="163" s="1"/>
  <c r="H16" i="163"/>
  <c r="H15" i="163"/>
  <c r="H14" i="163"/>
  <c r="H13" i="163"/>
  <c r="H12" i="163"/>
  <c r="G10" i="163"/>
  <c r="H16" i="162"/>
  <c r="H15" i="162"/>
  <c r="H14" i="162"/>
  <c r="H13" i="162"/>
  <c r="G11" i="161"/>
  <c r="H11" i="161" s="1"/>
  <c r="G10" i="161"/>
  <c r="H10" i="161" s="1"/>
  <c r="H16" i="161"/>
  <c r="H15" i="161"/>
  <c r="H14" i="161"/>
  <c r="H13" i="161"/>
  <c r="H12" i="151"/>
  <c r="H13" i="151"/>
  <c r="H14" i="151"/>
  <c r="B7" i="168" l="1"/>
  <c r="B7" i="165"/>
  <c r="H18" i="161"/>
  <c r="H14" i="167"/>
  <c r="H18" i="164"/>
  <c r="H18" i="162"/>
  <c r="B7" i="167" l="1"/>
  <c r="B7" i="164"/>
  <c r="B7" i="162"/>
  <c r="H11" i="151"/>
  <c r="H14" i="157"/>
  <c r="H12" i="152"/>
  <c r="H13" i="152"/>
  <c r="H14" i="152"/>
  <c r="H15" i="152"/>
  <c r="H16" i="152"/>
  <c r="B7" i="157" l="1"/>
  <c r="H15" i="151"/>
  <c r="H18" i="152"/>
  <c r="H14" i="146"/>
  <c r="H11" i="147"/>
  <c r="B7" i="152" l="1"/>
  <c r="B7" i="151"/>
  <c r="H11" i="146" l="1"/>
  <c r="H14" i="147" l="1"/>
  <c r="H15" i="146"/>
  <c r="H16" i="71"/>
  <c r="B7" i="146" l="1"/>
  <c r="B7" i="147"/>
  <c r="H14" i="129"/>
  <c r="B7" i="129" l="1"/>
  <c r="B7" i="132" l="1"/>
  <c r="B7" i="71" l="1"/>
  <c r="H16" i="283" l="1"/>
  <c r="F122" i="149" l="1"/>
  <c r="I123" i="149" l="1"/>
  <c r="I124" i="149" s="1"/>
  <c r="I122" i="149"/>
  <c r="H20" i="283"/>
  <c r="N31" i="283"/>
  <c r="N32" i="283" l="1"/>
  <c r="N35" i="283" s="1"/>
  <c r="H22" i="283" s="1"/>
  <c r="P27" i="283"/>
  <c r="H28" i="283" l="1"/>
  <c r="H27" i="283"/>
  <c r="H26" i="283"/>
  <c r="H25" i="283"/>
  <c r="H23" i="283"/>
  <c r="H24" i="283"/>
  <c r="P28" i="283"/>
  <c r="L42" i="283"/>
  <c r="P29" i="283"/>
  <c r="I125" i="149"/>
  <c r="H29" i="283" l="1"/>
  <c r="H30" i="283" s="1"/>
  <c r="H34" i="283" s="1"/>
  <c r="N44" i="283"/>
  <c r="N46" i="283"/>
  <c r="N45" i="283"/>
  <c r="N47" i="283"/>
  <c r="N48" i="283"/>
  <c r="N49" i="283"/>
  <c r="N50" i="283"/>
  <c r="N51" i="283" l="1"/>
</calcChain>
</file>

<file path=xl/sharedStrings.xml><?xml version="1.0" encoding="utf-8"?>
<sst xmlns="http://schemas.openxmlformats.org/spreadsheetml/2006/main" count="3949" uniqueCount="582">
  <si>
    <t>ITEM</t>
  </si>
  <si>
    <t>UNIDAD</t>
  </si>
  <si>
    <t>M2</t>
  </si>
  <si>
    <t>CANTIDAD</t>
  </si>
  <si>
    <t>DESCRIPCIÓN</t>
  </si>
  <si>
    <t>TOTAL</t>
  </si>
  <si>
    <t>Jefe Oficina Asesora de Planeación</t>
  </si>
  <si>
    <t>ACERO FIGURADO 60000 PSI</t>
  </si>
  <si>
    <t>ANCHO</t>
  </si>
  <si>
    <t xml:space="preserve">UBICACIÓN </t>
  </si>
  <si>
    <t>CANT</t>
  </si>
  <si>
    <t>LARGO</t>
  </si>
  <si>
    <t>ALTO</t>
  </si>
  <si>
    <t>ÁREA</t>
  </si>
  <si>
    <t>ACUMULADO</t>
  </si>
  <si>
    <t>FOTO ó PLANO</t>
  </si>
  <si>
    <t>MEMORIAS DE CÁLCULO</t>
  </si>
  <si>
    <t xml:space="preserve">Proyectó: </t>
  </si>
  <si>
    <t>REF ICCU</t>
  </si>
  <si>
    <t>Elaboró:</t>
  </si>
  <si>
    <t>Apoyo Profesional OAP</t>
  </si>
  <si>
    <t>Cantidad</t>
  </si>
  <si>
    <t>ANALISIS DE PRECIOS UNITARIOS</t>
  </si>
  <si>
    <t>I. EQUIPO</t>
  </si>
  <si>
    <t>Descripción</t>
  </si>
  <si>
    <t>Unidad</t>
  </si>
  <si>
    <t>Tarifa</t>
  </si>
  <si>
    <t>Rendimiento</t>
  </si>
  <si>
    <t>Valor-Unit</t>
  </si>
  <si>
    <t>Sub-total</t>
  </si>
  <si>
    <t>II. MATERIALES EN OBRA</t>
  </si>
  <si>
    <t>Precio-unit</t>
  </si>
  <si>
    <t>Valor total</t>
  </si>
  <si>
    <t>III. TRANSPORTES</t>
  </si>
  <si>
    <t>Material</t>
  </si>
  <si>
    <t>Vol- peso ó Cant</t>
  </si>
  <si>
    <t>Distancia</t>
  </si>
  <si>
    <t>M3-Km</t>
  </si>
  <si>
    <t>IV. MANO DE OBRA</t>
  </si>
  <si>
    <t>Trabajador</t>
  </si>
  <si>
    <t>Jornal</t>
  </si>
  <si>
    <t>Prestaciones</t>
  </si>
  <si>
    <t>Jornal Total</t>
  </si>
  <si>
    <t>TOTAL COSTO DIRECTO</t>
  </si>
  <si>
    <t>Proyectó:</t>
  </si>
  <si>
    <t>AIU</t>
  </si>
  <si>
    <t>DIAMETRO</t>
  </si>
  <si>
    <t>LONGITUD</t>
  </si>
  <si>
    <t>PESO (Kg/ml)</t>
  </si>
  <si>
    <t>REFERENCIA</t>
  </si>
  <si>
    <t>REPLANTEO MANUAL DE CIMIENTOS</t>
  </si>
  <si>
    <t>ICCU 1,42</t>
  </si>
  <si>
    <t>EXCAVACIÓN MANUAL EN MATERIAL COMÚN H=0.0-2.0 M (INCLUYE RETIRO DE SOBRANTES A UNA DISTANCIA MENOR DE 5 KM)</t>
  </si>
  <si>
    <t>#4</t>
  </si>
  <si>
    <t>CIELO RASO</t>
  </si>
  <si>
    <t>#3</t>
  </si>
  <si>
    <t>Ref.Longitudinal sobrecimiento</t>
  </si>
  <si>
    <t>Ref transversal sobrecimiento</t>
  </si>
  <si>
    <t>CERCA EN TELA VERDE H = 2.10 M</t>
  </si>
  <si>
    <t>ML</t>
  </si>
  <si>
    <t>ICCU 1,8</t>
  </si>
  <si>
    <t>Cerramiento Oriental</t>
  </si>
  <si>
    <t>Ing. Sebastian Gaviria - Profesional de apoyo OAP</t>
  </si>
  <si>
    <t>PRELIMINARES</t>
  </si>
  <si>
    <t>IMPREVISTOS</t>
  </si>
  <si>
    <t>UTILIDAD</t>
  </si>
  <si>
    <t>TOTAL PROYECTO</t>
  </si>
  <si>
    <t>COSTOS DIRECTOS</t>
  </si>
  <si>
    <t>5.1</t>
  </si>
  <si>
    <t>4.1</t>
  </si>
  <si>
    <t>3.2</t>
  </si>
  <si>
    <t>3.1</t>
  </si>
  <si>
    <t>2.1</t>
  </si>
  <si>
    <t>1.1</t>
  </si>
  <si>
    <t>MES 4</t>
  </si>
  <si>
    <t>MES 3</t>
  </si>
  <si>
    <t>MES 2</t>
  </si>
  <si>
    <t>MES 1</t>
  </si>
  <si>
    <t>LIQUIDACIÓN</t>
  </si>
  <si>
    <t>EJECUCIÓN</t>
  </si>
  <si>
    <t>PRECONTRACTUAL</t>
  </si>
  <si>
    <t>DESCRIPCION</t>
  </si>
  <si>
    <t>5.2</t>
  </si>
  <si>
    <t>Ing. Sebastian Gaviria - Apoyo Profesional OAP</t>
  </si>
  <si>
    <t>ALCALDÍA MUNICIPAL DE VILLETA
SISTEMA INTEGRADO DE GESTIÓN SIG
PROCESO: GESTIÓN DE PLANEACIÓN Y MEJORA CONTINUA
FORMATO PRESUPUESTO APU</t>
  </si>
  <si>
    <t>Código: FO-PMC- 25
Fecha: 16/02/2026
Versión: 01
Pág: 1 de 1</t>
  </si>
  <si>
    <t>NOMBRE DEL PROYECTO:                                                                                                                                         Fecha:____/____/____</t>
  </si>
  <si>
    <t>CRONOGRAMA</t>
  </si>
  <si>
    <t>DEMOLICION PLACA PISO 0.10M, INC RETIRO</t>
  </si>
  <si>
    <t>ICCU 1,26</t>
  </si>
  <si>
    <t xml:space="preserve">ICCU 10,30 </t>
  </si>
  <si>
    <t xml:space="preserve">CONCRETO PLACA PISO </t>
  </si>
  <si>
    <t>kg/m2</t>
  </si>
  <si>
    <t>AREA</t>
  </si>
  <si>
    <t>REPLANTEO PEZCADERIA</t>
  </si>
  <si>
    <t>PARQUEADERO</t>
  </si>
  <si>
    <t xml:space="preserve">PRELIMINARES </t>
  </si>
  <si>
    <t>MURO EN BLOQUE N° 5 E=0,12M</t>
  </si>
  <si>
    <t xml:space="preserve">PAÑETE </t>
  </si>
  <si>
    <t>ING. JOSE MAURICIO BELLO PEREZ.</t>
  </si>
  <si>
    <t>PINTURAS</t>
  </si>
  <si>
    <t>18.26</t>
  </si>
  <si>
    <t>PINTURA EPÓXICA (COLUMNAS )</t>
  </si>
  <si>
    <t>ESMALTE SOBRE LÁMINA LINEAL (CERCHAS)</t>
  </si>
  <si>
    <t>CUBIERTA</t>
  </si>
  <si>
    <t>CANAL EN LÁMINA GALVANIZADA CAL. 22; DS=90</t>
  </si>
  <si>
    <t>BAJANTE AGUAS LLUVIAS PVC 4". INC ACCESORIOS</t>
  </si>
  <si>
    <t>11.4</t>
  </si>
  <si>
    <t>2.2</t>
  </si>
  <si>
    <t>4.2</t>
  </si>
  <si>
    <t xml:space="preserve">CANAL PLAZA </t>
  </si>
  <si>
    <t xml:space="preserve">CANAL BODEGA </t>
  </si>
  <si>
    <t xml:space="preserve">BAJANTE </t>
  </si>
  <si>
    <t xml:space="preserve">DEMOLICIÓN PLACA PISO 0.15 M, INC RETIRO (RAMPA) </t>
  </si>
  <si>
    <t>KG</t>
  </si>
  <si>
    <t>CONCRETO 3500 PSI</t>
  </si>
  <si>
    <t>M3</t>
  </si>
  <si>
    <t>PAÑETE LISO MUROS 1:5, E=1.5 CM</t>
  </si>
  <si>
    <t>ESTUCO Y VINILO 3 MANOS</t>
  </si>
  <si>
    <t>PINTURA</t>
  </si>
  <si>
    <t>DEMOLICIÓN MUROS EN MAMPOSTERÍA 0.15 M, INC RETIRO</t>
  </si>
  <si>
    <t>REFUERZO MALLA ELECTROSOLDADA</t>
  </si>
  <si>
    <t>COLUMNAS 3500 PSI</t>
  </si>
  <si>
    <t>VIGA AÉREA 3500 PSI</t>
  </si>
  <si>
    <t>CONCRETO 3500 (PLACA PISO)</t>
  </si>
  <si>
    <t>VIGA DE AMARRE EN CONCRETO 3500 PSI (CIMENTACION )</t>
  </si>
  <si>
    <t>DESAGÜES E INSTALACIONES SUBTERRÁNEAS</t>
  </si>
  <si>
    <t>SIFÓN PARA DRENAJE EN PVC DE 4"</t>
  </si>
  <si>
    <t>RED SANITARIA PVC-S 4". INC ACCESORIOS</t>
  </si>
  <si>
    <t>UND</t>
  </si>
  <si>
    <t>ESTRUCTURA METÁLICA PARA TEJA DE FIBROCEMENTO (TUBO ESTRUCTURAL ABIERTO 4"x2", 15 MM)</t>
  </si>
  <si>
    <t>CANAL PVC AMAZONAS</t>
  </si>
  <si>
    <t>TEJA TERMOACUSTICA ONDULADA</t>
  </si>
  <si>
    <t xml:space="preserve">INSTALACIONES HIDRAULICAS </t>
  </si>
  <si>
    <t>PISOS,ACABADOS,ENCHAPES Y ACCESORIOS</t>
  </si>
  <si>
    <t>CIELO RASO EN PVC e=7 mm (INCLUYE ESTRUCTURA DE APOYO)</t>
  </si>
  <si>
    <t>GUARDAESCOBA EN GRANITO</t>
  </si>
  <si>
    <t>4.3</t>
  </si>
  <si>
    <t>4.4</t>
  </si>
  <si>
    <t>6.2</t>
  </si>
  <si>
    <t>6.3</t>
  </si>
  <si>
    <t>6.4</t>
  </si>
  <si>
    <t>7.1</t>
  </si>
  <si>
    <t>7.2</t>
  </si>
  <si>
    <t>7.3</t>
  </si>
  <si>
    <t>7.4</t>
  </si>
  <si>
    <t>8.1</t>
  </si>
  <si>
    <t>8.2</t>
  </si>
  <si>
    <t>8.3</t>
  </si>
  <si>
    <t>8.4</t>
  </si>
  <si>
    <t>9.1</t>
  </si>
  <si>
    <t>9.2</t>
  </si>
  <si>
    <t>9.3</t>
  </si>
  <si>
    <t>10.1</t>
  </si>
  <si>
    <t>11.1</t>
  </si>
  <si>
    <t>11.2</t>
  </si>
  <si>
    <t>11.3</t>
  </si>
  <si>
    <t>12.1</t>
  </si>
  <si>
    <t>13.1</t>
  </si>
  <si>
    <t>13.2</t>
  </si>
  <si>
    <t>14.1</t>
  </si>
  <si>
    <t>15.1</t>
  </si>
  <si>
    <t>15.2</t>
  </si>
  <si>
    <t>15.3</t>
  </si>
  <si>
    <t>17.1</t>
  </si>
  <si>
    <t>18.1</t>
  </si>
  <si>
    <t>19.1</t>
  </si>
  <si>
    <t xml:space="preserve">CERRAMIENTO </t>
  </si>
  <si>
    <t>TEJA</t>
  </si>
  <si>
    <t xml:space="preserve">DEMOLICION MUROS EXISTENTES </t>
  </si>
  <si>
    <t xml:space="preserve">DEMOLICION PLACA PISO </t>
  </si>
  <si>
    <t>ALISTADO ENDURECIDO 1:3, E=0.04</t>
  </si>
  <si>
    <t>RELLENO EN RECEBO COMÚN COMPACTADO MECÁNICAMENTE</t>
  </si>
  <si>
    <t>16,5</t>
  </si>
  <si>
    <t>SALIDA SANITARIA PVC-S/PARAL 4"</t>
  </si>
  <si>
    <t>CONEXIÓN TANQUE ELEVADO PVC. INC ACCESORIOS</t>
  </si>
  <si>
    <t>7.5</t>
  </si>
  <si>
    <t>RED SUMINISTRO PVC 1/2". INC ACCESORIOS</t>
  </si>
  <si>
    <t>REGISTRO 1/2". INC ACCESORIOS</t>
  </si>
  <si>
    <t>PUNTO HIDRÁULICO PVC-P/PARAL 1/2"</t>
  </si>
  <si>
    <t xml:space="preserve">EXCAVACION </t>
  </si>
  <si>
    <t>RELLENO</t>
  </si>
  <si>
    <t>RED SANITARIA</t>
  </si>
  <si>
    <t>SIFON</t>
  </si>
  <si>
    <t>SALIDA SANITARIA PARAL</t>
  </si>
  <si>
    <t>TANQUE 500 L</t>
  </si>
  <si>
    <t xml:space="preserve">CONEXIÓN A TANQUE </t>
  </si>
  <si>
    <t>RED</t>
  </si>
  <si>
    <t>REGISTRO</t>
  </si>
  <si>
    <t xml:space="preserve">PUNTO HIDRAULICO </t>
  </si>
  <si>
    <t xml:space="preserve">CONCRETO VIGA CIMENTACION </t>
  </si>
  <si>
    <t>MALLA ELECTRO SOLADADA</t>
  </si>
  <si>
    <t>CONCRETO COLUMNAS</t>
  </si>
  <si>
    <t>MAMPOSTERIA</t>
  </si>
  <si>
    <t>ESTRUCTURA CUBIERTA</t>
  </si>
  <si>
    <t>CANAL</t>
  </si>
  <si>
    <t>BAJANTE</t>
  </si>
  <si>
    <t>13.3</t>
  </si>
  <si>
    <t xml:space="preserve">ALISTADO </t>
  </si>
  <si>
    <t>GUARDA ESCOBA</t>
  </si>
  <si>
    <t>16.1</t>
  </si>
  <si>
    <t>SALIDA LÁMPARA TOMA PVC COMPLETA. INC INTERRUPTOR</t>
  </si>
  <si>
    <t>INSTALACIONES ELÉCTRICAS</t>
  </si>
  <si>
    <t>SALIDA TOMA DOBLE PVC COMPLETA</t>
  </si>
  <si>
    <r>
      <t>LUMINARIA PANEL LED REDONDO - 24W - 4000K/6000K - IP20 - 120V - DE INCRUSTAR 30cmX3cm (</t>
    </r>
    <r>
      <rPr>
        <b/>
        <sz val="10"/>
        <rFont val="Helvetica"/>
      </rPr>
      <t>4 POR LOCAL</t>
    </r>
    <r>
      <rPr>
        <sz val="10"/>
        <rFont val="Helvetica"/>
      </rPr>
      <t xml:space="preserve"> )</t>
    </r>
  </si>
  <si>
    <t>PUERTAS Y VENTANAS</t>
  </si>
  <si>
    <t>CANT m2</t>
  </si>
  <si>
    <t>PESO (Kg/m2)</t>
  </si>
  <si>
    <t>#6</t>
  </si>
  <si>
    <t>CONCRETO VIGAS AEREAS</t>
  </si>
  <si>
    <t>ACERO LONGI COLUMNAS</t>
  </si>
  <si>
    <t>ACERO TRASVER COLUMNAS</t>
  </si>
  <si>
    <t>#5</t>
  </si>
  <si>
    <t>ACERO TRASVER VIGAS</t>
  </si>
  <si>
    <t>ACERO LONGI VIGAS 24m</t>
  </si>
  <si>
    <t xml:space="preserve">ACERO TRASVER VIGAS 24m </t>
  </si>
  <si>
    <t>ACERO LONGI VIGAS 3,30m</t>
  </si>
  <si>
    <t xml:space="preserve">ACERO TRASVER VIGAS 3,30m </t>
  </si>
  <si>
    <t xml:space="preserve">BALDOSA piso </t>
  </si>
  <si>
    <t xml:space="preserve">ESTUCO </t>
  </si>
  <si>
    <t xml:space="preserve">PINTURA EPOXICA </t>
  </si>
  <si>
    <t>17.2</t>
  </si>
  <si>
    <t>17.3</t>
  </si>
  <si>
    <t>17.4</t>
  </si>
  <si>
    <t>ESTUCO</t>
  </si>
  <si>
    <t>PUERTA CORTINA INCLUYE ESMALTE</t>
  </si>
  <si>
    <t xml:space="preserve">PUERTA </t>
  </si>
  <si>
    <t xml:space="preserve">TABLERO ELECTRICO </t>
  </si>
  <si>
    <t xml:space="preserve">SALIDA LAMPARA TOMA </t>
  </si>
  <si>
    <t>LIUMINARIA</t>
  </si>
  <si>
    <t>20.1</t>
  </si>
  <si>
    <t>ANCLAJE 1/2</t>
  </si>
  <si>
    <t>21.1</t>
  </si>
  <si>
    <t>18.2</t>
  </si>
  <si>
    <t>19.2</t>
  </si>
  <si>
    <t>22.1</t>
  </si>
  <si>
    <t>23.1</t>
  </si>
  <si>
    <t>24.1</t>
  </si>
  <si>
    <t>24.2</t>
  </si>
  <si>
    <t>24.3</t>
  </si>
  <si>
    <t>24.4</t>
  </si>
  <si>
    <t>25.1</t>
  </si>
  <si>
    <t>26.1</t>
  </si>
  <si>
    <t>26.2</t>
  </si>
  <si>
    <t>26.3</t>
  </si>
  <si>
    <t>26.4</t>
  </si>
  <si>
    <t>27.1</t>
  </si>
  <si>
    <t xml:space="preserve">PINTURA EPÓXICA </t>
  </si>
  <si>
    <t>CAJA DE INSPECCIÓN DE 60X60</t>
  </si>
  <si>
    <t>REMPLANTEO PARQUEADERO</t>
  </si>
  <si>
    <t xml:space="preserve">DEMOLICION RAMPA </t>
  </si>
  <si>
    <t xml:space="preserve">MURO PARQUEADERO </t>
  </si>
  <si>
    <t xml:space="preserve">CERRAMIENTO SHUT NUEVO </t>
  </si>
  <si>
    <t>23.2</t>
  </si>
  <si>
    <t>28.1</t>
  </si>
  <si>
    <t>28.2</t>
  </si>
  <si>
    <t>28.3</t>
  </si>
  <si>
    <t>29.1</t>
  </si>
  <si>
    <t>30.1</t>
  </si>
  <si>
    <t>30.2</t>
  </si>
  <si>
    <t>31.1</t>
  </si>
  <si>
    <t xml:space="preserve">ANCLAJE </t>
  </si>
  <si>
    <t>ACERO LONGI SHUT VIGAS</t>
  </si>
  <si>
    <t>ACERO LONGI SHUT COLUMNAS</t>
  </si>
  <si>
    <t>CONCRETO COLUMNAS SHUT</t>
  </si>
  <si>
    <t>CONCRETO VIGAS SHUT</t>
  </si>
  <si>
    <t>ESTRUCTURA SHUT</t>
  </si>
  <si>
    <t>TEJAS SHUT</t>
  </si>
  <si>
    <t>CANAÑ SHUT</t>
  </si>
  <si>
    <t>BAJANTE SHUT</t>
  </si>
  <si>
    <t xml:space="preserve">ALISTADO PISO </t>
  </si>
  <si>
    <t xml:space="preserve">BALDOSA PISO </t>
  </si>
  <si>
    <t>GUARDA ESCOBA SHUT</t>
  </si>
  <si>
    <t xml:space="preserve">CIELO RASO </t>
  </si>
  <si>
    <t xml:space="preserve">ESTUCO MUROS </t>
  </si>
  <si>
    <t xml:space="preserve">PINTURA MUROS </t>
  </si>
  <si>
    <t xml:space="preserve">CARCAMO </t>
  </si>
  <si>
    <t>DEMOLICION PARA CARCAMO</t>
  </si>
  <si>
    <t>24.5</t>
  </si>
  <si>
    <t>REJILLA PISO 0.30 M, PARA CARCAMO Ó CANA</t>
  </si>
  <si>
    <t>24.6</t>
  </si>
  <si>
    <t xml:space="preserve">REJILLA CARCAMO </t>
  </si>
  <si>
    <t>BALDOSA CERÁMICA PISO-PARED 30X60 CALIDAD PRIMERA</t>
  </si>
  <si>
    <t>FILOS O DILATACIONES S/MURO</t>
  </si>
  <si>
    <t>12.2</t>
  </si>
  <si>
    <t xml:space="preserve">PAÑETE FILOS </t>
  </si>
  <si>
    <t xml:space="preserve">ESTUCO (LINEAL) FILOS </t>
  </si>
  <si>
    <t xml:space="preserve">ESTUCO FILOS </t>
  </si>
  <si>
    <t>PINTURA EPÓXICA (LINEAL) FILOS</t>
  </si>
  <si>
    <t>15.4</t>
  </si>
  <si>
    <t>PINTURA EPOXICA FILOS</t>
  </si>
  <si>
    <t>27.2</t>
  </si>
  <si>
    <t>PAÑETE FILOS</t>
  </si>
  <si>
    <t>30.3</t>
  </si>
  <si>
    <t>30.4</t>
  </si>
  <si>
    <t xml:space="preserve">PINTURA COLUMNAS parqueo altas </t>
  </si>
  <si>
    <t xml:space="preserve">PINTURA COLUMNAS CORTAS </t>
  </si>
  <si>
    <t>PINTURA COLUMNAS altas</t>
  </si>
  <si>
    <t>OAP-2</t>
  </si>
  <si>
    <t>CONSTRUCCION DE CARCAMO IN-SITU CON TAPA</t>
  </si>
  <si>
    <t>Ing. Kevin Esteban Góngora Fonseca - OAP</t>
  </si>
  <si>
    <t>MANO DE OBRA - DD</t>
  </si>
  <si>
    <t>UN</t>
  </si>
  <si>
    <t>MALLA ELECTROSOLDADA 6MM 15 X 15</t>
  </si>
  <si>
    <t>TABLA CHAPA ORDINARIO 0.10</t>
  </si>
  <si>
    <t xml:space="preserve">CONCRETO 3000 PSI </t>
  </si>
  <si>
    <t>DIA</t>
  </si>
  <si>
    <t>HERRAMIENTA MENOR</t>
  </si>
  <si>
    <t>CONSTRUCCION DE CARCAMO IN-SITU</t>
  </si>
  <si>
    <t>ALCALDÍA MUNICIPAL DE VILLETA
SISTEMA INTEGRADO DE GESTIÓN SIG
PROCESO: GESTIÓN DE PLANEACIÓN Y MEJORA CONTINUA
FORMATO: ANÁLISIS DE PRECIOS UNITARIO APU</t>
  </si>
  <si>
    <t>SUMINISTRO E INSTALACION  DE TRAMPA DE GRASA PVC</t>
  </si>
  <si>
    <t>PROYECTO: ADECUACION SISTEMA SEPTICO ESCUELA CUNE.     FECHA:___/___/____</t>
  </si>
  <si>
    <t>GL</t>
  </si>
  <si>
    <t>Trampa De Grasa 1000 Litros Tratamiento</t>
  </si>
  <si>
    <t xml:space="preserve">ML </t>
  </si>
  <si>
    <t xml:space="preserve">RECEBO COMUN </t>
  </si>
  <si>
    <t>MANO DE OBRA BB</t>
  </si>
  <si>
    <t>ING. JOSE MAURICIO BELLO PEREZ</t>
  </si>
  <si>
    <t>JUAN SEBASTIAN GAVIRIA GARCIA</t>
  </si>
  <si>
    <t xml:space="preserve">puerta principal para descargue </t>
  </si>
  <si>
    <t>31.2</t>
  </si>
  <si>
    <t xml:space="preserve">puerta de acceso al shut </t>
  </si>
  <si>
    <t xml:space="preserve">sifon del carcamo </t>
  </si>
  <si>
    <t xml:space="preserve">RED CONDUCCCION HACIA LA TRAMPA Y CAJA </t>
  </si>
  <si>
    <t xml:space="preserve">TRAMPA DE GRASAS SHUT </t>
  </si>
  <si>
    <t>DEMOLICIÓN BALDOSA DE PISO H=0.04 M, INC RETIRO</t>
  </si>
  <si>
    <t>DEMOLICIÓN ENCHAPE MURO, INC RETIRO</t>
  </si>
  <si>
    <t>REDES HIDROSANITARIAS</t>
  </si>
  <si>
    <t>PAÑETE LISO MUROS 1:4, E=1.5 CM</t>
  </si>
  <si>
    <t>ALISTADO PISOS 1:3, E=0.04</t>
  </si>
  <si>
    <t>CERÁMICA PISO TRÁFICO 5, CALIDAD PRIMERA</t>
  </si>
  <si>
    <t>SUMINISTRO E INSTALACIÓN DE EQUIPOS SANITARIOS</t>
  </si>
  <si>
    <t xml:space="preserve">ENCHAPE MUROS BAÑOS </t>
  </si>
  <si>
    <t xml:space="preserve">MURO MITAD DE LOS DOS BAÑOS </t>
  </si>
  <si>
    <t xml:space="preserve">MUROS LATERALES CORTOS </t>
  </si>
  <si>
    <t>PISOS Y PAREDES</t>
  </si>
  <si>
    <t>DESMONTE APARATOS SANITARIOS, INC RETIRO</t>
  </si>
  <si>
    <t xml:space="preserve">DESMONTE DE CUBIERTAS (ASBESTO CEMENTO), INC RETIRO </t>
  </si>
  <si>
    <t xml:space="preserve">Desmonte de aparatos sanitarios </t>
  </si>
  <si>
    <t xml:space="preserve">CUBIERTA BAÑOS </t>
  </si>
  <si>
    <t xml:space="preserve">TANQUE </t>
  </si>
  <si>
    <t xml:space="preserve">CONEXIÓN </t>
  </si>
  <si>
    <t xml:space="preserve">RED </t>
  </si>
  <si>
    <t>PUNTO</t>
  </si>
  <si>
    <t>PAÑETE MUROS</t>
  </si>
  <si>
    <t xml:space="preserve"> BALDOSA BAÑOS PISO</t>
  </si>
  <si>
    <t>ALISTADO PISO</t>
  </si>
  <si>
    <t xml:space="preserve">CUBIERTA DE CARNES </t>
  </si>
  <si>
    <t>DESMONTE DE CUBIERTAS (TERMOACÚSTICA), INC RETIRO</t>
  </si>
  <si>
    <t xml:space="preserve">INSTALACION </t>
  </si>
  <si>
    <t>CUBIERTA CARNES</t>
  </si>
  <si>
    <t>ANTICORROSIVO SOBRE LÁMINA LINEAL</t>
  </si>
  <si>
    <t>CUBIERTA ZONA DE CARNES</t>
  </si>
  <si>
    <t>TEJA TERMOACUSTICA - CARNES</t>
  </si>
  <si>
    <t>ANTICORROSIVO</t>
  </si>
  <si>
    <t xml:space="preserve">TANQUE PLASTICO ELEVADO 2000 LT </t>
  </si>
  <si>
    <t xml:space="preserve">HERRAMIENTA MENOR </t>
  </si>
  <si>
    <t>SECCION DE 1,4 POR 1,4 H=2,0 - ANDAMIO</t>
  </si>
  <si>
    <t>D</t>
  </si>
  <si>
    <t>TANQUE DE 2.000 Litros</t>
  </si>
  <si>
    <t>TANQUE PLÁSTICO ELEVADO 2.000 LT (INCLUYE ACCESORIOS E ISNTALACIÓN)</t>
  </si>
  <si>
    <t>0AP-3</t>
  </si>
  <si>
    <t xml:space="preserve">TABLERO PARCIALES 12 CIRCUITOS (INCLUYE TACOS DE 30A) </t>
  </si>
  <si>
    <t>9.4</t>
  </si>
  <si>
    <t xml:space="preserve">PLACA PARA TANQUE </t>
  </si>
  <si>
    <t>ENTREPISO LÁMINA COLABORANTE 2", CAL 22, H=10 CM,INCL. MALLA DE REFUERZO, CONCRETO DE 3500 PSI</t>
  </si>
  <si>
    <t xml:space="preserve">PESCADERIA </t>
  </si>
  <si>
    <t xml:space="preserve">SHUT DE BASURAS NUEVO </t>
  </si>
  <si>
    <t>TANQUE PLÁSTICO ELEVADO 2000 LT (INCLUYE ACCESORIOS E ISNTALACIÓN)</t>
  </si>
  <si>
    <t xml:space="preserve">BAÑOS Y SHUT ANTIGUO </t>
  </si>
  <si>
    <t xml:space="preserve"> BALDOSA BAÑOS PISO BAÑO</t>
  </si>
  <si>
    <t xml:space="preserve">BALDOSA SHUT ANTIGUO </t>
  </si>
  <si>
    <t xml:space="preserve">PISO SHUT ANTIGUO </t>
  </si>
  <si>
    <t xml:space="preserve">PAÑETE SHUT ANTIGUO </t>
  </si>
  <si>
    <t xml:space="preserve">TEJA TERMOACUSTICA SOLO BAÑOS </t>
  </si>
  <si>
    <t xml:space="preserve">CUBIERTA SHUT </t>
  </si>
  <si>
    <t xml:space="preserve">placa para tanque </t>
  </si>
  <si>
    <t xml:space="preserve">ESTRUCTURA TANQUE </t>
  </si>
  <si>
    <t xml:space="preserve">VIGA PARA TANQUE </t>
  </si>
  <si>
    <t>MUROS INTERMEDIOS HOMBRES</t>
  </si>
  <si>
    <t xml:space="preserve">MUROS INTERMEDIOS MUJERES </t>
  </si>
  <si>
    <t xml:space="preserve">DIVISIONES HOMBRES LADO Y LADO </t>
  </si>
  <si>
    <t xml:space="preserve">DIVISONES MUJERES LADO Y LADO </t>
  </si>
  <si>
    <t>CAJAS DE INSPECCION 60X60</t>
  </si>
  <si>
    <t>17.5</t>
  </si>
  <si>
    <t>CIRCUITO RAMAL 2xNo.12AWG-CU-THHN/THWN-2 + 1xNo.12AWG(T)-CU</t>
  </si>
  <si>
    <t>12.45.</t>
  </si>
  <si>
    <t>TUBERÍA PVC CONDUIT 1/2". INC ACCESORIOS</t>
  </si>
  <si>
    <t>17.6</t>
  </si>
  <si>
    <t>12.16.</t>
  </si>
  <si>
    <t xml:space="preserve">TUBERIA </t>
  </si>
  <si>
    <t>TRASVERSALES CUBIERTA</t>
  </si>
  <si>
    <t>TRAMPA DE GRASAS</t>
  </si>
  <si>
    <t xml:space="preserve">INSTALACIÓN DE SANITARIOS </t>
  </si>
  <si>
    <t>OAP-4</t>
  </si>
  <si>
    <t xml:space="preserve">INSTALACION DE SANITARIOS </t>
  </si>
  <si>
    <t xml:space="preserve">CEMENTO BLANCO </t>
  </si>
  <si>
    <t xml:space="preserve">lampara </t>
  </si>
  <si>
    <t xml:space="preserve">luminaria </t>
  </si>
  <si>
    <t>33.1</t>
  </si>
  <si>
    <t>33.2</t>
  </si>
  <si>
    <t>36.1</t>
  </si>
  <si>
    <t>36.2</t>
  </si>
  <si>
    <t>36.3</t>
  </si>
  <si>
    <t>36.4</t>
  </si>
  <si>
    <t>40.1</t>
  </si>
  <si>
    <t>40.2</t>
  </si>
  <si>
    <t xml:space="preserve">salida lampara </t>
  </si>
  <si>
    <t>MES 5</t>
  </si>
  <si>
    <t>MES 6</t>
  </si>
  <si>
    <t>COSTOS ADMINISTRATIVOS, IMPREVISTOS Y UTILIDADES (AIU)</t>
  </si>
  <si>
    <t>EJECUCION FISICA</t>
  </si>
  <si>
    <t>MES</t>
  </si>
  <si>
    <t>CANTIDAD- JORNADA</t>
  </si>
  <si>
    <t>% DEDICACION</t>
  </si>
  <si>
    <t>TIEMPO (MESES)</t>
  </si>
  <si>
    <t>ASIGNACION BASICA</t>
  </si>
  <si>
    <t>FACTOR PRESTACIONAL</t>
  </si>
  <si>
    <t>VALOR</t>
  </si>
  <si>
    <t>PERSONAL TECNICO-ADMINISTRATIVO</t>
  </si>
  <si>
    <t>DIRECTOR DE PROYECTO</t>
  </si>
  <si>
    <t>PROFESIONAL EN OBRAS CIVILES</t>
  </si>
  <si>
    <t>PROFESIONAL SISO</t>
  </si>
  <si>
    <t>AUXILIAR ADMINISTRATIVO</t>
  </si>
  <si>
    <t>Subtotal personal tecnico-administrativo</t>
  </si>
  <si>
    <t>%</t>
  </si>
  <si>
    <t>POLIZAS Y GARANTÍAS</t>
  </si>
  <si>
    <t>GARANTÍA DE CUMPLIMIENTO</t>
  </si>
  <si>
    <t>ESTABILIDAD Y CALIDAD DE LA OBRA</t>
  </si>
  <si>
    <t>PAGO DE SALARIOS Y PRESTACIONES SOCIALES E INDEMNIZACIONES</t>
  </si>
  <si>
    <t>RESPONSABILIDAD CIVIL Y EXTRACONTRACTUAL</t>
  </si>
  <si>
    <t>Subtotal polizas y garantías</t>
  </si>
  <si>
    <t xml:space="preserve">DESCUENTOS LEGALES </t>
  </si>
  <si>
    <t>ESTAMPILLA PROCULTURA 2%</t>
  </si>
  <si>
    <t>ESTAMPILLA ADULTO MAYOR 4%</t>
  </si>
  <si>
    <t>RETEICA 0.8%</t>
  </si>
  <si>
    <t>ESTAMPILLA JUSTICIA FAMILIAR  2%</t>
  </si>
  <si>
    <t>CONTRIBUCCION ESPECIAL 5%</t>
  </si>
  <si>
    <t>RETENCION EN LA FUENTE 6.99X1000</t>
  </si>
  <si>
    <t>Subtotal descuentos legales</t>
  </si>
  <si>
    <t>TOTAL GASTOS ADMINISTRATIVOS</t>
  </si>
  <si>
    <t>INTERVENTORIA</t>
  </si>
  <si>
    <t>TOTAL  AIU</t>
  </si>
  <si>
    <t>Minima Cuantía 2025: 39´858.000</t>
  </si>
  <si>
    <t>Ing. Juan Sebastian Gaviria Garcia</t>
  </si>
  <si>
    <t>VALOR TOTAL DEL PROYECTO</t>
  </si>
  <si>
    <t>Base sobre la que aplica</t>
  </si>
  <si>
    <t>Valor estimado de carga tributaria</t>
  </si>
  <si>
    <t xml:space="preserve">Retención en la fuente de conformidad con lo establecido en estatuto tributario municipal de Villeta.                           </t>
  </si>
  <si>
    <t xml:space="preserve">Estampilla procultura                             </t>
  </si>
  <si>
    <t xml:space="preserve">Estampilla pro-adulto mayor               </t>
  </si>
  <si>
    <t xml:space="preserve">Contribución Especial                          </t>
  </si>
  <si>
    <t xml:space="preserve">Tasa pro-deporte y recreación             </t>
  </si>
  <si>
    <t>Pro-Justicia Familiar</t>
  </si>
  <si>
    <t xml:space="preserve">ICA, sobre el valor total del contrato      </t>
  </si>
  <si>
    <t>OAP-5</t>
  </si>
  <si>
    <t>OAP-1</t>
  </si>
  <si>
    <t>ESTAMPILLA PRODEPORTE 2%</t>
  </si>
  <si>
    <t>UTILIDADES</t>
  </si>
  <si>
    <t>tampa de grasas</t>
  </si>
  <si>
    <t>tanque plastico 2000 lt</t>
  </si>
  <si>
    <t>BAJANTE BODEGA</t>
  </si>
  <si>
    <t>LLUVIA</t>
  </si>
  <si>
    <t>ACERO LONGI SHUT viga</t>
  </si>
  <si>
    <t>ACERO TRASVER viga</t>
  </si>
  <si>
    <t>CERCHAS LONGITUDINALES CUBIERTA</t>
  </si>
  <si>
    <t>ESMALTE COLUMNAS CECHA SUBIENDO</t>
  </si>
  <si>
    <t xml:space="preserve">TEJA TERMOACUSTICA </t>
  </si>
  <si>
    <t>TOTAL OBRA</t>
  </si>
  <si>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</si>
  <si>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</si>
  <si>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</si>
  <si>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</si>
  <si>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</si>
  <si>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</si>
  <si>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</si>
  <si>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</si>
  <si>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</si>
  <si>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UND.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</si>
  <si>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</si>
  <si>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</si>
  <si>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</si>
  <si>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</si>
  <si>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</si>
  <si>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</si>
  <si>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</si>
  <si>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</si>
  <si>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</si>
  <si>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</si>
  <si>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</si>
  <si>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</si>
  <si>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</si>
  <si>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</si>
  <si>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</si>
  <si>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</si>
  <si>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</si>
  <si>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</si>
  <si>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</si>
  <si>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</si>
  <si>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PAÑETE</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</si>
  <si>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</si>
  <si>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</si>
  <si>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</si>
  <si>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</si>
  <si>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</si>
  <si>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</si>
  <si>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</si>
  <si>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</si>
  <si>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</si>
  <si>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</si>
  <si>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</si>
  <si>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</si>
  <si>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</si>
  <si>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</si>
  <si>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</si>
  <si>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</si>
  <si>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</si>
  <si>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</si>
  <si>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</si>
  <si>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</si>
  <si>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MARCA</t>
  </si>
  <si>
    <t>TIPO</t>
  </si>
  <si>
    <t>TARIFA/HORA</t>
  </si>
  <si>
    <t>RENDIMIENTO</t>
  </si>
  <si>
    <t>Vr. UNITARIO</t>
  </si>
  <si>
    <t>SUBTOTAL $</t>
  </si>
  <si>
    <t>II. MATERIALES</t>
  </si>
  <si>
    <t>PRECIO UNIT.</t>
  </si>
  <si>
    <t>MATERIAL</t>
  </si>
  <si>
    <t>VOL. o PESO</t>
  </si>
  <si>
    <t>DISTANCIA</t>
  </si>
  <si>
    <r>
      <t>M</t>
    </r>
    <r>
      <rPr>
        <b/>
        <vertAlign val="superscript"/>
        <sz val="11"/>
        <rFont val="Verdana"/>
        <family val="2"/>
      </rPr>
      <t>3</t>
    </r>
    <r>
      <rPr>
        <b/>
        <sz val="11"/>
        <rFont val="Verdana"/>
        <family val="2"/>
      </rPr>
      <t xml:space="preserve"> o Ton/Km</t>
    </r>
  </si>
  <si>
    <t>TARIFA</t>
  </si>
  <si>
    <t>TRABAJADOR</t>
  </si>
  <si>
    <t>JORNAL</t>
  </si>
  <si>
    <t>PRESTACIONES</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</si>
  <si>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</si>
  <si>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</si>
  <si>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</si>
  <si>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</si>
  <si>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</si>
  <si>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</si>
  <si>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</si>
  <si>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</si>
  <si>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</si>
  <si>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</si>
  <si>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</si>
  <si>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</si>
  <si>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</si>
  <si>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</si>
  <si>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</si>
  <si>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</si>
  <si>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</si>
  <si>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10,30</t>
  </si>
  <si>
    <t>SHUT DE BASURAS NUEVO</t>
  </si>
  <si>
    <t>1,42</t>
  </si>
  <si>
    <t>ARREGLOS GENERALES</t>
  </si>
  <si>
    <t>PESCADERIA</t>
  </si>
  <si>
    <t>EXCAVACIONES Y RELLENOS</t>
  </si>
  <si>
    <t>CIMENTACION</t>
  </si>
  <si>
    <t>ESTRUCTURA</t>
  </si>
  <si>
    <t>ESTRUCTURA RAMPA</t>
  </si>
  <si>
    <t xml:space="preserve">CONCRETO 3500 </t>
  </si>
  <si>
    <t>1,26</t>
  </si>
  <si>
    <t>5,54</t>
  </si>
  <si>
    <t>4,30</t>
  </si>
  <si>
    <t>4,26</t>
  </si>
  <si>
    <t>SANITARIO</t>
  </si>
  <si>
    <t>INATALACION ELECTRICAS</t>
  </si>
  <si>
    <r>
      <t>LUMINARIA PANEL LED REDONDO - 24W - 4000K/6000K - IP20 - 120V - DE INCRUSTAR 30cmX3cm (</t>
    </r>
    <r>
      <rPr>
        <b/>
        <sz val="10"/>
        <rFont val="Helvetica"/>
        <family val="2"/>
      </rPr>
      <t>4 POR LOCAL</t>
    </r>
    <r>
      <rPr>
        <sz val="10"/>
        <rFont val="Helvetica"/>
        <family val="2"/>
      </rPr>
      <t xml:space="preserve"> )</t>
    </r>
  </si>
  <si>
    <t>MANO DE OBRA - BB</t>
  </si>
  <si>
    <t>TANQUE DE 2000 LITROS</t>
  </si>
  <si>
    <t>TANQUE PLASTICO DE 2000 LITROS</t>
  </si>
  <si>
    <t>CEMENTO BLANCO</t>
  </si>
  <si>
    <t>7,13</t>
  </si>
  <si>
    <t>6,19</t>
  </si>
  <si>
    <t>14,10</t>
  </si>
  <si>
    <t>1,27</t>
  </si>
  <si>
    <t>18,16</t>
  </si>
  <si>
    <t>ADECUACIÓN Y MANTENIMIENTO DE LA INFRAESTRUCTURA DE LA CENTRAL DE ABASTOS DEL MUNICIPIO DE VILLETA.</t>
  </si>
  <si>
    <t>LUMINARIA PANEL LED REDONDO - 24W - 4000K/6000K - IP20 - 120V - DE INCRUSTAR 30cmX3cm (4 POR LOCAL )</t>
  </si>
  <si>
    <t>$365.790.688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</si>
</sst>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6" formatCode="&quot;$&quot;#,##0;[Red]\-&quot;$&quot;#,##0"/>
    <numFmt numFmtId="44" formatCode="_-&quot;$&quot;* #,##0.00_-;\-&quot;$&quot;* #,##0.00_-;_-&quot;$&quot;* &quot;-&quot;??_-;_-@_-"/>
    <numFmt numFmtId="43" formatCode="_-* #,##0.00_-;\-* #,##0.00_-;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quot;$&quot;\ * #,##0_-;\-&quot;$&quot;\ * #,##0_-;_-&quot;$&quot;\ * &quot;-&quot;??_-;_-@_-"/>
    <numFmt numFmtId="169" formatCode="0.0"/>
    <numFmt numFmtId="170" formatCode="_ &quot;$&quot;\ * #,##0.00_ ;_ &quot;$&quot;\ * \-#,##0.00_ ;_ &quot;$&quot;\ * &quot;-&quot;??_ ;_ @_ "/>
    <numFmt numFmtId="171" formatCode="_-&quot;$&quot;\ * #,##0.0_-;\-&quot;$&quot;\ * #,##0.0_-;_-&quot;$&quot;\ * &quot;-&quot;??_-;_-@_-"/>
    <numFmt numFmtId="172" formatCode="_-&quot;$&quot;\ * #,##0.00_-;\-&quot;$&quot;\ * #,##0.00_-;_-&quot;$&quot;\ * &quot;-&quot;_-;_-@_-"/>
    <numFmt numFmtId="173" formatCode="_-&quot;$&quot;\ * #,##0.0_-;\-&quot;$&quot;\ * #,##0.0_-;_-&quot;$&quot;\ * &quot;-&quot;_-;_-@_-"/>
    <numFmt numFmtId="174" formatCode="#,##0.0"/>
    <numFmt numFmtId="175" formatCode="_-&quot;$&quot;\ * #,##0_-;\-&quot;$&quot;\ * #,##0_-;_-&quot;$&quot;\ * &quot;-&quot;?_-;_-@_-"/>
    <numFmt numFmtId="176" formatCode="_ &quot;$&quot;\ * #,##0_ ;_ &quot;$&quot;\ * \-#,##0_ ;_ &quot;$&quot;\ * &quot;-&quot;??_ ;_ @_ "/>
    <numFmt numFmtId="177" formatCode="_(&quot;$&quot;\ * #,##0.00_);_(&quot;$&quot;\ * \(#,##0.00\);_(&quot;$&quot;\ * &quot;-&quot;??_);_(@_)"/>
    <numFmt numFmtId="178" formatCode="0.0%"/>
    <numFmt numFmtId="179" formatCode="0.000%"/>
    <numFmt numFmtId="180" formatCode="&quot;$&quot;#,##0.00"/>
    <numFmt numFmtId="181" formatCode="_-&quot;$&quot;\ * #,##0.0_-;\-&quot;$&quot;\ * #,##0.0_-;_-&quot;$&quot;\ * &quot;-&quot;?_-;_-@_-"/>
    <numFmt numFmtId="182" formatCode="_(&quot;$&quot;\ * #,##0.00000_);_(&quot;$&quot;\ * \(#,##0.00000\);_(&quot;$&quot;\ * &quot;-&quot;??_);_(@_)"/>
    <numFmt numFmtId="183" formatCode="&quot;$&quot;#,##0"/>
    <numFmt numFmtId="184" formatCode="_(&quot;$&quot;\ * #,##0_);_(&quot;$&quot;\ * \(#,##0\);_(&quot;$&quot;\ * &quot;-&quot;??_);_(@_)"/>
    <numFmt numFmtId="185" formatCode="_ &quot;$&quot;\ * #,##0_ ;_ &quot;$&quot;\ * \-#,##0_ ;_ &quot;$&quot;\ * &quot;-&quot;_ ;_ @_ "/>
    <numFmt numFmtId="186" formatCode="&quot;$&quot;\ #,##0.00_);\(&quot;$&quot;\ #,##0.00\)"/>
    <numFmt numFmtId="187" formatCode="&quot;$&quot;\ #,##0.00"/>
    <numFmt numFmtId="188" formatCode="_-[$$-240A]* #,##0.00_-;\-[$$-240A]* #,##0.00_-;_-[$$-240A]* &quot;-&quot;??_-;_-@_-"/>
    <numFmt numFmtId="189" formatCode="_-[$$-240A]\ * #,##0.00_ ;_-[$$-240A]\ * \-#,##0.00\ ;_-[$$-240A]\ * &quot;-&quot;??_ ;_-@_ "/>
    <numFmt numFmtId="190" formatCode="_-* #,##0.00\ &quot;Pts&quot;_-;\-* #,##0.00\ &quot;Pts&quot;_-;_-* &quot;-&quot;??\ &quot;Pts&quot;_-;_-@_-"/>
    <numFmt numFmtId="191" formatCode="_([$$-240A]\ * #,##0.00_);_([$$-240A]\ * \(#,##0.00\);_([$$-240A]\ * &quot;-&quot;??_);_(@_)"/>
    <numFmt numFmtId="192" formatCode="_([$$-240A]\ * #,##0_);_([$$-240A]\ * \(#,##0\);_([$$-240A]\ * &quot;-&quot;??_);_(@_)"/>
    <numFmt numFmtId="193" formatCode="0#.00\ \L\t"/>
    <numFmt numFmtId="194" formatCode="_ [$$-240A]\ * #,##0.00_ ;_ [$$-240A]\ * \-#,##0.00_ ;_ [$$-240A]\ * &quot;-&quot;??_ ;_ @_ "/>
    <numFmt numFmtId="195" formatCode="_ * #,##0.00_ ;_ * \-#,##0.00_ ;_ * &quot;-&quot;??_ ;_ @_ "/>
    <numFmt numFmtId="196" formatCode="_ * #,##0_ ;_ * \-#,##0_ ;_ * &quot;-&quot;??_ ;_ @_ "/>
    <numFmt numFmtId="197" formatCode="_-* #,##0.00\ _€_-;\-* #,##0.00\ _€_-;_-* &quot;-&quot;??\ _€_-;_-@_-"/>
    <numFmt numFmtId="198" formatCode="&quot;$&quot;\ #,##0"/>
    <numFmt numFmtId="200" formatCode="_-* #,##0_-;\-* #,##0_-;_-* &quot;-&quot;??_-;_-@_-"/>
    <numFmt numFmtId="201" formatCode="_-* #,##0\ _€_-;\-* #,##0\ _€_-;_-* &quot;-&quot;??\ _€_-;_-@_-"/>
    <numFmt numFmtId="203" formatCode="_-[$$-240A]* #,##0_-;\-[$$-240A]* #,##0_-;_-[$$-240A]* &quot;-&quot;??_-;_-@_-"/>
  </numFmts>
  <fonts count="70"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b/>
      <sz val="10"/>
      <color theme="1"/>
      <name val="Calibri"/>
      <family val="2"/>
      <scheme val="minor"/>
    </font>
    <font>
      <sz val="10"/>
      <color theme="1"/>
      <name val="Calibri"/>
      <family val="2"/>
      <scheme val="minor"/>
    </font>
    <font>
      <sz val="10"/>
      <name val="Arial"/>
      <family val="2"/>
    </font>
    <font>
      <b/>
      <sz val="14"/>
      <color theme="1"/>
      <name val="Helvetica"/>
      <family val="2"/>
    </font>
    <font>
      <sz val="11"/>
      <color theme="1"/>
      <name val="Helvetica"/>
      <family val="2"/>
    </font>
    <font>
      <b/>
      <sz val="12"/>
      <color theme="1"/>
      <name val="Helvetica"/>
      <family val="2"/>
    </font>
    <font>
      <sz val="11"/>
      <color theme="1"/>
      <name val="Helvetica"/>
      <family val="2"/>
    </font>
    <font>
      <b/>
      <sz val="10"/>
      <color theme="1"/>
      <name val="Helvetica"/>
      <family val="2"/>
    </font>
    <font>
      <sz val="10"/>
      <color theme="1"/>
      <name val="Helvetica"/>
      <family val="2"/>
    </font>
    <font>
      <sz val="10"/>
      <color theme="1"/>
      <name val="Helvetica"/>
      <family val="2"/>
    </font>
    <font>
      <b/>
      <sz val="10"/>
      <name val="Helvetica"/>
      <family val="2"/>
    </font>
    <font>
      <sz val="10"/>
      <name val="Helvetica"/>
      <family val="2"/>
    </font>
    <font>
      <sz val="10"/>
      <color indexed="8"/>
      <name val="Helvetica"/>
      <family val="2"/>
    </font>
    <font>
      <b/>
      <sz val="14"/>
      <color theme="1"/>
      <name val="Calibri"/>
      <family val="2"/>
      <scheme val="minor"/>
    </font>
    <font>
      <sz val="11"/>
      <color rgb="FF000000"/>
      <name val="Calibri"/>
      <family val="2"/>
    </font>
    <font>
      <sz val="8"/>
      <name val="Calibri"/>
      <family val="2"/>
      <scheme val="minor"/>
    </font>
    <font>
      <b/>
      <sz val="11"/>
      <color theme="1"/>
      <name val="Helvetica"/>
      <family val="2"/>
    </font>
    <font>
      <sz val="11"/>
      <color theme="1"/>
      <name val="Tahoma"/>
      <family val="2"/>
    </font>
    <font>
      <sz val="10"/>
      <name val="Tahoma"/>
      <family val="2"/>
    </font>
    <font>
      <sz val="11"/>
      <color rgb="FFFF0000"/>
      <name val="Tahoma"/>
      <family val="2"/>
    </font>
    <font>
      <sz val="10"/>
      <color rgb="FFFF0000"/>
      <name val="Tahoma"/>
      <family val="2"/>
    </font>
    <font>
      <b/>
      <sz val="11"/>
      <color theme="1"/>
      <name val="Tahoma"/>
      <family val="2"/>
    </font>
    <font>
      <b/>
      <sz val="12"/>
      <name val="Tahoma"/>
      <family val="2"/>
    </font>
    <font>
      <sz val="11"/>
      <color rgb="FF000000"/>
      <name val="Helvetica"/>
      <family val="2"/>
    </font>
    <font>
      <b/>
      <sz val="14"/>
      <color rgb="FF000000"/>
      <name val="Helvetica"/>
      <family val="2"/>
    </font>
    <font>
      <b/>
      <sz val="12"/>
      <color rgb="FF000000"/>
      <name val="Calibri"/>
      <family val="2"/>
      <scheme val="minor"/>
    </font>
    <font>
      <b/>
      <sz val="11"/>
      <color rgb="FF000000"/>
      <name val="Helvetica"/>
      <family val="2"/>
    </font>
    <font>
      <sz val="10"/>
      <color theme="1"/>
      <name val="AriaL"/>
      <family val="2"/>
    </font>
    <font>
      <sz val="10"/>
      <color indexed="8"/>
      <name val="AriaL"/>
      <family val="2"/>
    </font>
    <font>
      <sz val="10"/>
      <name val="Helvetica"/>
    </font>
    <font>
      <sz val="10"/>
      <color theme="1"/>
      <name val="Helvetica"/>
    </font>
    <font>
      <b/>
      <sz val="10"/>
      <name val="Helvetica"/>
    </font>
    <font>
      <b/>
      <sz val="10"/>
      <color theme="1"/>
      <name val="Arial"/>
      <family val="2"/>
    </font>
    <font>
      <sz val="10"/>
      <color rgb="FF000000"/>
      <name val="Helvetica"/>
    </font>
    <font>
      <sz val="10"/>
      <color indexed="8"/>
      <name val="Helvetica"/>
    </font>
    <font>
      <sz val="11"/>
      <color rgb="FFFF0000"/>
      <name val="Calibri"/>
      <family val="2"/>
      <scheme val="minor"/>
    </font>
    <font>
      <b/>
      <sz val="11"/>
      <color theme="1"/>
      <name val="Helvetica"/>
    </font>
    <font>
      <b/>
      <sz val="11"/>
      <color theme="2" tint="-0.89999084444715716"/>
      <name val="Helvetica"/>
    </font>
    <font>
      <b/>
      <sz val="10"/>
      <name val="Calibri"/>
      <family val="2"/>
      <scheme val="minor"/>
    </font>
    <font>
      <b/>
      <sz val="11"/>
      <name val="Calibri"/>
      <family val="2"/>
      <scheme val="minor"/>
    </font>
    <font>
      <sz val="10"/>
      <name val="Calibri"/>
      <family val="2"/>
      <scheme val="minor"/>
    </font>
    <font>
      <b/>
      <sz val="11"/>
      <color indexed="8"/>
      <name val="Calibri"/>
      <family val="2"/>
      <scheme val="minor"/>
    </font>
    <font>
      <sz val="10"/>
      <color indexed="8"/>
      <name val="Calibri"/>
      <family val="2"/>
      <scheme val="minor"/>
    </font>
    <font>
      <sz val="8"/>
      <color rgb="FF000000"/>
      <name val="Calibri"/>
      <family val="2"/>
      <scheme val="minor"/>
    </font>
    <font>
      <sz val="12"/>
      <color rgb="FF000000"/>
      <name val="Arial"/>
      <family val="2"/>
    </font>
    <font>
      <b/>
      <sz val="11"/>
      <color rgb="FF000000"/>
      <name val="Arial"/>
      <family val="2"/>
    </font>
    <font>
      <sz val="11"/>
      <color rgb="FF000000"/>
      <name val="Arial"/>
      <family val="2"/>
    </font>
    <font>
      <b/>
      <sz val="11"/>
      <name val="Helvetica"/>
    </font>
    <font>
      <b/>
      <sz val="12"/>
      <color theme="1"/>
      <name val="Arial"/>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b/>
      <sz val="11"/>
      <color rgb="FFFF0000"/>
      <name val="Verdana"/>
      <family val="2"/>
    </font>
    <font>
      <sz val="10"/>
      <color theme="1"/>
      <name val="Verdana"/>
      <family val="2"/>
    </font>
    <font>
      <sz val="10"/>
      <name val="Verdana"/>
      <family val="2"/>
    </font>
    <font>
      <sz val="10"/>
      <color indexed="8"/>
      <name val="Verdana"/>
      <family val="2"/>
    </font>
    <font>
      <sz val="11"/>
      <color rgb="FFFF0000"/>
      <name val="Verdana"/>
      <family val="2"/>
    </font>
    <font>
      <u/>
      <sz val="10"/>
      <color indexed="12"/>
      <name val="Arial"/>
      <family val="2"/>
    </font>
    <font>
      <u/>
      <sz val="11"/>
      <name val="Verdana"/>
      <family val="2"/>
    </font>
    <font>
      <sz val="10"/>
      <name val="Geneva"/>
      <family val="2"/>
    </font>
    <font>
      <b/>
      <sz val="11"/>
      <color theme="1"/>
      <name val="Verdana"/>
      <family val="2"/>
    </font>
    <font>
      <b/>
      <vertAlign val="superscript"/>
      <sz val="11"/>
      <name val="Verdana"/>
      <family val="2"/>
    </font>
    <font>
      <b/>
      <sz val="11"/>
      <name val="Helvetica"/>
      <family val="2"/>
    </font>
    <font>
      <sz val="11"/>
      <color theme="1"/>
      <name val="Verdana"/>
      <family val="2"/>
    </font>
  </fonts>
  <fills count="11">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
      <patternFill patternType="solid">
        <fgColor rgb="FFBFBFBF"/>
        <bgColor rgb="FF000000"/>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
      <patternFill patternType="solid">
        <fgColor theme="0" tint="-0.499984740745262"/>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right style="double">
        <color indexed="64"/>
      </right>
      <top/>
      <bottom/>
      <diagonal/>
    </border>
    <border>
      <left style="double">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top/>
      <bottom/>
      <diagonal/>
    </border>
    <border>
      <left style="thin">
        <color indexed="64"/>
      </left>
      <right style="thin">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s>
  <cellStyleXfs count="25">
    <xf numFmtId="0" fontId="0" fillId="0" borderId="0"/>
    <xf numFmtId="167" fontId="1" fillId="0" borderId="0" applyFont="0" applyFill="0" applyBorder="0" applyAlignment="0" applyProtection="0"/>
    <xf numFmtId="166" fontId="1" fillId="0" borderId="0" applyFont="0" applyFill="0" applyBorder="0" applyAlignment="0" applyProtection="0"/>
    <xf numFmtId="0" fontId="1" fillId="0" borderId="0"/>
    <xf numFmtId="0" fontId="6" fillId="0" borderId="0"/>
    <xf numFmtId="9" fontId="1" fillId="0" borderId="0" applyFont="0" applyFill="0" applyBorder="0" applyAlignment="0" applyProtection="0"/>
    <xf numFmtId="0" fontId="1" fillId="0" borderId="0"/>
    <xf numFmtId="0" fontId="6" fillId="0" borderId="0"/>
    <xf numFmtId="170" fontId="6" fillId="0" borderId="0" applyFont="0" applyFill="0" applyBorder="0" applyAlignment="0" applyProtection="0"/>
    <xf numFmtId="0" fontId="6"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6" fillId="0" borderId="0"/>
    <xf numFmtId="185" fontId="6" fillId="0" borderId="0" applyFont="0" applyFill="0" applyBorder="0" applyAlignment="0" applyProtection="0"/>
    <xf numFmtId="0" fontId="6" fillId="0" borderId="0"/>
    <xf numFmtId="0" fontId="6" fillId="0" borderId="0"/>
    <xf numFmtId="0" fontId="6" fillId="0" borderId="0"/>
    <xf numFmtId="0" fontId="6" fillId="0" borderId="0"/>
    <xf numFmtId="190" fontId="6" fillId="0" borderId="0" applyFont="0" applyFill="0" applyBorder="0" applyAlignment="0" applyProtection="0"/>
    <xf numFmtId="0" fontId="6" fillId="0" borderId="0"/>
    <xf numFmtId="193" fontId="6" fillId="0" borderId="0" applyFont="0" applyFill="0" applyBorder="0" applyAlignment="0" applyProtection="0"/>
    <xf numFmtId="0" fontId="63" fillId="0" borderId="0" applyNumberFormat="0" applyFill="0" applyBorder="0" applyAlignment="0" applyProtection="0">
      <alignment vertical="top"/>
      <protection locked="0"/>
    </xf>
    <xf numFmtId="0" fontId="65" fillId="0" borderId="0"/>
  </cellStyleXfs>
  <cellXfs count="1034">
    <xf numFmtId="0" fontId="0" fillId="0" borderId="0" xfId="0"/>
    <xf numFmtId="0" fontId="0" fillId="0" borderId="6" xfId="0" applyBorder="1"/>
    <xf numFmtId="0" fontId="0" fillId="0" borderId="7" xfId="0" applyBorder="1"/>
    <xf numFmtId="0" fontId="0" fillId="0" borderId="9" xfId="0" applyBorder="1"/>
    <xf numFmtId="0" fontId="0" fillId="0" borderId="10" xfId="0" applyBorder="1"/>
    <xf numFmtId="0" fontId="0" fillId="0" borderId="0" xfId="0" applyAlignment="1">
      <alignment vertical="center"/>
    </xf>
    <xf numFmtId="0" fontId="4" fillId="0" borderId="8" xfId="0" applyFont="1" applyBorder="1" applyAlignment="1">
      <alignment horizontal="center"/>
    </xf>
    <xf numFmtId="0" fontId="4" fillId="0" borderId="9" xfId="0" applyFont="1" applyBorder="1" applyAlignment="1">
      <alignment horizontal="left"/>
    </xf>
    <xf numFmtId="0" fontId="0" fillId="0" borderId="1" xfId="0" applyBorder="1"/>
    <xf numFmtId="0" fontId="10" fillId="0" borderId="6" xfId="0" applyFont="1" applyBorder="1" applyAlignment="1">
      <alignment vertical="center"/>
    </xf>
    <xf numFmtId="0" fontId="10" fillId="0" borderId="7" xfId="0" applyFont="1" applyBorder="1" applyAlignment="1">
      <alignment vertical="center"/>
    </xf>
    <xf numFmtId="0" fontId="10" fillId="0" borderId="6" xfId="0" applyFont="1" applyBorder="1"/>
    <xf numFmtId="0" fontId="10" fillId="0" borderId="0" xfId="0" applyFont="1"/>
    <xf numFmtId="0" fontId="10" fillId="0" borderId="7" xfId="0" applyFont="1" applyBorder="1"/>
    <xf numFmtId="0" fontId="11" fillId="0" borderId="4" xfId="0" applyFont="1" applyBorder="1" applyAlignment="1">
      <alignment horizontal="center"/>
    </xf>
    <xf numFmtId="0" fontId="11" fillId="0" borderId="6" xfId="0" applyFont="1" applyBorder="1" applyAlignment="1">
      <alignment vertical="center"/>
    </xf>
    <xf numFmtId="0" fontId="11" fillId="0" borderId="1" xfId="0" applyFont="1" applyBorder="1" applyAlignment="1">
      <alignment horizontal="center"/>
    </xf>
    <xf numFmtId="0" fontId="11" fillId="0" borderId="5" xfId="0" applyFont="1" applyBorder="1" applyAlignment="1">
      <alignment horizontal="center"/>
    </xf>
    <xf numFmtId="169" fontId="0" fillId="0" borderId="1" xfId="0" applyNumberFormat="1" applyBorder="1"/>
    <xf numFmtId="0" fontId="0" fillId="0" borderId="0" xfId="0" applyAlignment="1">
      <alignment horizontal="center"/>
    </xf>
    <xf numFmtId="2" fontId="12" fillId="0" borderId="1" xfId="0" applyNumberFormat="1" applyFont="1" applyBorder="1" applyAlignment="1">
      <alignment horizontal="center" vertical="center"/>
    </xf>
    <xf numFmtId="169" fontId="12" fillId="0" borderId="5" xfId="0" applyNumberFormat="1" applyFont="1" applyBorder="1" applyAlignment="1">
      <alignment horizontal="center" vertical="center"/>
    </xf>
    <xf numFmtId="169" fontId="12" fillId="0" borderId="5" xfId="0" applyNumberFormat="1" applyFont="1" applyBorder="1"/>
    <xf numFmtId="169" fontId="12" fillId="0" borderId="5" xfId="0" applyNumberFormat="1" applyFont="1" applyBorder="1" applyAlignment="1">
      <alignment horizontal="center"/>
    </xf>
    <xf numFmtId="0" fontId="12" fillId="0" borderId="1" xfId="0" applyFont="1" applyBorder="1" applyAlignment="1">
      <alignment horizontal="center"/>
    </xf>
    <xf numFmtId="0" fontId="12" fillId="0" borderId="1" xfId="0" applyFont="1" applyBorder="1" applyAlignment="1">
      <alignment horizontal="center" vertical="center"/>
    </xf>
    <xf numFmtId="1" fontId="0" fillId="0" borderId="1" xfId="0" applyNumberFormat="1" applyBorder="1" applyAlignment="1">
      <alignment horizontal="center"/>
    </xf>
    <xf numFmtId="49" fontId="15" fillId="0" borderId="1" xfId="0" applyNumberFormat="1" applyFont="1" applyBorder="1" applyAlignment="1">
      <alignment vertical="center" wrapText="1"/>
    </xf>
    <xf numFmtId="0" fontId="2" fillId="0" borderId="6" xfId="0" applyFont="1" applyBorder="1" applyAlignment="1">
      <alignment horizontal="center"/>
    </xf>
    <xf numFmtId="0" fontId="2" fillId="0" borderId="0" xfId="0" applyFont="1" applyAlignment="1">
      <alignment horizontal="center"/>
    </xf>
    <xf numFmtId="0" fontId="0" fillId="0" borderId="0" xfId="0" applyAlignment="1">
      <alignment horizontal="left" vertical="center"/>
    </xf>
    <xf numFmtId="0" fontId="5" fillId="0" borderId="0" xfId="0" applyFont="1"/>
    <xf numFmtId="0" fontId="5" fillId="0" borderId="0" xfId="0" applyFont="1" applyAlignment="1">
      <alignment horizontal="center"/>
    </xf>
    <xf numFmtId="0" fontId="5" fillId="0" borderId="9" xfId="0" applyFont="1" applyBorder="1" applyAlignment="1">
      <alignment horizontal="center"/>
    </xf>
    <xf numFmtId="0" fontId="5" fillId="0" borderId="9" xfId="0" applyFont="1" applyBorder="1"/>
    <xf numFmtId="0" fontId="5" fillId="0" borderId="6" xfId="0" applyFont="1" applyBorder="1"/>
    <xf numFmtId="0" fontId="0" fillId="0" borderId="14" xfId="0" applyBorder="1"/>
    <xf numFmtId="0" fontId="0" fillId="0" borderId="15" xfId="0" applyBorder="1"/>
    <xf numFmtId="0" fontId="0" fillId="0" borderId="16" xfId="0" applyBorder="1"/>
    <xf numFmtId="0" fontId="0" fillId="0" borderId="1" xfId="0" applyBorder="1" applyAlignment="1">
      <alignment horizontal="center"/>
    </xf>
    <xf numFmtId="0" fontId="2" fillId="0" borderId="6" xfId="0" applyFont="1" applyBorder="1" applyAlignment="1">
      <alignment vertical="center"/>
    </xf>
    <xf numFmtId="0" fontId="2" fillId="0" borderId="0" xfId="0" applyFont="1" applyAlignment="1">
      <alignment vertical="center"/>
    </xf>
    <xf numFmtId="49" fontId="2" fillId="0" borderId="7" xfId="0" applyNumberFormat="1" applyFont="1" applyBorder="1" applyAlignment="1">
      <alignment horizontal="left" wrapText="1"/>
    </xf>
    <xf numFmtId="0" fontId="2" fillId="0" borderId="6" xfId="0" applyFont="1" applyBorder="1"/>
    <xf numFmtId="0" fontId="2" fillId="0" borderId="12" xfId="0" applyFont="1" applyBorder="1" applyAlignment="1">
      <alignment horizontal="center"/>
    </xf>
    <xf numFmtId="172" fontId="0" fillId="0" borderId="1" xfId="2" applyNumberFormat="1" applyFont="1" applyBorder="1"/>
    <xf numFmtId="172" fontId="0" fillId="0" borderId="12" xfId="2" applyNumberFormat="1" applyFont="1" applyBorder="1"/>
    <xf numFmtId="1" fontId="0" fillId="0" borderId="1" xfId="2" applyNumberFormat="1" applyFont="1" applyBorder="1" applyAlignment="1">
      <alignment horizontal="center" vertical="center"/>
    </xf>
    <xf numFmtId="172" fontId="0" fillId="0" borderId="1" xfId="2" applyNumberFormat="1" applyFont="1" applyBorder="1" applyAlignment="1">
      <alignment horizontal="center"/>
    </xf>
    <xf numFmtId="172" fontId="0" fillId="0" borderId="5" xfId="2" applyNumberFormat="1" applyFont="1" applyBorder="1"/>
    <xf numFmtId="49" fontId="18" fillId="0" borderId="1" xfId="0" applyNumberFormat="1" applyFont="1" applyBorder="1" applyAlignment="1">
      <alignment horizontal="center" vertical="top" wrapText="1"/>
    </xf>
    <xf numFmtId="172" fontId="18" fillId="0" borderId="1" xfId="2" applyNumberFormat="1" applyFont="1" applyBorder="1" applyAlignment="1">
      <alignment horizontal="right" vertical="top" wrapText="1"/>
    </xf>
    <xf numFmtId="172" fontId="0" fillId="0" borderId="12" xfId="0" applyNumberFormat="1" applyBorder="1"/>
    <xf numFmtId="4" fontId="18" fillId="0" borderId="1" xfId="0" applyNumberFormat="1" applyFont="1" applyBorder="1" applyAlignment="1">
      <alignment horizontal="right" vertical="top" wrapText="1"/>
    </xf>
    <xf numFmtId="0" fontId="0" fillId="0" borderId="4" xfId="0" applyBorder="1"/>
    <xf numFmtId="0" fontId="0" fillId="0" borderId="12" xfId="0" applyBorder="1"/>
    <xf numFmtId="166" fontId="0" fillId="0" borderId="1" xfId="2" applyFont="1" applyBorder="1"/>
    <xf numFmtId="9" fontId="0" fillId="0" borderId="1" xfId="0" applyNumberFormat="1" applyBorder="1" applyAlignment="1">
      <alignment horizontal="center"/>
    </xf>
    <xf numFmtId="166" fontId="0" fillId="0" borderId="1" xfId="2" applyFont="1" applyBorder="1" applyAlignment="1">
      <alignment horizontal="center"/>
    </xf>
    <xf numFmtId="0" fontId="4" fillId="0" borderId="6" xfId="0" applyFont="1" applyBorder="1" applyAlignment="1">
      <alignment horizontal="center"/>
    </xf>
    <xf numFmtId="0" fontId="4" fillId="0" borderId="9"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173" fontId="0" fillId="0" borderId="1" xfId="2" applyNumberFormat="1" applyFont="1" applyBorder="1"/>
    <xf numFmtId="173" fontId="0" fillId="0" borderId="12" xfId="2" applyNumberFormat="1" applyFont="1" applyBorder="1" applyAlignment="1">
      <alignment horizontal="center"/>
    </xf>
    <xf numFmtId="166" fontId="0" fillId="0" borderId="5" xfId="2" applyFont="1" applyBorder="1"/>
    <xf numFmtId="169" fontId="12" fillId="0" borderId="1" xfId="0" applyNumberFormat="1" applyFont="1" applyBorder="1" applyAlignment="1">
      <alignment horizontal="center" vertical="center"/>
    </xf>
    <xf numFmtId="2" fontId="12" fillId="0" borderId="5" xfId="0" applyNumberFormat="1" applyFont="1" applyBorder="1" applyAlignment="1">
      <alignment horizontal="center" vertical="center"/>
    </xf>
    <xf numFmtId="2" fontId="12" fillId="0" borderId="5" xfId="0" applyNumberFormat="1" applyFont="1" applyBorder="1" applyAlignment="1">
      <alignment horizontal="center"/>
    </xf>
    <xf numFmtId="0" fontId="11" fillId="0" borderId="0" xfId="0" applyFont="1" applyAlignment="1">
      <alignment horizontal="left"/>
    </xf>
    <xf numFmtId="0" fontId="0" fillId="0" borderId="0" xfId="0" applyAlignment="1">
      <alignment horizontal="left"/>
    </xf>
    <xf numFmtId="0" fontId="8" fillId="0" borderId="6" xfId="0" applyFont="1" applyBorder="1" applyAlignment="1">
      <alignment vertical="center"/>
    </xf>
    <xf numFmtId="0" fontId="8" fillId="0" borderId="7" xfId="0" applyFont="1" applyBorder="1" applyAlignment="1">
      <alignment vertical="center"/>
    </xf>
    <xf numFmtId="0" fontId="8" fillId="0" borderId="7" xfId="0" applyFont="1" applyBorder="1"/>
    <xf numFmtId="0" fontId="8" fillId="0" borderId="6" xfId="0" applyFont="1" applyBorder="1"/>
    <xf numFmtId="0" fontId="8" fillId="0" borderId="0" xfId="0" applyFont="1"/>
    <xf numFmtId="2" fontId="0" fillId="0" borderId="1" xfId="0" applyNumberFormat="1" applyBorder="1" applyAlignment="1">
      <alignment horizontal="center"/>
    </xf>
    <xf numFmtId="0" fontId="0" fillId="0" borderId="1" xfId="0" applyBorder="1" applyAlignment="1">
      <alignment horizontal="center" vertical="center"/>
    </xf>
    <xf numFmtId="4" fontId="0" fillId="0" borderId="1" xfId="0" applyNumberFormat="1" applyBorder="1"/>
    <xf numFmtId="166" fontId="0" fillId="0" borderId="12" xfId="2" applyFont="1" applyBorder="1"/>
    <xf numFmtId="2" fontId="0" fillId="0" borderId="1" xfId="0" applyNumberFormat="1" applyBorder="1"/>
    <xf numFmtId="2" fontId="12" fillId="0" borderId="5" xfId="0" applyNumberFormat="1" applyFont="1" applyBorder="1"/>
    <xf numFmtId="1" fontId="12" fillId="0" borderId="1" xfId="0" applyNumberFormat="1" applyFont="1" applyBorder="1" applyAlignment="1">
      <alignment horizontal="center" vertical="center"/>
    </xf>
    <xf numFmtId="166" fontId="0" fillId="0" borderId="0" xfId="2" applyFont="1" applyBorder="1"/>
    <xf numFmtId="0" fontId="2" fillId="0" borderId="7" xfId="0" applyFont="1" applyBorder="1" applyAlignment="1">
      <alignment horizontal="center"/>
    </xf>
    <xf numFmtId="0" fontId="2" fillId="0" borderId="4" xfId="0" applyFont="1" applyBorder="1" applyAlignment="1">
      <alignment horizontal="center"/>
    </xf>
    <xf numFmtId="0" fontId="2" fillId="0" borderId="1" xfId="0" applyFont="1" applyBorder="1" applyAlignment="1">
      <alignment horizontal="center"/>
    </xf>
    <xf numFmtId="49" fontId="2" fillId="0" borderId="0" xfId="0" applyNumberFormat="1" applyFont="1" applyAlignment="1">
      <alignment horizontal="left" wrapText="1"/>
    </xf>
    <xf numFmtId="0" fontId="2" fillId="0" borderId="0" xfId="0" applyFont="1"/>
    <xf numFmtId="0" fontId="4" fillId="0" borderId="0" xfId="0" applyFont="1" applyAlignment="1">
      <alignment horizontal="left"/>
    </xf>
    <xf numFmtId="0" fontId="21" fillId="0" borderId="0" xfId="6" applyFont="1" applyAlignment="1">
      <alignment vertical="center" wrapText="1"/>
    </xf>
    <xf numFmtId="170" fontId="21" fillId="0" borderId="0" xfId="8" applyFont="1" applyAlignment="1">
      <alignment vertical="center" wrapText="1"/>
    </xf>
    <xf numFmtId="0" fontId="22" fillId="0" borderId="0" xfId="9" applyFont="1" applyAlignment="1">
      <alignment horizontal="justify" vertical="center" wrapText="1"/>
    </xf>
    <xf numFmtId="0" fontId="23" fillId="0" borderId="0" xfId="6" applyFont="1" applyAlignment="1">
      <alignment vertical="center" wrapText="1"/>
    </xf>
    <xf numFmtId="0" fontId="24" fillId="0" borderId="0" xfId="9" applyFont="1" applyAlignment="1">
      <alignment horizontal="justify" vertical="center" wrapText="1"/>
    </xf>
    <xf numFmtId="0" fontId="25" fillId="0" borderId="0" xfId="6" applyFont="1" applyAlignment="1">
      <alignment vertical="center" wrapText="1"/>
    </xf>
    <xf numFmtId="0" fontId="25" fillId="0" borderId="0" xfId="6" applyFont="1" applyAlignment="1">
      <alignment horizontal="center" vertical="center" wrapText="1"/>
    </xf>
    <xf numFmtId="0" fontId="21" fillId="0" borderId="10" xfId="6" applyFont="1" applyBorder="1" applyAlignment="1">
      <alignment vertical="top" wrapText="1"/>
    </xf>
    <xf numFmtId="0" fontId="21" fillId="0" borderId="9" xfId="6" applyFont="1" applyBorder="1" applyAlignment="1">
      <alignment vertical="top" wrapText="1"/>
    </xf>
    <xf numFmtId="170" fontId="21" fillId="0" borderId="9" xfId="8" applyFont="1" applyBorder="1" applyAlignment="1">
      <alignment vertical="top" wrapText="1"/>
    </xf>
    <xf numFmtId="0" fontId="4" fillId="0" borderId="9" xfId="0" applyFont="1" applyBorder="1" applyAlignment="1">
      <alignment horizontal="left" vertical="top"/>
    </xf>
    <xf numFmtId="0" fontId="21" fillId="0" borderId="8" xfId="6" applyFont="1" applyBorder="1" applyAlignment="1">
      <alignment vertical="top" wrapText="1"/>
    </xf>
    <xf numFmtId="0" fontId="8" fillId="0" borderId="7" xfId="6" applyFont="1" applyBorder="1" applyAlignment="1">
      <alignment vertical="top" wrapText="1"/>
    </xf>
    <xf numFmtId="0" fontId="8" fillId="0" borderId="0" xfId="6" applyFont="1" applyAlignment="1">
      <alignment vertical="top" wrapText="1"/>
    </xf>
    <xf numFmtId="170" fontId="8" fillId="0" borderId="0" xfId="8" applyFont="1" applyBorder="1" applyAlignment="1">
      <alignment vertical="top" wrapText="1"/>
    </xf>
    <xf numFmtId="0" fontId="12" fillId="0" borderId="0" xfId="0" applyFont="1" applyAlignment="1">
      <alignment horizontal="left" vertical="top"/>
    </xf>
    <xf numFmtId="0" fontId="12" fillId="0" borderId="6" xfId="0" applyFont="1" applyBorder="1" applyAlignment="1">
      <alignment horizontal="center" vertical="top"/>
    </xf>
    <xf numFmtId="0" fontId="8" fillId="0" borderId="6" xfId="6" applyFont="1" applyBorder="1" applyAlignment="1">
      <alignment vertical="top" wrapText="1"/>
    </xf>
    <xf numFmtId="0" fontId="8" fillId="0" borderId="7" xfId="0" applyFont="1" applyBorder="1" applyAlignment="1">
      <alignment vertical="top"/>
    </xf>
    <xf numFmtId="0" fontId="8" fillId="0" borderId="0" xfId="0" applyFont="1" applyAlignment="1">
      <alignment vertical="top"/>
    </xf>
    <xf numFmtId="0" fontId="8" fillId="0" borderId="6" xfId="0" applyFont="1" applyBorder="1" applyAlignment="1">
      <alignment vertical="top"/>
    </xf>
    <xf numFmtId="0" fontId="14" fillId="3" borderId="1" xfId="9" applyFont="1" applyFill="1" applyBorder="1" applyAlignment="1">
      <alignment horizontal="center" vertical="top" wrapText="1"/>
    </xf>
    <xf numFmtId="0" fontId="26" fillId="0" borderId="0" xfId="6" applyFont="1" applyAlignment="1">
      <alignment vertical="center" wrapText="1"/>
    </xf>
    <xf numFmtId="0" fontId="29" fillId="0" borderId="24" xfId="0" applyFont="1" applyBorder="1" applyAlignment="1">
      <alignment horizontal="center" vertical="center" wrapText="1"/>
    </xf>
    <xf numFmtId="0" fontId="27" fillId="0" borderId="22" xfId="0" applyFont="1" applyBorder="1"/>
    <xf numFmtId="0" fontId="28" fillId="0" borderId="0" xfId="0" applyFont="1" applyAlignment="1">
      <alignment vertical="center" wrapText="1"/>
    </xf>
    <xf numFmtId="0" fontId="30" fillId="6" borderId="0" xfId="0" applyFont="1" applyFill="1" applyAlignment="1">
      <alignment vertical="center" wrapText="1"/>
    </xf>
    <xf numFmtId="0" fontId="32" fillId="0" borderId="1" xfId="0" applyFont="1" applyBorder="1" applyAlignment="1">
      <alignment vertical="center" wrapText="1"/>
    </xf>
    <xf numFmtId="0" fontId="5" fillId="0" borderId="1" xfId="0" applyFont="1" applyBorder="1" applyAlignment="1">
      <alignment vertical="center"/>
    </xf>
    <xf numFmtId="0" fontId="12" fillId="0" borderId="1" xfId="0" applyFont="1" applyBorder="1" applyAlignment="1">
      <alignment vertical="center"/>
    </xf>
    <xf numFmtId="0" fontId="16" fillId="0" borderId="1" xfId="0" applyFont="1" applyBorder="1" applyAlignment="1">
      <alignment vertical="top" wrapText="1"/>
    </xf>
    <xf numFmtId="2" fontId="11" fillId="0" borderId="5" xfId="0" applyNumberFormat="1" applyFont="1" applyBorder="1" applyAlignment="1">
      <alignment horizontal="center"/>
    </xf>
    <xf numFmtId="3" fontId="16" fillId="0" borderId="1" xfId="0" applyNumberFormat="1" applyFont="1" applyBorder="1" applyAlignment="1">
      <alignment vertical="top" wrapText="1"/>
    </xf>
    <xf numFmtId="0" fontId="16" fillId="3" borderId="1" xfId="0" applyFont="1" applyFill="1" applyBorder="1" applyAlignment="1">
      <alignment vertical="top" wrapText="1"/>
    </xf>
    <xf numFmtId="49" fontId="33" fillId="3" borderId="1" xfId="0" applyNumberFormat="1" applyFont="1" applyFill="1" applyBorder="1" applyAlignment="1">
      <alignment horizontal="left" vertical="center" wrapText="1"/>
    </xf>
    <xf numFmtId="49" fontId="33" fillId="3" borderId="1" xfId="0" applyNumberFormat="1" applyFont="1" applyFill="1" applyBorder="1" applyAlignment="1">
      <alignment horizontal="center" vertical="center" wrapText="1"/>
    </xf>
    <xf numFmtId="167" fontId="33" fillId="3" borderId="1" xfId="1" applyFont="1" applyFill="1" applyBorder="1" applyAlignment="1">
      <alignment horizontal="left" vertical="center" wrapText="1"/>
    </xf>
    <xf numFmtId="167" fontId="33" fillId="3" borderId="1" xfId="1" applyFont="1" applyFill="1" applyBorder="1" applyAlignment="1">
      <alignment horizontal="right" vertical="center" wrapText="1"/>
    </xf>
    <xf numFmtId="0" fontId="34" fillId="3" borderId="1" xfId="0" applyFont="1" applyFill="1" applyBorder="1" applyAlignment="1">
      <alignment horizontal="center" vertical="center"/>
    </xf>
    <xf numFmtId="49" fontId="15" fillId="3" borderId="1" xfId="0" applyNumberFormat="1" applyFont="1" applyFill="1" applyBorder="1" applyAlignment="1">
      <alignment vertical="center" wrapText="1"/>
    </xf>
    <xf numFmtId="49" fontId="33" fillId="3" borderId="1" xfId="0" applyNumberFormat="1" applyFont="1" applyFill="1" applyBorder="1" applyAlignment="1">
      <alignment horizontal="left" vertical="top" wrapText="1"/>
    </xf>
    <xf numFmtId="0" fontId="5" fillId="0" borderId="1" xfId="0" applyFont="1" applyBorder="1" applyAlignment="1">
      <alignment horizontal="left" vertical="center"/>
    </xf>
    <xf numFmtId="0" fontId="34" fillId="0" borderId="1" xfId="0" applyFont="1" applyBorder="1" applyAlignment="1">
      <alignment vertical="center"/>
    </xf>
    <xf numFmtId="0" fontId="34" fillId="0" borderId="1" xfId="0" applyFont="1" applyBorder="1" applyAlignment="1">
      <alignment horizontal="left" vertical="center"/>
    </xf>
    <xf numFmtId="167" fontId="34" fillId="0" borderId="1" xfId="1" applyFont="1" applyBorder="1" applyAlignment="1">
      <alignment horizontal="left" vertical="center"/>
    </xf>
    <xf numFmtId="2" fontId="34" fillId="0" borderId="1" xfId="0" applyNumberFormat="1" applyFont="1" applyBorder="1" applyAlignment="1">
      <alignment horizontal="center" vertical="center"/>
    </xf>
    <xf numFmtId="2" fontId="34" fillId="0" borderId="1" xfId="1" applyNumberFormat="1" applyFont="1" applyFill="1" applyBorder="1" applyAlignment="1">
      <alignment horizontal="center" vertical="center"/>
    </xf>
    <xf numFmtId="0" fontId="0" fillId="0" borderId="21" xfId="0" applyBorder="1" applyAlignment="1">
      <alignment horizontal="center"/>
    </xf>
    <xf numFmtId="0" fontId="0" fillId="0" borderId="0" xfId="0" applyAlignment="1">
      <alignment horizontal="center" vertical="center"/>
    </xf>
    <xf numFmtId="1" fontId="12" fillId="0" borderId="1" xfId="0" applyNumberFormat="1" applyFont="1" applyBorder="1" applyAlignment="1">
      <alignment vertical="center"/>
    </xf>
    <xf numFmtId="1" fontId="0" fillId="0" borderId="1" xfId="0" applyNumberFormat="1" applyBorder="1"/>
    <xf numFmtId="0" fontId="12" fillId="0" borderId="11" xfId="0" applyFont="1" applyBorder="1" applyAlignment="1">
      <alignment horizontal="left" wrapText="1"/>
    </xf>
    <xf numFmtId="0" fontId="12" fillId="0" borderId="2" xfId="0" applyFont="1" applyBorder="1" applyAlignment="1">
      <alignment horizontal="left" wrapText="1"/>
    </xf>
    <xf numFmtId="49" fontId="33" fillId="0" borderId="1" xfId="0" applyNumberFormat="1" applyFont="1" applyBorder="1" applyAlignment="1">
      <alignment horizontal="left" vertical="center" wrapText="1"/>
    </xf>
    <xf numFmtId="0" fontId="31" fillId="0" borderId="1" xfId="0" applyFont="1" applyBorder="1" applyAlignment="1">
      <alignment vertical="center"/>
    </xf>
    <xf numFmtId="49" fontId="15" fillId="0" borderId="1" xfId="0" applyNumberFormat="1" applyFont="1" applyBorder="1" applyAlignment="1">
      <alignment horizontal="left" vertical="center" wrapText="1"/>
    </xf>
    <xf numFmtId="173" fontId="0" fillId="0" borderId="5" xfId="2" applyNumberFormat="1" applyFont="1" applyBorder="1"/>
    <xf numFmtId="172" fontId="0" fillId="0" borderId="12" xfId="2" applyNumberFormat="1" applyFont="1" applyBorder="1" applyAlignment="1">
      <alignment horizontal="center"/>
    </xf>
    <xf numFmtId="0" fontId="0" fillId="0" borderId="5" xfId="0" applyBorder="1"/>
    <xf numFmtId="172" fontId="0" fillId="0" borderId="12" xfId="2" applyNumberFormat="1" applyFont="1" applyBorder="1" applyAlignment="1">
      <alignment horizontal="center" vertical="center"/>
    </xf>
    <xf numFmtId="4" fontId="18" fillId="0" borderId="1" xfId="0" applyNumberFormat="1" applyFont="1" applyBorder="1" applyAlignment="1">
      <alignment horizontal="center" vertical="top" wrapText="1"/>
    </xf>
    <xf numFmtId="167" fontId="18" fillId="0" borderId="1" xfId="1" applyFont="1" applyBorder="1" applyAlignment="1">
      <alignment horizontal="right" vertical="center" wrapText="1"/>
    </xf>
    <xf numFmtId="0" fontId="2" fillId="0" borderId="26" xfId="0" applyFont="1" applyBorder="1" applyAlignment="1">
      <alignment horizontal="center" vertical="center" wrapText="1"/>
    </xf>
    <xf numFmtId="0" fontId="0" fillId="0" borderId="26" xfId="0" applyBorder="1"/>
    <xf numFmtId="0" fontId="2" fillId="0" borderId="0" xfId="0" applyFont="1" applyAlignment="1">
      <alignment horizontal="center" vertical="center"/>
    </xf>
    <xf numFmtId="0" fontId="2" fillId="0" borderId="14" xfId="0" applyFont="1" applyBorder="1" applyAlignment="1">
      <alignment vertical="center"/>
    </xf>
    <xf numFmtId="0" fontId="2" fillId="0" borderId="15" xfId="0" applyFont="1" applyBorder="1" applyAlignment="1">
      <alignment vertical="center"/>
    </xf>
    <xf numFmtId="49" fontId="2" fillId="0" borderId="15" xfId="0" applyNumberFormat="1" applyFont="1" applyBorder="1" applyAlignment="1">
      <alignment horizontal="left" wrapText="1"/>
    </xf>
    <xf numFmtId="49" fontId="2" fillId="0" borderId="16" xfId="0" applyNumberFormat="1" applyFont="1" applyBorder="1" applyAlignment="1">
      <alignment horizontal="left" wrapText="1"/>
    </xf>
    <xf numFmtId="0" fontId="2" fillId="0" borderId="6" xfId="0" applyFont="1" applyBorder="1" applyAlignment="1">
      <alignment horizontal="center" vertical="center"/>
    </xf>
    <xf numFmtId="172" fontId="0" fillId="0" borderId="1" xfId="2" applyNumberFormat="1" applyFont="1" applyBorder="1" applyAlignment="1">
      <alignment vertical="center"/>
    </xf>
    <xf numFmtId="2" fontId="0" fillId="0" borderId="1" xfId="2" applyNumberFormat="1" applyFont="1" applyBorder="1" applyAlignment="1">
      <alignment horizontal="right" vertical="center"/>
    </xf>
    <xf numFmtId="166" fontId="18" fillId="0" borderId="1" xfId="2" applyFont="1" applyFill="1" applyBorder="1" applyAlignment="1">
      <alignment horizontal="right" vertical="top" wrapText="1"/>
    </xf>
    <xf numFmtId="166" fontId="18" fillId="0" borderId="1" xfId="2" applyFont="1" applyBorder="1" applyAlignment="1">
      <alignment horizontal="right" vertical="top" wrapText="1"/>
    </xf>
    <xf numFmtId="0" fontId="0" fillId="0" borderId="4" xfId="0" applyBorder="1" applyAlignment="1">
      <alignment horizontal="center" vertical="center"/>
    </xf>
    <xf numFmtId="0" fontId="0" fillId="0" borderId="33" xfId="0" applyBorder="1"/>
    <xf numFmtId="167" fontId="0" fillId="0" borderId="0" xfId="1" applyFont="1"/>
    <xf numFmtId="49" fontId="34" fillId="3" borderId="1" xfId="0" applyNumberFormat="1" applyFont="1" applyFill="1" applyBorder="1" applyAlignment="1">
      <alignment horizontal="left" vertical="center" wrapText="1"/>
    </xf>
    <xf numFmtId="0" fontId="34" fillId="0" borderId="1" xfId="0" applyFont="1" applyBorder="1" applyAlignment="1">
      <alignment horizontal="center" vertical="center"/>
    </xf>
    <xf numFmtId="0" fontId="37" fillId="0" borderId="1" xfId="0" applyFont="1" applyBorder="1"/>
    <xf numFmtId="0" fontId="34" fillId="0" borderId="1" xfId="0" applyFont="1" applyBorder="1" applyAlignment="1">
      <alignment horizontal="left" vertical="center" wrapText="1"/>
    </xf>
    <xf numFmtId="167" fontId="34" fillId="0" borderId="1" xfId="1" applyFont="1" applyBorder="1" applyAlignment="1">
      <alignment horizontal="right" vertical="center"/>
    </xf>
    <xf numFmtId="169" fontId="0" fillId="0" borderId="1" xfId="0" applyNumberFormat="1" applyBorder="1" applyAlignment="1">
      <alignment horizontal="center"/>
    </xf>
    <xf numFmtId="0" fontId="5" fillId="0" borderId="1" xfId="0" applyFont="1" applyBorder="1" applyAlignment="1">
      <alignment wrapText="1"/>
    </xf>
    <xf numFmtId="0" fontId="38" fillId="0" borderId="1" xfId="0" applyFont="1" applyBorder="1" applyAlignment="1">
      <alignment horizontal="center" vertical="center"/>
    </xf>
    <xf numFmtId="168" fontId="34" fillId="0" borderId="1" xfId="1" applyNumberFormat="1" applyFont="1" applyFill="1" applyBorder="1" applyAlignment="1">
      <alignment vertical="center"/>
    </xf>
    <xf numFmtId="0" fontId="34" fillId="0" borderId="1" xfId="0" applyFont="1" applyBorder="1" applyAlignment="1">
      <alignment wrapText="1"/>
    </xf>
    <xf numFmtId="0" fontId="38" fillId="3" borderId="1" xfId="0" applyFont="1" applyFill="1" applyBorder="1" applyAlignment="1">
      <alignment horizontal="center" vertical="center"/>
    </xf>
    <xf numFmtId="0" fontId="14" fillId="3" borderId="1" xfId="9" applyFont="1" applyFill="1" applyBorder="1" applyAlignment="1">
      <alignment vertical="top" wrapText="1"/>
    </xf>
    <xf numFmtId="49" fontId="14" fillId="7" borderId="0" xfId="0" applyNumberFormat="1" applyFont="1" applyFill="1" applyAlignment="1">
      <alignment vertical="center" wrapText="1"/>
    </xf>
    <xf numFmtId="168" fontId="33" fillId="3" borderId="1" xfId="1" applyNumberFormat="1" applyFont="1" applyFill="1" applyBorder="1" applyAlignment="1">
      <alignment horizontal="center" vertical="top" wrapText="1"/>
    </xf>
    <xf numFmtId="0" fontId="34" fillId="3" borderId="1" xfId="0" applyFont="1" applyFill="1" applyBorder="1" applyAlignment="1">
      <alignment vertical="center"/>
    </xf>
    <xf numFmtId="0" fontId="21" fillId="3" borderId="1" xfId="6" applyFont="1" applyFill="1" applyBorder="1" applyAlignment="1">
      <alignment vertical="center" wrapText="1"/>
    </xf>
    <xf numFmtId="0" fontId="21" fillId="3" borderId="0" xfId="6" applyFont="1" applyFill="1" applyAlignment="1">
      <alignment vertical="center" wrapText="1"/>
    </xf>
    <xf numFmtId="49" fontId="35" fillId="8" borderId="12" xfId="0" applyNumberFormat="1" applyFont="1" applyFill="1" applyBorder="1" applyAlignment="1">
      <alignment vertical="center" wrapText="1"/>
    </xf>
    <xf numFmtId="168" fontId="33" fillId="3" borderId="1" xfId="9" applyNumberFormat="1" applyFont="1" applyFill="1" applyBorder="1" applyAlignment="1">
      <alignment horizontal="center" vertical="top" wrapText="1"/>
    </xf>
    <xf numFmtId="168" fontId="21" fillId="3" borderId="1" xfId="6" applyNumberFormat="1" applyFont="1" applyFill="1" applyBorder="1" applyAlignment="1">
      <alignment vertical="center" wrapText="1"/>
    </xf>
    <xf numFmtId="175" fontId="40" fillId="0" borderId="42" xfId="0" applyNumberFormat="1" applyFont="1" applyBorder="1" applyAlignment="1">
      <alignment vertical="top"/>
    </xf>
    <xf numFmtId="0" fontId="14" fillId="0" borderId="1" xfId="7" applyFont="1" applyBorder="1" applyAlignment="1">
      <alignment horizontal="center" vertical="top" wrapText="1"/>
    </xf>
    <xf numFmtId="49" fontId="14" fillId="8" borderId="1" xfId="9" applyNumberFormat="1" applyFont="1" applyFill="1" applyBorder="1" applyAlignment="1">
      <alignment vertical="top" wrapText="1"/>
    </xf>
    <xf numFmtId="49" fontId="14" fillId="8" borderId="1" xfId="0" applyNumberFormat="1" applyFont="1" applyFill="1" applyBorder="1" applyAlignment="1">
      <alignment vertical="center" wrapText="1"/>
    </xf>
    <xf numFmtId="0" fontId="34" fillId="0" borderId="1" xfId="0" applyFont="1" applyBorder="1" applyAlignment="1">
      <alignment vertical="center" wrapText="1"/>
    </xf>
    <xf numFmtId="0" fontId="5" fillId="3" borderId="1" xfId="0" applyFont="1" applyFill="1" applyBorder="1" applyAlignment="1">
      <alignment vertical="center"/>
    </xf>
    <xf numFmtId="0" fontId="21" fillId="0" borderId="1" xfId="6" applyFont="1" applyBorder="1" applyAlignment="1">
      <alignment vertical="center" wrapText="1"/>
    </xf>
    <xf numFmtId="0" fontId="37" fillId="0" borderId="1" xfId="0" applyFont="1" applyBorder="1" applyAlignment="1">
      <alignment wrapText="1"/>
    </xf>
    <xf numFmtId="0" fontId="5" fillId="3" borderId="1" xfId="0" applyFont="1" applyFill="1" applyBorder="1" applyAlignment="1">
      <alignment horizontal="left" vertical="center" wrapText="1"/>
    </xf>
    <xf numFmtId="49" fontId="35" fillId="8" borderId="1" xfId="0" applyNumberFormat="1" applyFont="1" applyFill="1" applyBorder="1" applyAlignment="1">
      <alignment vertical="center" wrapText="1"/>
    </xf>
    <xf numFmtId="49" fontId="35" fillId="8" borderId="0" xfId="0" applyNumberFormat="1" applyFont="1" applyFill="1" applyAlignment="1">
      <alignment vertical="center" wrapText="1"/>
    </xf>
    <xf numFmtId="0" fontId="31" fillId="0" borderId="0" xfId="3" applyFont="1"/>
    <xf numFmtId="0" fontId="42" fillId="0" borderId="14" xfId="4" applyFont="1" applyBorder="1" applyAlignment="1">
      <alignment horizontal="center" vertical="center"/>
    </xf>
    <xf numFmtId="0" fontId="42" fillId="0" borderId="15" xfId="4" applyFont="1" applyBorder="1" applyAlignment="1">
      <alignment horizontal="center" vertical="center"/>
    </xf>
    <xf numFmtId="0" fontId="42" fillId="0" borderId="16" xfId="4" applyFont="1" applyBorder="1" applyAlignment="1">
      <alignment horizontal="center" vertical="center"/>
    </xf>
    <xf numFmtId="0" fontId="1" fillId="0" borderId="6" xfId="3" applyBorder="1"/>
    <xf numFmtId="0" fontId="1" fillId="0" borderId="0" xfId="3" applyAlignment="1">
      <alignment horizontal="center"/>
    </xf>
    <xf numFmtId="2" fontId="0" fillId="0" borderId="0" xfId="3" applyNumberFormat="1" applyFont="1" applyAlignment="1">
      <alignment horizontal="center"/>
    </xf>
    <xf numFmtId="0" fontId="43" fillId="0" borderId="0" xfId="4" applyFont="1" applyAlignment="1">
      <alignment horizontal="center" vertical="center"/>
    </xf>
    <xf numFmtId="0" fontId="42" fillId="0" borderId="8" xfId="4" applyFont="1" applyBorder="1" applyAlignment="1">
      <alignment horizontal="center" vertical="center"/>
    </xf>
    <xf numFmtId="0" fontId="42" fillId="0" borderId="9" xfId="4" applyFont="1" applyBorder="1" applyAlignment="1">
      <alignment horizontal="center" vertical="center"/>
    </xf>
    <xf numFmtId="0" fontId="42" fillId="0" borderId="10" xfId="4" applyFont="1" applyBorder="1" applyAlignment="1">
      <alignment horizontal="center" vertical="center"/>
    </xf>
    <xf numFmtId="0" fontId="5" fillId="0" borderId="4" xfId="3" applyFont="1" applyBorder="1"/>
    <xf numFmtId="0" fontId="43" fillId="0" borderId="35" xfId="4" applyFont="1" applyBorder="1" applyAlignment="1">
      <alignment horizontal="center" vertical="center"/>
    </xf>
    <xf numFmtId="1" fontId="5" fillId="0" borderId="1" xfId="3" applyNumberFormat="1" applyFont="1" applyBorder="1" applyAlignment="1">
      <alignment horizontal="center"/>
    </xf>
    <xf numFmtId="9" fontId="5" fillId="0" borderId="1" xfId="5" applyFont="1" applyBorder="1" applyAlignment="1">
      <alignment horizontal="center"/>
    </xf>
    <xf numFmtId="2" fontId="5" fillId="0" borderId="1" xfId="3" applyNumberFormat="1" applyFont="1" applyBorder="1" applyAlignment="1">
      <alignment horizontal="center"/>
    </xf>
    <xf numFmtId="177" fontId="5" fillId="0" borderId="1" xfId="3" applyNumberFormat="1" applyFont="1" applyBorder="1"/>
    <xf numFmtId="10" fontId="5" fillId="0" borderId="1" xfId="3" applyNumberFormat="1" applyFont="1" applyBorder="1" applyAlignment="1">
      <alignment horizontal="center"/>
    </xf>
    <xf numFmtId="168" fontId="5" fillId="0" borderId="5" xfId="1" applyNumberFormat="1" applyFont="1" applyBorder="1"/>
    <xf numFmtId="0" fontId="5" fillId="0" borderId="1" xfId="3" applyFont="1" applyBorder="1" applyAlignment="1">
      <alignment horizontal="center"/>
    </xf>
    <xf numFmtId="177" fontId="5" fillId="0" borderId="0" xfId="3" applyNumberFormat="1" applyFont="1"/>
    <xf numFmtId="177" fontId="31" fillId="0" borderId="0" xfId="3" applyNumberFormat="1" applyFont="1"/>
    <xf numFmtId="167" fontId="31" fillId="0" borderId="0" xfId="3" applyNumberFormat="1" applyFont="1"/>
    <xf numFmtId="168" fontId="4" fillId="0" borderId="5" xfId="1" applyNumberFormat="1" applyFont="1" applyBorder="1"/>
    <xf numFmtId="167" fontId="2" fillId="0" borderId="0" xfId="1" applyFont="1" applyBorder="1"/>
    <xf numFmtId="169" fontId="2" fillId="0" borderId="0" xfId="10" applyNumberFormat="1" applyFont="1" applyBorder="1"/>
    <xf numFmtId="167" fontId="31" fillId="0" borderId="0" xfId="1" applyFont="1"/>
    <xf numFmtId="166" fontId="31" fillId="0" borderId="0" xfId="2" applyFont="1"/>
    <xf numFmtId="167" fontId="5" fillId="0" borderId="1" xfId="1" applyFont="1" applyBorder="1"/>
    <xf numFmtId="178" fontId="2" fillId="0" borderId="39" xfId="5" applyNumberFormat="1" applyFont="1" applyBorder="1" applyAlignment="1">
      <alignment horizontal="center"/>
    </xf>
    <xf numFmtId="168" fontId="2" fillId="0" borderId="44" xfId="3" applyNumberFormat="1" applyFont="1" applyBorder="1"/>
    <xf numFmtId="167" fontId="36" fillId="0" borderId="0" xfId="3" applyNumberFormat="1" applyFont="1"/>
    <xf numFmtId="166" fontId="36" fillId="0" borderId="0" xfId="2" applyFont="1"/>
    <xf numFmtId="178" fontId="31" fillId="0" borderId="0" xfId="5" applyNumberFormat="1" applyFont="1"/>
    <xf numFmtId="10" fontId="31" fillId="0" borderId="0" xfId="3" applyNumberFormat="1" applyFont="1"/>
    <xf numFmtId="9" fontId="31" fillId="0" borderId="0" xfId="5" applyFont="1"/>
    <xf numFmtId="44" fontId="31" fillId="0" borderId="0" xfId="3" applyNumberFormat="1" applyFont="1"/>
    <xf numFmtId="166" fontId="5" fillId="0" borderId="1" xfId="2" applyFont="1" applyBorder="1"/>
    <xf numFmtId="178" fontId="5" fillId="0" borderId="1" xfId="5" applyNumberFormat="1" applyFont="1" applyFill="1" applyBorder="1" applyAlignment="1">
      <alignment horizontal="center"/>
    </xf>
    <xf numFmtId="164" fontId="5" fillId="0" borderId="5" xfId="2" applyNumberFormat="1" applyFont="1" applyBorder="1"/>
    <xf numFmtId="9" fontId="1" fillId="0" borderId="0" xfId="5" applyFont="1"/>
    <xf numFmtId="179" fontId="1" fillId="0" borderId="0" xfId="5" applyNumberFormat="1" applyFont="1"/>
    <xf numFmtId="166" fontId="1" fillId="0" borderId="0" xfId="0" applyNumberFormat="1" applyFont="1"/>
    <xf numFmtId="180" fontId="31" fillId="0" borderId="0" xfId="3" applyNumberFormat="1" applyFont="1"/>
    <xf numFmtId="178" fontId="31" fillId="0" borderId="1" xfId="3" applyNumberFormat="1" applyFont="1" applyBorder="1"/>
    <xf numFmtId="181" fontId="31" fillId="0" borderId="0" xfId="3" applyNumberFormat="1" applyFont="1"/>
    <xf numFmtId="178" fontId="2" fillId="0" borderId="39" xfId="3" applyNumberFormat="1" applyFont="1" applyBorder="1" applyAlignment="1">
      <alignment horizontal="center"/>
    </xf>
    <xf numFmtId="164" fontId="2" fillId="0" borderId="44" xfId="3" applyNumberFormat="1" applyFont="1" applyBorder="1"/>
    <xf numFmtId="164" fontId="2" fillId="0" borderId="29" xfId="3" applyNumberFormat="1" applyFont="1" applyBorder="1"/>
    <xf numFmtId="43" fontId="31" fillId="0" borderId="0" xfId="3" applyNumberFormat="1" applyFont="1"/>
    <xf numFmtId="178" fontId="2" fillId="0" borderId="5" xfId="3" applyNumberFormat="1" applyFont="1" applyBorder="1" applyAlignment="1">
      <alignment horizontal="center"/>
    </xf>
    <xf numFmtId="171" fontId="31" fillId="0" borderId="1" xfId="3" applyNumberFormat="1" applyFont="1" applyBorder="1"/>
    <xf numFmtId="182" fontId="31" fillId="0" borderId="0" xfId="3" applyNumberFormat="1" applyFont="1"/>
    <xf numFmtId="182" fontId="36" fillId="0" borderId="1" xfId="3" applyNumberFormat="1" applyFont="1" applyBorder="1" applyAlignment="1">
      <alignment horizontal="center"/>
    </xf>
    <xf numFmtId="9" fontId="2" fillId="0" borderId="1" xfId="1" applyNumberFormat="1" applyFont="1" applyBorder="1"/>
    <xf numFmtId="177" fontId="36" fillId="0" borderId="1" xfId="3" applyNumberFormat="1" applyFont="1" applyBorder="1" applyAlignment="1">
      <alignment horizontal="center"/>
    </xf>
    <xf numFmtId="43" fontId="36" fillId="0" borderId="1" xfId="3" applyNumberFormat="1" applyFont="1" applyBorder="1"/>
    <xf numFmtId="0" fontId="47" fillId="0" borderId="14" xfId="0" applyFont="1" applyBorder="1"/>
    <xf numFmtId="0" fontId="5" fillId="0" borderId="15" xfId="3" applyFont="1" applyBorder="1" applyAlignment="1">
      <alignment horizontal="center"/>
    </xf>
    <xf numFmtId="2" fontId="5" fillId="0" borderId="15" xfId="3" applyNumberFormat="1" applyFont="1" applyBorder="1" applyAlignment="1">
      <alignment horizontal="center"/>
    </xf>
    <xf numFmtId="0" fontId="5" fillId="0" borderId="15" xfId="3" applyFont="1" applyBorder="1"/>
    <xf numFmtId="167" fontId="5" fillId="0" borderId="16" xfId="3" applyNumberFormat="1" applyFont="1" applyBorder="1"/>
    <xf numFmtId="9" fontId="31" fillId="0" borderId="1" xfId="5" applyFont="1" applyBorder="1"/>
    <xf numFmtId="167" fontId="39" fillId="0" borderId="1" xfId="0" applyNumberFormat="1" applyFont="1" applyBorder="1" applyAlignment="1">
      <alignment horizontal="right"/>
    </xf>
    <xf numFmtId="0" fontId="48" fillId="0" borderId="6" xfId="0" applyFont="1" applyBorder="1" applyAlignment="1">
      <alignment horizontal="left" vertical="center"/>
    </xf>
    <xf numFmtId="0" fontId="31" fillId="0" borderId="0" xfId="3" applyFont="1" applyAlignment="1">
      <alignment horizontal="center"/>
    </xf>
    <xf numFmtId="2" fontId="31" fillId="0" borderId="0" xfId="3" applyNumberFormat="1" applyFont="1" applyAlignment="1">
      <alignment horizontal="center"/>
    </xf>
    <xf numFmtId="165" fontId="31" fillId="0" borderId="7" xfId="3" applyNumberFormat="1" applyFont="1" applyBorder="1" applyAlignment="1">
      <alignment wrapText="1"/>
    </xf>
    <xf numFmtId="0" fontId="4" fillId="0" borderId="0" xfId="0" applyFont="1" applyAlignment="1">
      <alignment horizontal="center"/>
    </xf>
    <xf numFmtId="0" fontId="31" fillId="0" borderId="7" xfId="3" applyFont="1" applyBorder="1"/>
    <xf numFmtId="0" fontId="31" fillId="0" borderId="8" xfId="3" applyFont="1" applyBorder="1"/>
    <xf numFmtId="2" fontId="31" fillId="0" borderId="9" xfId="3" applyNumberFormat="1" applyFont="1" applyBorder="1" applyAlignment="1">
      <alignment horizontal="center"/>
    </xf>
    <xf numFmtId="0" fontId="31" fillId="0" borderId="9" xfId="3" applyFont="1" applyBorder="1" applyAlignment="1">
      <alignment horizontal="center"/>
    </xf>
    <xf numFmtId="0" fontId="31" fillId="0" borderId="9" xfId="3" applyFont="1" applyBorder="1"/>
    <xf numFmtId="0" fontId="31" fillId="0" borderId="10" xfId="3" applyFont="1" applyBorder="1"/>
    <xf numFmtId="0" fontId="49" fillId="0" borderId="26" xfId="0" applyFont="1" applyBorder="1" applyAlignment="1">
      <alignment horizontal="right" vertical="center"/>
    </xf>
    <xf numFmtId="0" fontId="50" fillId="0" borderId="24" xfId="0" applyFont="1" applyBorder="1" applyAlignment="1">
      <alignment vertical="center"/>
    </xf>
    <xf numFmtId="0" fontId="49" fillId="0" borderId="25" xfId="0" applyFont="1" applyBorder="1" applyAlignment="1">
      <alignment horizontal="center" vertical="center"/>
    </xf>
    <xf numFmtId="0" fontId="49" fillId="0" borderId="10" xfId="0" applyFont="1" applyBorder="1" applyAlignment="1">
      <alignment horizontal="center" vertical="center"/>
    </xf>
    <xf numFmtId="0" fontId="49" fillId="0" borderId="10" xfId="0" applyFont="1" applyBorder="1" applyAlignment="1">
      <alignment horizontal="center" vertical="center" wrapText="1"/>
    </xf>
    <xf numFmtId="0" fontId="50" fillId="0" borderId="25" xfId="0" applyFont="1" applyBorder="1" applyAlignment="1">
      <alignment horizontal="justify" vertical="center" wrapText="1"/>
    </xf>
    <xf numFmtId="0" fontId="50" fillId="0" borderId="10" xfId="0" applyFont="1" applyBorder="1" applyAlignment="1">
      <alignment horizontal="center" vertical="center"/>
    </xf>
    <xf numFmtId="165" fontId="49" fillId="0" borderId="10" xfId="0" applyNumberFormat="1" applyFont="1" applyBorder="1" applyAlignment="1">
      <alignment vertical="center"/>
    </xf>
    <xf numFmtId="9" fontId="50" fillId="0" borderId="10" xfId="0" applyNumberFormat="1" applyFont="1" applyBorder="1" applyAlignment="1">
      <alignment horizontal="center" vertical="center"/>
    </xf>
    <xf numFmtId="10" fontId="50" fillId="9" borderId="10" xfId="0" applyNumberFormat="1" applyFont="1" applyFill="1" applyBorder="1" applyAlignment="1">
      <alignment horizontal="center" vertical="center"/>
    </xf>
    <xf numFmtId="2" fontId="31" fillId="0" borderId="0" xfId="1" applyNumberFormat="1" applyFont="1"/>
    <xf numFmtId="49" fontId="33" fillId="3" borderId="4" xfId="0" applyNumberFormat="1" applyFont="1" applyFill="1" applyBorder="1" applyAlignment="1">
      <alignment horizontal="center" vertical="center" wrapText="1"/>
    </xf>
    <xf numFmtId="0" fontId="34" fillId="0" borderId="0" xfId="0" applyFont="1" applyAlignment="1">
      <alignment vertical="center" wrapText="1"/>
    </xf>
    <xf numFmtId="168" fontId="34" fillId="0" borderId="0" xfId="1" applyNumberFormat="1" applyFont="1" applyBorder="1" applyAlignment="1">
      <alignment vertical="center"/>
    </xf>
    <xf numFmtId="0" fontId="34" fillId="0" borderId="0" xfId="0" applyFont="1" applyAlignment="1">
      <alignment horizontal="center" vertical="center"/>
    </xf>
    <xf numFmtId="168" fontId="34" fillId="0" borderId="1" xfId="1" applyNumberFormat="1" applyFont="1" applyBorder="1" applyAlignment="1">
      <alignment horizontal="left" vertical="center"/>
    </xf>
    <xf numFmtId="1" fontId="34" fillId="0" borderId="1" xfId="0" applyNumberFormat="1" applyFont="1" applyBorder="1" applyAlignment="1">
      <alignment horizontal="center" vertical="center"/>
    </xf>
    <xf numFmtId="10" fontId="5" fillId="0" borderId="0" xfId="5" applyNumberFormat="1" applyFont="1" applyFill="1" applyBorder="1" applyAlignment="1">
      <alignment horizontal="center"/>
    </xf>
    <xf numFmtId="183" fontId="2" fillId="0" borderId="5" xfId="3" applyNumberFormat="1" applyFont="1" applyBorder="1" applyAlignment="1">
      <alignment horizontal="right"/>
    </xf>
    <xf numFmtId="168" fontId="1" fillId="0" borderId="0" xfId="1" applyNumberFormat="1" applyFont="1"/>
    <xf numFmtId="184" fontId="31" fillId="0" borderId="0" xfId="3" applyNumberFormat="1" applyFont="1"/>
    <xf numFmtId="183" fontId="2" fillId="0" borderId="44" xfId="3" applyNumberFormat="1" applyFont="1" applyBorder="1" applyAlignment="1">
      <alignment horizontal="right"/>
    </xf>
    <xf numFmtId="2" fontId="36" fillId="0" borderId="0" xfId="3" applyNumberFormat="1" applyFont="1"/>
    <xf numFmtId="166" fontId="31" fillId="0" borderId="0" xfId="3" applyNumberFormat="1" applyFont="1"/>
    <xf numFmtId="168" fontId="35" fillId="3" borderId="1" xfId="9" applyNumberFormat="1" applyFont="1" applyFill="1" applyBorder="1" applyAlignment="1">
      <alignment horizontal="center" vertical="top" wrapText="1"/>
    </xf>
    <xf numFmtId="168" fontId="51" fillId="3" borderId="1" xfId="9" applyNumberFormat="1" applyFont="1" applyFill="1" applyBorder="1" applyAlignment="1">
      <alignment horizontal="center" vertical="top" wrapText="1"/>
    </xf>
    <xf numFmtId="176" fontId="40" fillId="0" borderId="1" xfId="6" applyNumberFormat="1" applyFont="1" applyBorder="1" applyAlignment="1">
      <alignment horizontal="center" vertical="top" wrapText="1"/>
    </xf>
    <xf numFmtId="0" fontId="12" fillId="0" borderId="3" xfId="0" applyFont="1" applyBorder="1" applyAlignment="1">
      <alignment horizontal="center"/>
    </xf>
    <xf numFmtId="0" fontId="12" fillId="0" borderId="2" xfId="0" applyFont="1" applyBorder="1" applyAlignment="1">
      <alignment horizontal="center"/>
    </xf>
    <xf numFmtId="167" fontId="0" fillId="0" borderId="1" xfId="1" applyFont="1" applyBorder="1"/>
    <xf numFmtId="167" fontId="0" fillId="0" borderId="12" xfId="1" applyFont="1" applyBorder="1"/>
    <xf numFmtId="0" fontId="34" fillId="0" borderId="11" xfId="0" applyFont="1" applyBorder="1" applyAlignment="1">
      <alignment horizontal="left"/>
    </xf>
    <xf numFmtId="0" fontId="34" fillId="0" borderId="3" xfId="0" applyFont="1" applyBorder="1" applyAlignment="1">
      <alignment horizontal="left"/>
    </xf>
    <xf numFmtId="49" fontId="33" fillId="3" borderId="1" xfId="0" applyNumberFormat="1" applyFont="1" applyFill="1" applyBorder="1" applyAlignment="1">
      <alignment vertical="center" wrapText="1"/>
    </xf>
    <xf numFmtId="2" fontId="34" fillId="3" borderId="1" xfId="1" applyNumberFormat="1" applyFont="1" applyFill="1" applyBorder="1" applyAlignment="1">
      <alignment horizontal="center" vertical="center"/>
    </xf>
    <xf numFmtId="0" fontId="34" fillId="0" borderId="3" xfId="0" applyFont="1" applyBorder="1" applyAlignment="1">
      <alignment horizontal="center" vertical="center"/>
    </xf>
    <xf numFmtId="49" fontId="33" fillId="0" borderId="1" xfId="0" applyNumberFormat="1" applyFont="1" applyBorder="1" applyAlignment="1">
      <alignment vertical="center" wrapText="1"/>
    </xf>
    <xf numFmtId="166" fontId="38" fillId="5" borderId="19" xfId="2" applyFont="1" applyFill="1" applyBorder="1" applyAlignment="1">
      <alignment vertical="center" wrapText="1"/>
    </xf>
    <xf numFmtId="0" fontId="34" fillId="0" borderId="0" xfId="0" applyFont="1" applyAlignment="1">
      <alignment vertical="center"/>
    </xf>
    <xf numFmtId="0" fontId="38" fillId="3" borderId="1" xfId="0" applyFont="1" applyFill="1" applyBorder="1" applyAlignment="1">
      <alignment vertical="top" wrapText="1"/>
    </xf>
    <xf numFmtId="168" fontId="34" fillId="3" borderId="1" xfId="1" applyNumberFormat="1" applyFont="1" applyFill="1" applyBorder="1" applyAlignment="1">
      <alignment vertical="center"/>
    </xf>
    <xf numFmtId="168" fontId="34" fillId="0" borderId="1" xfId="1" applyNumberFormat="1" applyFont="1" applyBorder="1" applyAlignment="1">
      <alignment vertical="center"/>
    </xf>
    <xf numFmtId="0" fontId="38" fillId="0" borderId="1" xfId="0" applyFont="1" applyBorder="1" applyAlignment="1">
      <alignment vertical="center" wrapText="1"/>
    </xf>
    <xf numFmtId="3" fontId="38" fillId="0" borderId="1" xfId="0" applyNumberFormat="1" applyFont="1" applyBorder="1" applyAlignment="1">
      <alignment vertical="top" wrapText="1"/>
    </xf>
    <xf numFmtId="2" fontId="34" fillId="0" borderId="35" xfId="0" applyNumberFormat="1" applyFont="1" applyBorder="1" applyAlignment="1">
      <alignment horizontal="center" vertical="center"/>
    </xf>
    <xf numFmtId="0" fontId="34" fillId="3" borderId="0" xfId="0" applyFont="1" applyFill="1" applyAlignment="1">
      <alignment horizontal="left" vertical="center" wrapText="1"/>
    </xf>
    <xf numFmtId="49" fontId="33" fillId="0" borderId="12" xfId="0" applyNumberFormat="1" applyFont="1" applyBorder="1" applyAlignment="1">
      <alignment horizontal="left" vertical="center" wrapText="1"/>
    </xf>
    <xf numFmtId="1" fontId="34" fillId="3" borderId="1" xfId="0" applyNumberFormat="1" applyFont="1" applyFill="1" applyBorder="1" applyAlignment="1">
      <alignment horizontal="center" vertical="center"/>
    </xf>
    <xf numFmtId="2" fontId="34" fillId="0" borderId="1" xfId="0" applyNumberFormat="1" applyFont="1" applyBorder="1" applyAlignment="1">
      <alignment horizontal="center"/>
    </xf>
    <xf numFmtId="168" fontId="33" fillId="3" borderId="1" xfId="1" applyNumberFormat="1" applyFont="1" applyFill="1" applyBorder="1" applyAlignment="1">
      <alignment vertical="center" wrapText="1"/>
    </xf>
    <xf numFmtId="167" fontId="33" fillId="3" borderId="1" xfId="1" applyFont="1" applyFill="1" applyBorder="1" applyAlignment="1">
      <alignment vertical="center" wrapText="1"/>
    </xf>
    <xf numFmtId="167" fontId="34" fillId="0" borderId="1" xfId="1" applyFont="1" applyFill="1" applyBorder="1" applyAlignment="1">
      <alignment vertical="center"/>
    </xf>
    <xf numFmtId="168" fontId="36" fillId="0" borderId="1" xfId="1" applyNumberFormat="1" applyFont="1" applyBorder="1"/>
    <xf numFmtId="168" fontId="31" fillId="0" borderId="1" xfId="3" applyNumberFormat="1" applyFont="1" applyBorder="1"/>
    <xf numFmtId="164" fontId="31" fillId="0" borderId="0" xfId="3" applyNumberFormat="1" applyFont="1"/>
    <xf numFmtId="169" fontId="2" fillId="0" borderId="0" xfId="10" applyNumberFormat="1" applyFont="1" applyFill="1" applyBorder="1"/>
    <xf numFmtId="9" fontId="31" fillId="0" borderId="0" xfId="5" applyFont="1" applyFill="1" applyBorder="1"/>
    <xf numFmtId="168" fontId="5" fillId="0" borderId="0" xfId="1" applyNumberFormat="1" applyFont="1" applyFill="1" applyBorder="1" applyAlignment="1">
      <alignment horizontal="center"/>
    </xf>
    <xf numFmtId="178" fontId="5" fillId="0" borderId="0" xfId="5" applyNumberFormat="1" applyFont="1" applyFill="1" applyBorder="1" applyAlignment="1">
      <alignment horizontal="center"/>
    </xf>
    <xf numFmtId="1" fontId="1" fillId="0" borderId="0" xfId="1" applyNumberFormat="1" applyFont="1"/>
    <xf numFmtId="1" fontId="31" fillId="0" borderId="0" xfId="3" applyNumberFormat="1" applyFont="1"/>
    <xf numFmtId="166" fontId="31" fillId="0" borderId="0" xfId="5" applyNumberFormat="1" applyFont="1"/>
    <xf numFmtId="168" fontId="52" fillId="4" borderId="26" xfId="0" applyNumberFormat="1" applyFont="1" applyFill="1" applyBorder="1"/>
    <xf numFmtId="9" fontId="50" fillId="8" borderId="10" xfId="0" applyNumberFormat="1" applyFont="1" applyFill="1" applyBorder="1" applyAlignment="1">
      <alignment horizontal="center" vertical="center"/>
    </xf>
    <xf numFmtId="178" fontId="5" fillId="3" borderId="1" xfId="5" applyNumberFormat="1" applyFont="1" applyFill="1" applyBorder="1" applyAlignment="1">
      <alignment horizontal="center"/>
    </xf>
    <xf numFmtId="0" fontId="12" fillId="0" borderId="1" xfId="0" applyFont="1" applyBorder="1" applyAlignment="1">
      <alignment horizontal="left" vertical="center" wrapText="1"/>
    </xf>
    <xf numFmtId="0" fontId="53" fillId="0" borderId="0" xfId="0" applyFont="1" applyAlignment="1">
      <alignment horizontal="left"/>
    </xf>
    <xf numFmtId="0" fontId="54" fillId="0" borderId="0" xfId="12" applyFont="1"/>
    <xf numFmtId="0" fontId="55" fillId="0" borderId="0" xfId="0" applyFont="1" applyAlignment="1">
      <alignment horizontal="left"/>
    </xf>
    <xf numFmtId="0" fontId="54" fillId="0" borderId="49" xfId="12" applyFont="1" applyBorder="1"/>
    <xf numFmtId="0" fontId="54" fillId="0" borderId="53" xfId="12" applyFont="1" applyBorder="1"/>
    <xf numFmtId="0" fontId="54" fillId="3" borderId="53" xfId="12" applyFont="1" applyFill="1" applyBorder="1"/>
    <xf numFmtId="0" fontId="54" fillId="3" borderId="0" xfId="12" applyFont="1" applyFill="1"/>
    <xf numFmtId="0" fontId="56" fillId="0" borderId="42" xfId="14" applyFont="1" applyBorder="1" applyAlignment="1">
      <alignment horizontal="center" vertical="center" wrapText="1"/>
    </xf>
    <xf numFmtId="0" fontId="56" fillId="10" borderId="22" xfId="7" applyFont="1" applyFill="1" applyBorder="1" applyAlignment="1">
      <alignment vertical="center"/>
    </xf>
    <xf numFmtId="0" fontId="56" fillId="10" borderId="23" xfId="7" applyFont="1" applyFill="1" applyBorder="1" applyAlignment="1">
      <alignment vertical="center"/>
    </xf>
    <xf numFmtId="0" fontId="56" fillId="10" borderId="24" xfId="7" applyFont="1" applyFill="1" applyBorder="1" applyAlignment="1">
      <alignment vertical="center"/>
    </xf>
    <xf numFmtId="0" fontId="54" fillId="0" borderId="43" xfId="7" applyFont="1" applyBorder="1" applyAlignment="1">
      <alignment horizontal="center" vertical="center"/>
    </xf>
    <xf numFmtId="0" fontId="54" fillId="0" borderId="1" xfId="14" applyFont="1" applyBorder="1" applyAlignment="1">
      <alignment horizontal="center" vertical="center"/>
    </xf>
    <xf numFmtId="4" fontId="54" fillId="0" borderId="1" xfId="15" applyNumberFormat="1" applyFont="1" applyBorder="1" applyAlignment="1">
      <alignment vertical="center" wrapText="1"/>
    </xf>
    <xf numFmtId="186" fontId="54" fillId="0" borderId="1" xfId="8" applyNumberFormat="1" applyFont="1" applyBorder="1" applyAlignment="1">
      <alignment horizontal="right" vertical="center" wrapText="1"/>
    </xf>
    <xf numFmtId="186" fontId="54" fillId="0" borderId="19" xfId="8" applyNumberFormat="1" applyFont="1" applyBorder="1" applyAlignment="1">
      <alignment horizontal="right" vertical="center" wrapText="1"/>
    </xf>
    <xf numFmtId="0" fontId="54" fillId="0" borderId="8" xfId="7" applyFont="1" applyBorder="1" applyAlignment="1">
      <alignment horizontal="left" vertical="center"/>
    </xf>
    <xf numFmtId="0" fontId="54" fillId="0" borderId="9" xfId="14" applyFont="1" applyBorder="1" applyAlignment="1">
      <alignment horizontal="center" vertical="center"/>
    </xf>
    <xf numFmtId="0" fontId="54" fillId="0" borderId="9" xfId="14" applyFont="1" applyBorder="1" applyAlignment="1">
      <alignment horizontal="left" vertical="center" wrapText="1"/>
    </xf>
    <xf numFmtId="186" fontId="54" fillId="0" borderId="41" xfId="8" applyNumberFormat="1" applyFont="1" applyBorder="1" applyAlignment="1">
      <alignment horizontal="right" vertical="center" wrapText="1"/>
    </xf>
    <xf numFmtId="187" fontId="56" fillId="0" borderId="57" xfId="15" applyNumberFormat="1" applyFont="1" applyBorder="1" applyAlignment="1">
      <alignment horizontal="right" vertical="center"/>
    </xf>
    <xf numFmtId="186" fontId="54" fillId="0" borderId="5" xfId="8" applyNumberFormat="1" applyFont="1" applyBorder="1" applyAlignment="1">
      <alignment horizontal="right" vertical="center" wrapText="1"/>
    </xf>
    <xf numFmtId="0" fontId="54" fillId="0" borderId="1" xfId="16" applyFont="1" applyBorder="1" applyAlignment="1">
      <alignment horizontal="center" vertical="center"/>
    </xf>
    <xf numFmtId="0" fontId="54" fillId="0" borderId="1" xfId="16" applyFont="1" applyBorder="1" applyAlignment="1">
      <alignment horizontal="left" vertical="center"/>
    </xf>
    <xf numFmtId="0" fontId="54" fillId="0" borderId="9" xfId="12" applyFont="1" applyBorder="1"/>
    <xf numFmtId="0" fontId="54" fillId="0" borderId="9" xfId="12" applyFont="1" applyBorder="1" applyAlignment="1">
      <alignment horizontal="center"/>
    </xf>
    <xf numFmtId="0" fontId="54" fillId="0" borderId="1" xfId="7" applyFont="1" applyBorder="1" applyAlignment="1">
      <alignment horizontal="center" vertical="center"/>
    </xf>
    <xf numFmtId="0" fontId="54" fillId="0" borderId="1" xfId="7" applyFont="1" applyBorder="1" applyAlignment="1">
      <alignment horizontal="left" vertical="center" wrapText="1"/>
    </xf>
    <xf numFmtId="0" fontId="54" fillId="0" borderId="1" xfId="16" applyFont="1" applyBorder="1" applyAlignment="1">
      <alignment horizontal="left" vertical="center" wrapText="1"/>
    </xf>
    <xf numFmtId="186" fontId="54" fillId="0" borderId="1" xfId="8" quotePrefix="1" applyNumberFormat="1" applyFont="1" applyBorder="1" applyAlignment="1">
      <alignment horizontal="right" vertical="center" wrapText="1"/>
    </xf>
    <xf numFmtId="0" fontId="54" fillId="0" borderId="43" xfId="16" applyFont="1" applyBorder="1" applyAlignment="1">
      <alignment horizontal="center" vertical="center"/>
    </xf>
    <xf numFmtId="0" fontId="54" fillId="0" borderId="1" xfId="7" applyFont="1" applyBorder="1" applyAlignment="1">
      <alignment horizontal="center" vertical="center" wrapText="1"/>
    </xf>
    <xf numFmtId="0" fontId="54" fillId="0" borderId="58" xfId="7" applyFont="1" applyBorder="1" applyAlignment="1">
      <alignment horizontal="left" vertical="center"/>
    </xf>
    <xf numFmtId="0" fontId="54" fillId="0" borderId="0" xfId="7" applyFont="1" applyAlignment="1">
      <alignment horizontal="center" vertical="center"/>
    </xf>
    <xf numFmtId="0" fontId="54" fillId="0" borderId="0" xfId="7" applyFont="1" applyAlignment="1">
      <alignment horizontal="left" vertical="center" wrapText="1"/>
    </xf>
    <xf numFmtId="186" fontId="54" fillId="0" borderId="59" xfId="8" applyNumberFormat="1" applyFont="1" applyBorder="1" applyAlignment="1">
      <alignment horizontal="right" vertical="center" wrapText="1"/>
    </xf>
    <xf numFmtId="187" fontId="56" fillId="0" borderId="21" xfId="15" applyNumberFormat="1" applyFont="1" applyBorder="1" applyAlignment="1">
      <alignment horizontal="right" vertical="center"/>
    </xf>
    <xf numFmtId="0" fontId="54" fillId="0" borderId="4" xfId="7" applyFont="1" applyBorder="1" applyAlignment="1">
      <alignment horizontal="center" vertical="center"/>
    </xf>
    <xf numFmtId="2" fontId="54" fillId="0" borderId="9" xfId="7" applyNumberFormat="1" applyFont="1" applyBorder="1" applyAlignment="1">
      <alignment horizontal="center" vertical="center"/>
    </xf>
    <xf numFmtId="0" fontId="54" fillId="0" borderId="9" xfId="7" applyFont="1" applyBorder="1" applyAlignment="1">
      <alignment horizontal="left" vertical="center"/>
    </xf>
    <xf numFmtId="0" fontId="54" fillId="0" borderId="9" xfId="7" applyFont="1" applyBorder="1" applyAlignment="1">
      <alignment horizontal="center" vertical="center"/>
    </xf>
    <xf numFmtId="0" fontId="54" fillId="0" borderId="9" xfId="7" applyFont="1" applyBorder="1" applyAlignment="1">
      <alignment horizontal="left" vertical="center" wrapText="1"/>
    </xf>
    <xf numFmtId="0" fontId="54" fillId="0" borderId="49" xfId="17" applyFont="1" applyBorder="1"/>
    <xf numFmtId="188" fontId="56" fillId="10" borderId="24" xfId="7" applyNumberFormat="1" applyFont="1" applyFill="1" applyBorder="1" applyAlignment="1">
      <alignment vertical="center"/>
    </xf>
    <xf numFmtId="0" fontId="54" fillId="0" borderId="53" xfId="17" applyFont="1" applyBorder="1"/>
    <xf numFmtId="0" fontId="54" fillId="0" borderId="0" xfId="17" applyFont="1"/>
    <xf numFmtId="49" fontId="56" fillId="0" borderId="0" xfId="18" applyNumberFormat="1" applyFont="1" applyAlignment="1">
      <alignment horizontal="right" vertical="center"/>
    </xf>
    <xf numFmtId="189" fontId="56" fillId="0" borderId="0" xfId="18" applyNumberFormat="1" applyFont="1" applyAlignment="1">
      <alignment vertical="center"/>
    </xf>
    <xf numFmtId="0" fontId="54" fillId="0" borderId="0" xfId="19" applyFont="1"/>
    <xf numFmtId="0" fontId="54" fillId="0" borderId="0" xfId="19" applyFont="1" applyAlignment="1">
      <alignment horizontal="center"/>
    </xf>
    <xf numFmtId="0" fontId="58" fillId="0" borderId="63" xfId="19" applyFont="1" applyBorder="1" applyAlignment="1">
      <alignment horizontal="right" vertical="center"/>
    </xf>
    <xf numFmtId="191" fontId="54" fillId="0" borderId="29" xfId="20" applyNumberFormat="1" applyFont="1" applyBorder="1" applyAlignment="1">
      <alignment vertical="center"/>
    </xf>
    <xf numFmtId="0" fontId="54" fillId="0" borderId="11" xfId="19" applyFont="1" applyBorder="1" applyAlignment="1">
      <alignment horizontal="left" vertical="center"/>
    </xf>
    <xf numFmtId="178" fontId="54" fillId="0" borderId="3" xfId="20" applyNumberFormat="1" applyFont="1" applyBorder="1" applyAlignment="1">
      <alignment horizontal="center" vertical="center"/>
    </xf>
    <xf numFmtId="0" fontId="56" fillId="0" borderId="3" xfId="19" applyFont="1" applyBorder="1" applyAlignment="1">
      <alignment vertical="center"/>
    </xf>
    <xf numFmtId="0" fontId="56" fillId="0" borderId="2" xfId="19" applyFont="1" applyBorder="1" applyAlignment="1">
      <alignment horizontal="right" vertical="center"/>
    </xf>
    <xf numFmtId="191" fontId="54" fillId="0" borderId="5" xfId="20" applyNumberFormat="1" applyFont="1" applyBorder="1" applyAlignment="1">
      <alignment vertical="center"/>
    </xf>
    <xf numFmtId="0" fontId="54" fillId="0" borderId="0" xfId="14" applyFont="1" applyAlignment="1">
      <alignment horizontal="center" vertical="center"/>
    </xf>
    <xf numFmtId="9" fontId="54" fillId="0" borderId="3" xfId="20" applyNumberFormat="1" applyFont="1" applyBorder="1" applyAlignment="1">
      <alignment horizontal="center" vertical="center"/>
    </xf>
    <xf numFmtId="191" fontId="54" fillId="0" borderId="3" xfId="20" applyNumberFormat="1" applyFont="1" applyBorder="1" applyAlignment="1">
      <alignment vertical="center"/>
    </xf>
    <xf numFmtId="0" fontId="54" fillId="0" borderId="2" xfId="19" applyFont="1" applyBorder="1" applyAlignment="1">
      <alignment vertical="center"/>
    </xf>
    <xf numFmtId="0" fontId="56" fillId="0" borderId="11" xfId="19" applyFont="1" applyBorder="1" applyAlignment="1">
      <alignment horizontal="left" vertical="center"/>
    </xf>
    <xf numFmtId="191" fontId="56" fillId="0" borderId="5" xfId="20" applyNumberFormat="1" applyFont="1" applyBorder="1" applyAlignment="1">
      <alignment vertical="center"/>
    </xf>
    <xf numFmtId="0" fontId="54" fillId="0" borderId="11" xfId="19" applyFont="1" applyBorder="1" applyAlignment="1">
      <alignment horizontal="left" vertical="center" wrapText="1"/>
    </xf>
    <xf numFmtId="0" fontId="54" fillId="0" borderId="2" xfId="19" applyFont="1" applyBorder="1" applyAlignment="1">
      <alignment horizontal="right" vertical="center"/>
    </xf>
    <xf numFmtId="0" fontId="54" fillId="0" borderId="0" xfId="19" applyFont="1" applyAlignment="1">
      <alignment horizontal="center" vertical="center" wrapText="1"/>
    </xf>
    <xf numFmtId="0" fontId="56" fillId="0" borderId="37" xfId="19" applyFont="1" applyBorder="1" applyAlignment="1">
      <alignment horizontal="left" vertical="center"/>
    </xf>
    <xf numFmtId="9" fontId="54" fillId="0" borderId="38" xfId="20" applyNumberFormat="1" applyFont="1" applyBorder="1" applyAlignment="1">
      <alignment horizontal="center" vertical="center"/>
    </xf>
    <xf numFmtId="191" fontId="56" fillId="0" borderId="38" xfId="20" applyNumberFormat="1" applyFont="1" applyBorder="1" applyAlignment="1">
      <alignment vertical="center"/>
    </xf>
    <xf numFmtId="0" fontId="54" fillId="0" borderId="39" xfId="19" applyFont="1" applyBorder="1" applyAlignment="1">
      <alignment vertical="center"/>
    </xf>
    <xf numFmtId="2" fontId="54" fillId="0" borderId="0" xfId="19" applyNumberFormat="1" applyFont="1"/>
    <xf numFmtId="191" fontId="54" fillId="0" borderId="0" xfId="20" applyNumberFormat="1" applyFont="1" applyBorder="1"/>
    <xf numFmtId="39" fontId="56" fillId="0" borderId="0" xfId="20" applyNumberFormat="1" applyFont="1" applyBorder="1" applyAlignment="1">
      <alignment vertical="center"/>
    </xf>
    <xf numFmtId="0" fontId="56" fillId="0" borderId="61" xfId="21" applyFont="1" applyBorder="1" applyAlignment="1">
      <alignment vertical="center"/>
    </xf>
    <xf numFmtId="192" fontId="54" fillId="0" borderId="53" xfId="17" applyNumberFormat="1" applyFont="1" applyBorder="1"/>
    <xf numFmtId="189" fontId="56" fillId="8" borderId="19" xfId="22" applyNumberFormat="1" applyFont="1" applyFill="1" applyBorder="1" applyAlignment="1">
      <alignment horizontal="center" vertical="center"/>
    </xf>
    <xf numFmtId="194" fontId="54" fillId="0" borderId="53" xfId="17" applyNumberFormat="1" applyFont="1" applyBorder="1"/>
    <xf numFmtId="189" fontId="56" fillId="8" borderId="1" xfId="22" applyNumberFormat="1" applyFont="1" applyFill="1" applyBorder="1" applyAlignment="1">
      <alignment horizontal="center" vertical="center"/>
    </xf>
    <xf numFmtId="9" fontId="54" fillId="4" borderId="5" xfId="10" applyFont="1" applyFill="1" applyBorder="1" applyAlignment="1">
      <alignment horizontal="center" vertical="center"/>
    </xf>
    <xf numFmtId="0" fontId="54" fillId="0" borderId="65" xfId="17" applyFont="1" applyBorder="1"/>
    <xf numFmtId="0" fontId="54" fillId="0" borderId="66" xfId="12" applyFont="1" applyBorder="1"/>
    <xf numFmtId="0" fontId="54" fillId="0" borderId="66" xfId="12" applyFont="1" applyBorder="1" applyAlignment="1">
      <alignment horizontal="center"/>
    </xf>
    <xf numFmtId="196" fontId="54" fillId="0" borderId="66" xfId="11" applyNumberFormat="1" applyFont="1" applyBorder="1"/>
    <xf numFmtId="0" fontId="54" fillId="0" borderId="67" xfId="12" applyFont="1" applyBorder="1"/>
    <xf numFmtId="0" fontId="54" fillId="0" borderId="0" xfId="12" applyFont="1" applyAlignment="1">
      <alignment horizontal="center"/>
    </xf>
    <xf numFmtId="0" fontId="59" fillId="0" borderId="1" xfId="0" applyFont="1" applyBorder="1" applyAlignment="1">
      <alignment horizontal="center" vertical="center"/>
    </xf>
    <xf numFmtId="49" fontId="60" fillId="3" borderId="1" xfId="0" applyNumberFormat="1" applyFont="1" applyFill="1" applyBorder="1" applyAlignment="1">
      <alignment vertical="center" wrapText="1"/>
    </xf>
    <xf numFmtId="0" fontId="61" fillId="0" borderId="1" xfId="0" applyFont="1" applyBorder="1" applyAlignment="1">
      <alignment horizontal="center" vertical="center"/>
    </xf>
    <xf numFmtId="2" fontId="59" fillId="3" borderId="1" xfId="1" applyNumberFormat="1" applyFont="1" applyFill="1" applyBorder="1" applyAlignment="1">
      <alignment horizontal="center" vertical="center"/>
    </xf>
    <xf numFmtId="167" fontId="61" fillId="5" borderId="19" xfId="1" applyFont="1" applyFill="1" applyBorder="1" applyAlignment="1">
      <alignment vertical="center" wrapText="1"/>
    </xf>
    <xf numFmtId="49" fontId="60" fillId="0" borderId="1" xfId="0" applyNumberFormat="1" applyFont="1" applyBorder="1" applyAlignment="1">
      <alignment vertical="center" wrapText="1"/>
    </xf>
    <xf numFmtId="168" fontId="59" fillId="0" borderId="1" xfId="1" applyNumberFormat="1" applyFont="1" applyFill="1" applyBorder="1" applyAlignment="1">
      <alignment vertical="center"/>
    </xf>
    <xf numFmtId="0" fontId="59" fillId="0" borderId="3" xfId="0" applyFont="1" applyBorder="1" applyAlignment="1">
      <alignment horizontal="center" vertical="center"/>
    </xf>
    <xf numFmtId="0" fontId="59" fillId="0" borderId="1" xfId="0" applyFont="1" applyBorder="1" applyAlignment="1">
      <alignment horizontal="left" vertical="center"/>
    </xf>
    <xf numFmtId="167" fontId="59" fillId="0" borderId="1" xfId="1" applyFont="1" applyBorder="1" applyAlignment="1">
      <alignment horizontal="left" vertical="center"/>
    </xf>
    <xf numFmtId="0" fontId="54" fillId="0" borderId="6" xfId="7" applyFont="1" applyBorder="1" applyAlignment="1">
      <alignment horizontal="center" vertical="center"/>
    </xf>
    <xf numFmtId="0" fontId="56" fillId="10" borderId="14" xfId="7" applyFont="1" applyFill="1" applyBorder="1" applyAlignment="1">
      <alignment vertical="center"/>
    </xf>
    <xf numFmtId="0" fontId="56" fillId="10" borderId="15" xfId="7" applyFont="1" applyFill="1" applyBorder="1" applyAlignment="1">
      <alignment vertical="center"/>
    </xf>
    <xf numFmtId="0" fontId="56" fillId="10" borderId="16" xfId="7" applyFont="1" applyFill="1" applyBorder="1" applyAlignment="1">
      <alignment vertical="center"/>
    </xf>
    <xf numFmtId="4" fontId="54" fillId="0" borderId="35" xfId="15" applyNumberFormat="1" applyFont="1" applyBorder="1" applyAlignment="1">
      <alignment vertical="center" wrapText="1"/>
    </xf>
    <xf numFmtId="49" fontId="33" fillId="3" borderId="27" xfId="0" applyNumberFormat="1" applyFont="1" applyFill="1" applyBorder="1" applyAlignment="1">
      <alignment horizontal="left" vertical="center" wrapText="1"/>
    </xf>
    <xf numFmtId="0" fontId="54" fillId="0" borderId="37" xfId="7" applyFont="1" applyBorder="1" applyAlignment="1">
      <alignment horizontal="left" vertical="center"/>
    </xf>
    <xf numFmtId="2" fontId="54" fillId="0" borderId="38" xfId="7" applyNumberFormat="1" applyFont="1" applyBorder="1" applyAlignment="1">
      <alignment horizontal="center" vertical="center"/>
    </xf>
    <xf numFmtId="49" fontId="33" fillId="3" borderId="38" xfId="0" applyNumberFormat="1" applyFont="1" applyFill="1" applyBorder="1" applyAlignment="1">
      <alignment horizontal="left" vertical="center" wrapText="1"/>
    </xf>
    <xf numFmtId="0" fontId="54" fillId="0" borderId="38" xfId="7" applyFont="1" applyBorder="1" applyAlignment="1">
      <alignment horizontal="center" vertical="center"/>
    </xf>
    <xf numFmtId="4" fontId="54" fillId="0" borderId="38" xfId="15" applyNumberFormat="1" applyFont="1" applyBorder="1" applyAlignment="1">
      <alignment vertical="center" wrapText="1"/>
    </xf>
    <xf numFmtId="186" fontId="54" fillId="0" borderId="38" xfId="8" applyNumberFormat="1" applyFont="1" applyBorder="1" applyAlignment="1">
      <alignment horizontal="right" vertical="center" wrapText="1"/>
    </xf>
    <xf numFmtId="187" fontId="56" fillId="0" borderId="70" xfId="15" applyNumberFormat="1" applyFont="1" applyBorder="1" applyAlignment="1">
      <alignment horizontal="right" vertical="center"/>
    </xf>
    <xf numFmtId="49" fontId="15" fillId="3" borderId="1" xfId="0" applyNumberFormat="1" applyFont="1" applyFill="1" applyBorder="1" applyAlignment="1">
      <alignment horizontal="center" vertical="center" wrapText="1"/>
    </xf>
    <xf numFmtId="0" fontId="54" fillId="0" borderId="0" xfId="12" applyFont="1" applyAlignment="1">
      <alignment vertical="center"/>
    </xf>
    <xf numFmtId="0" fontId="54" fillId="0" borderId="49" xfId="12" applyFont="1" applyBorder="1" applyAlignment="1">
      <alignment vertical="center"/>
    </xf>
    <xf numFmtId="0" fontId="54" fillId="0" borderId="53" xfId="12" applyFont="1" applyBorder="1" applyAlignment="1">
      <alignment vertical="center"/>
    </xf>
    <xf numFmtId="0" fontId="53" fillId="0" borderId="0" xfId="0" applyFont="1" applyAlignment="1">
      <alignment horizontal="left" vertical="center"/>
    </xf>
    <xf numFmtId="0" fontId="55" fillId="0" borderId="0" xfId="0" applyFont="1" applyAlignment="1">
      <alignment horizontal="left" vertical="center"/>
    </xf>
    <xf numFmtId="0" fontId="54" fillId="0" borderId="54" xfId="12" applyFont="1" applyBorder="1" applyAlignment="1">
      <alignment vertical="center"/>
    </xf>
    <xf numFmtId="0" fontId="54" fillId="3" borderId="54" xfId="12" applyFont="1" applyFill="1" applyBorder="1" applyAlignment="1">
      <alignment vertical="center"/>
    </xf>
    <xf numFmtId="0" fontId="54" fillId="3" borderId="53" xfId="12" applyFont="1" applyFill="1" applyBorder="1" applyAlignment="1">
      <alignment vertical="center"/>
    </xf>
    <xf numFmtId="0" fontId="54" fillId="3" borderId="0" xfId="12" applyFont="1" applyFill="1" applyAlignment="1">
      <alignment vertical="center"/>
    </xf>
    <xf numFmtId="0" fontId="54" fillId="0" borderId="9" xfId="12" applyFont="1" applyBorder="1" applyAlignment="1">
      <alignment vertical="center"/>
    </xf>
    <xf numFmtId="0" fontId="54" fillId="0" borderId="9" xfId="12" applyFont="1" applyBorder="1" applyAlignment="1">
      <alignment horizontal="center" vertical="center"/>
    </xf>
    <xf numFmtId="0" fontId="38" fillId="3" borderId="1" xfId="0" applyFont="1" applyFill="1" applyBorder="1" applyAlignment="1">
      <alignment vertical="center" wrapText="1"/>
    </xf>
    <xf numFmtId="0" fontId="54" fillId="0" borderId="0" xfId="17" applyFont="1" applyAlignment="1">
      <alignment vertical="center"/>
    </xf>
    <xf numFmtId="0" fontId="54" fillId="0" borderId="49" xfId="17" applyFont="1" applyBorder="1" applyAlignment="1">
      <alignment vertical="center"/>
    </xf>
    <xf numFmtId="0" fontId="54" fillId="0" borderId="53" xfId="17" applyFont="1" applyBorder="1" applyAlignment="1">
      <alignment vertical="center"/>
    </xf>
    <xf numFmtId="0" fontId="54" fillId="0" borderId="0" xfId="19" applyFont="1" applyAlignment="1">
      <alignment vertical="center"/>
    </xf>
    <xf numFmtId="0" fontId="54" fillId="0" borderId="0" xfId="19" applyFont="1" applyAlignment="1">
      <alignment horizontal="center" vertical="center"/>
    </xf>
    <xf numFmtId="2" fontId="54" fillId="0" borderId="0" xfId="19" applyNumberFormat="1" applyFont="1" applyAlignment="1">
      <alignment vertical="center"/>
    </xf>
    <xf numFmtId="191" fontId="54" fillId="0" borderId="0" xfId="20" applyNumberFormat="1" applyFont="1" applyBorder="1" applyAlignment="1">
      <alignment vertical="center"/>
    </xf>
    <xf numFmtId="192" fontId="54" fillId="0" borderId="53" xfId="17" applyNumberFormat="1" applyFont="1" applyBorder="1" applyAlignment="1">
      <alignment vertical="center"/>
    </xf>
    <xf numFmtId="194" fontId="54" fillId="0" borderId="53" xfId="17" applyNumberFormat="1" applyFont="1" applyBorder="1" applyAlignment="1">
      <alignment vertical="center"/>
    </xf>
    <xf numFmtId="0" fontId="54" fillId="0" borderId="65" xfId="17" applyFont="1" applyBorder="1" applyAlignment="1">
      <alignment vertical="center"/>
    </xf>
    <xf numFmtId="0" fontId="54" fillId="0" borderId="66" xfId="12" applyFont="1" applyBorder="1" applyAlignment="1">
      <alignment vertical="center"/>
    </xf>
    <xf numFmtId="0" fontId="54" fillId="0" borderId="66" xfId="12" applyFont="1" applyBorder="1" applyAlignment="1">
      <alignment horizontal="center" vertical="center"/>
    </xf>
    <xf numFmtId="196" fontId="54" fillId="0" borderId="66" xfId="11" applyNumberFormat="1" applyFont="1" applyBorder="1" applyAlignment="1">
      <alignment vertical="center"/>
    </xf>
    <xf numFmtId="0" fontId="54" fillId="0" borderId="67" xfId="12" applyFont="1" applyBorder="1" applyAlignment="1">
      <alignment vertical="center"/>
    </xf>
    <xf numFmtId="0" fontId="54" fillId="0" borderId="0" xfId="12" applyFont="1" applyAlignment="1">
      <alignment horizontal="center" vertical="center"/>
    </xf>
    <xf numFmtId="0" fontId="54" fillId="0" borderId="28" xfId="7" applyFont="1" applyBorder="1" applyAlignment="1">
      <alignment horizontal="center" vertical="center"/>
    </xf>
    <xf numFmtId="0" fontId="54" fillId="0" borderId="27" xfId="7" applyFont="1" applyBorder="1" applyAlignment="1">
      <alignment horizontal="center" vertical="center"/>
    </xf>
    <xf numFmtId="0" fontId="34" fillId="0" borderId="27" xfId="0" applyFont="1" applyBorder="1" applyAlignment="1">
      <alignment horizontal="center" vertical="center"/>
    </xf>
    <xf numFmtId="0" fontId="34" fillId="0" borderId="27" xfId="0" applyFont="1" applyBorder="1" applyAlignment="1">
      <alignment horizontal="left" vertical="center" wrapText="1"/>
    </xf>
    <xf numFmtId="0" fontId="54" fillId="0" borderId="22" xfId="7" applyFont="1" applyBorder="1" applyAlignment="1">
      <alignment horizontal="left" vertical="center"/>
    </xf>
    <xf numFmtId="2" fontId="54" fillId="0" borderId="23" xfId="7" applyNumberFormat="1" applyFont="1" applyBorder="1" applyAlignment="1">
      <alignment horizontal="center" vertical="center"/>
    </xf>
    <xf numFmtId="49" fontId="33" fillId="3" borderId="23" xfId="0" applyNumberFormat="1" applyFont="1" applyFill="1" applyBorder="1" applyAlignment="1">
      <alignment horizontal="left" vertical="center" wrapText="1"/>
    </xf>
    <xf numFmtId="0" fontId="54" fillId="0" borderId="23" xfId="7" applyFont="1" applyBorder="1" applyAlignment="1">
      <alignment horizontal="center" vertical="center"/>
    </xf>
    <xf numFmtId="4" fontId="54" fillId="0" borderId="23" xfId="15" applyNumberFormat="1" applyFont="1" applyBorder="1" applyAlignment="1">
      <alignment vertical="center" wrapText="1"/>
    </xf>
    <xf numFmtId="186" fontId="54" fillId="0" borderId="23" xfId="8" applyNumberFormat="1" applyFont="1" applyBorder="1" applyAlignment="1">
      <alignment horizontal="right" vertical="center" wrapText="1"/>
    </xf>
    <xf numFmtId="187" fontId="56" fillId="0" borderId="24" xfId="15" applyNumberFormat="1" applyFont="1" applyBorder="1" applyAlignment="1">
      <alignment horizontal="right" vertical="center"/>
    </xf>
    <xf numFmtId="0" fontId="54" fillId="0" borderId="35" xfId="7" applyFont="1" applyBorder="1" applyAlignment="1">
      <alignment horizontal="center" vertical="center"/>
    </xf>
    <xf numFmtId="49" fontId="33" fillId="0" borderId="27" xfId="0" applyNumberFormat="1" applyFont="1" applyBorder="1" applyAlignment="1">
      <alignment vertical="center" wrapText="1"/>
    </xf>
    <xf numFmtId="0" fontId="38" fillId="0" borderId="13" xfId="0" applyFont="1" applyBorder="1" applyAlignment="1">
      <alignment horizontal="center" vertical="center"/>
    </xf>
    <xf numFmtId="169" fontId="34" fillId="0" borderId="13" xfId="1" applyNumberFormat="1" applyFont="1" applyFill="1" applyBorder="1" applyAlignment="1">
      <alignment horizontal="center" vertical="center"/>
    </xf>
    <xf numFmtId="167" fontId="34" fillId="0" borderId="13" xfId="1" applyFont="1" applyFill="1" applyBorder="1" applyAlignment="1">
      <alignment vertical="center"/>
    </xf>
    <xf numFmtId="2" fontId="54" fillId="0" borderId="1" xfId="7" applyNumberFormat="1" applyFont="1" applyBorder="1" applyAlignment="1">
      <alignment horizontal="center" vertical="center"/>
    </xf>
    <xf numFmtId="0" fontId="37" fillId="0" borderId="1" xfId="0" applyFont="1" applyBorder="1" applyAlignment="1">
      <alignment vertical="center"/>
    </xf>
    <xf numFmtId="0" fontId="37" fillId="0" borderId="0" xfId="0" applyFont="1" applyAlignment="1">
      <alignment vertical="center" wrapText="1"/>
    </xf>
    <xf numFmtId="168" fontId="37" fillId="0" borderId="1" xfId="1" applyNumberFormat="1" applyFont="1" applyBorder="1" applyAlignment="1">
      <alignment vertical="center"/>
    </xf>
    <xf numFmtId="49" fontId="15" fillId="3" borderId="1" xfId="0" applyNumberFormat="1" applyFont="1" applyFill="1" applyBorder="1" applyAlignment="1">
      <alignment horizontal="left" vertical="center" wrapText="1"/>
    </xf>
    <xf numFmtId="49" fontId="33" fillId="0" borderId="35" xfId="0" applyNumberFormat="1" applyFont="1" applyBorder="1" applyAlignment="1">
      <alignment horizontal="left" vertical="center" wrapText="1"/>
    </xf>
    <xf numFmtId="49" fontId="15" fillId="3" borderId="35" xfId="0" applyNumberFormat="1" applyFont="1" applyFill="1" applyBorder="1" applyAlignment="1">
      <alignment horizontal="center" vertical="center" wrapText="1"/>
    </xf>
    <xf numFmtId="168" fontId="34" fillId="0" borderId="35" xfId="1" applyNumberFormat="1" applyFont="1" applyFill="1" applyBorder="1" applyAlignment="1">
      <alignment vertical="center"/>
    </xf>
    <xf numFmtId="0" fontId="54" fillId="3" borderId="49" xfId="12" applyFont="1" applyFill="1" applyBorder="1"/>
    <xf numFmtId="0" fontId="54" fillId="0" borderId="9" xfId="16" applyFont="1" applyBorder="1" applyAlignment="1">
      <alignment horizontal="center" vertical="center"/>
    </xf>
    <xf numFmtId="0" fontId="54" fillId="0" borderId="9" xfId="16" applyFont="1" applyBorder="1" applyAlignment="1">
      <alignment horizontal="left" vertical="center" wrapText="1"/>
    </xf>
    <xf numFmtId="0" fontId="56" fillId="0" borderId="11" xfId="19" applyFont="1" applyBorder="1" applyAlignment="1">
      <alignment horizontal="left" vertical="center" wrapText="1"/>
    </xf>
    <xf numFmtId="0" fontId="54" fillId="3" borderId="0" xfId="13" applyFont="1" applyFill="1" applyAlignment="1">
      <alignment horizontal="center" vertical="center" wrapText="1"/>
    </xf>
    <xf numFmtId="0" fontId="56" fillId="3" borderId="13" xfId="13" applyFont="1" applyFill="1" applyBorder="1" applyAlignment="1">
      <alignment horizontal="center" vertical="center" wrapText="1"/>
    </xf>
    <xf numFmtId="0" fontId="54" fillId="0" borderId="0" xfId="0" applyFont="1"/>
    <xf numFmtId="0" fontId="54" fillId="0" borderId="49" xfId="0" applyFont="1" applyBorder="1"/>
    <xf numFmtId="0" fontId="54" fillId="0" borderId="53" xfId="0" applyFont="1" applyBorder="1"/>
    <xf numFmtId="0" fontId="56" fillId="0" borderId="15" xfId="0" applyFont="1" applyBorder="1" applyAlignment="1">
      <alignment horizontal="center"/>
    </xf>
    <xf numFmtId="0" fontId="56" fillId="0" borderId="0" xfId="0" applyFont="1" applyAlignment="1">
      <alignment horizontal="center"/>
    </xf>
    <xf numFmtId="0" fontId="54" fillId="0" borderId="17" xfId="0" applyFont="1" applyBorder="1" applyAlignment="1">
      <alignment horizontal="center"/>
    </xf>
    <xf numFmtId="0" fontId="56" fillId="0" borderId="13" xfId="0" applyFont="1" applyBorder="1" applyAlignment="1">
      <alignment horizontal="center"/>
    </xf>
    <xf numFmtId="0" fontId="54" fillId="0" borderId="13" xfId="0" applyFont="1" applyBorder="1" applyAlignment="1">
      <alignment vertical="center"/>
    </xf>
    <xf numFmtId="0" fontId="54" fillId="0" borderId="18" xfId="0" applyFont="1" applyBorder="1" applyAlignment="1">
      <alignment vertical="center"/>
    </xf>
    <xf numFmtId="0" fontId="54" fillId="0" borderId="14" xfId="0" applyFont="1" applyBorder="1" applyAlignment="1">
      <alignment horizontal="center"/>
    </xf>
    <xf numFmtId="0" fontId="54" fillId="0" borderId="15" xfId="0" applyFont="1" applyBorder="1" applyAlignment="1">
      <alignment horizontal="right" vertical="center"/>
    </xf>
    <xf numFmtId="0" fontId="54" fillId="0" borderId="30" xfId="0" applyFont="1" applyBorder="1" applyAlignment="1">
      <alignment horizontal="center" vertical="center"/>
    </xf>
    <xf numFmtId="0" fontId="54" fillId="0" borderId="29" xfId="0" applyFont="1" applyBorder="1" applyAlignment="1">
      <alignment horizontal="center" vertical="center"/>
    </xf>
    <xf numFmtId="0" fontId="54" fillId="0" borderId="6" xfId="0" applyFont="1" applyBorder="1" applyAlignment="1">
      <alignment horizontal="center"/>
    </xf>
    <xf numFmtId="0" fontId="54" fillId="0" borderId="0" xfId="0" applyFont="1" applyAlignment="1">
      <alignment horizontal="right" vertical="center"/>
    </xf>
    <xf numFmtId="1" fontId="54" fillId="0" borderId="1" xfId="0" applyNumberFormat="1" applyFont="1" applyBorder="1" applyAlignment="1">
      <alignment horizontal="center" vertical="center"/>
    </xf>
    <xf numFmtId="1" fontId="54" fillId="0" borderId="5" xfId="0" applyNumberFormat="1" applyFont="1" applyBorder="1" applyAlignment="1">
      <alignment horizontal="center" vertical="center"/>
    </xf>
    <xf numFmtId="1" fontId="54" fillId="0" borderId="7" xfId="0" applyNumberFormat="1" applyFont="1" applyBorder="1" applyAlignment="1">
      <alignment horizontal="center" vertical="center"/>
    </xf>
    <xf numFmtId="0" fontId="54" fillId="0" borderId="32" xfId="0" applyFont="1" applyBorder="1" applyAlignment="1">
      <alignment horizontal="left"/>
    </xf>
    <xf numFmtId="0" fontId="54" fillId="0" borderId="33" xfId="0" applyFont="1" applyBorder="1" applyAlignment="1">
      <alignment horizontal="center"/>
    </xf>
    <xf numFmtId="0" fontId="54" fillId="0" borderId="55" xfId="0" applyFont="1" applyBorder="1" applyAlignment="1">
      <alignment horizontal="center"/>
    </xf>
    <xf numFmtId="0" fontId="54" fillId="0" borderId="37" xfId="0" applyFont="1" applyBorder="1"/>
    <xf numFmtId="0" fontId="54" fillId="0" borderId="38" xfId="0" applyFont="1" applyBorder="1"/>
    <xf numFmtId="0" fontId="54" fillId="0" borderId="70" xfId="0" applyFont="1" applyBorder="1"/>
    <xf numFmtId="0" fontId="54" fillId="0" borderId="14" xfId="0" applyFont="1" applyBorder="1"/>
    <xf numFmtId="0" fontId="54" fillId="0" borderId="15" xfId="0" applyFont="1" applyBorder="1"/>
    <xf numFmtId="0" fontId="54" fillId="0" borderId="16" xfId="0" applyFont="1" applyBorder="1"/>
    <xf numFmtId="0" fontId="54" fillId="0" borderId="6" xfId="0" applyFont="1" applyBorder="1"/>
    <xf numFmtId="0" fontId="54" fillId="0" borderId="7" xfId="0" applyFont="1" applyBorder="1"/>
    <xf numFmtId="0" fontId="66" fillId="10" borderId="76" xfId="0" applyFont="1" applyFill="1" applyBorder="1" applyAlignment="1">
      <alignment horizontal="center" vertical="center"/>
    </xf>
    <xf numFmtId="0" fontId="54" fillId="10" borderId="77" xfId="0" applyFont="1" applyFill="1" applyBorder="1" applyAlignment="1">
      <alignment horizontal="center" vertical="center"/>
    </xf>
    <xf numFmtId="4" fontId="54" fillId="10" borderId="77" xfId="0" applyNumberFormat="1" applyFont="1" applyFill="1" applyBorder="1" applyAlignment="1">
      <alignment horizontal="center" vertical="center"/>
    </xf>
    <xf numFmtId="0" fontId="56" fillId="10" borderId="40" xfId="0" applyFont="1" applyFill="1" applyBorder="1" applyAlignment="1">
      <alignment horizontal="center"/>
    </xf>
    <xf numFmtId="0" fontId="56" fillId="10" borderId="30" xfId="0" applyFont="1" applyFill="1" applyBorder="1" applyAlignment="1">
      <alignment horizontal="center"/>
    </xf>
    <xf numFmtId="0" fontId="56" fillId="10" borderId="29" xfId="0" applyFont="1" applyFill="1" applyBorder="1" applyAlignment="1">
      <alignment horizontal="center"/>
    </xf>
    <xf numFmtId="0" fontId="54" fillId="0" borderId="3" xfId="0" applyFont="1" applyBorder="1"/>
    <xf numFmtId="43" fontId="54" fillId="0" borderId="1" xfId="11" applyFont="1" applyBorder="1"/>
    <xf numFmtId="43" fontId="54" fillId="0" borderId="5" xfId="11" applyFont="1" applyBorder="1"/>
    <xf numFmtId="0" fontId="54" fillId="0" borderId="17" xfId="0" applyFont="1" applyBorder="1"/>
    <xf numFmtId="0" fontId="54" fillId="0" borderId="13" xfId="0" applyFont="1" applyBorder="1"/>
    <xf numFmtId="0" fontId="54" fillId="0" borderId="36" xfId="0" applyFont="1" applyBorder="1"/>
    <xf numFmtId="0" fontId="54" fillId="0" borderId="75" xfId="0" applyFont="1" applyBorder="1"/>
    <xf numFmtId="43" fontId="54" fillId="0" borderId="69" xfId="11" applyFont="1" applyBorder="1"/>
    <xf numFmtId="195" fontId="54" fillId="0" borderId="26" xfId="0" applyNumberFormat="1" applyFont="1" applyBorder="1"/>
    <xf numFmtId="0" fontId="56" fillId="10" borderId="62" xfId="0" applyFont="1" applyFill="1" applyBorder="1" applyAlignment="1">
      <alignment horizontal="center"/>
    </xf>
    <xf numFmtId="43" fontId="54" fillId="0" borderId="26" xfId="11" applyFont="1" applyBorder="1"/>
    <xf numFmtId="0" fontId="56" fillId="10" borderId="30" xfId="0" applyFont="1" applyFill="1" applyBorder="1"/>
    <xf numFmtId="2" fontId="54" fillId="0" borderId="1" xfId="0" applyNumberFormat="1" applyFont="1" applyBorder="1" applyAlignment="1">
      <alignment horizontal="center"/>
    </xf>
    <xf numFmtId="2" fontId="54" fillId="0" borderId="3" xfId="0" applyNumberFormat="1" applyFont="1" applyBorder="1" applyAlignment="1">
      <alignment horizontal="center"/>
    </xf>
    <xf numFmtId="0" fontId="54" fillId="0" borderId="69" xfId="0" applyFont="1" applyBorder="1"/>
    <xf numFmtId="0" fontId="54" fillId="0" borderId="9" xfId="0" applyFont="1" applyBorder="1"/>
    <xf numFmtId="43" fontId="54" fillId="0" borderId="57" xfId="11" applyFont="1" applyBorder="1"/>
    <xf numFmtId="0" fontId="56" fillId="10" borderId="62" xfId="0" applyFont="1" applyFill="1" applyBorder="1" applyAlignment="1">
      <alignment horizontal="center" wrapText="1"/>
    </xf>
    <xf numFmtId="0" fontId="56" fillId="10" borderId="30" xfId="0" applyFont="1" applyFill="1" applyBorder="1" applyAlignment="1">
      <alignment horizontal="center" wrapText="1"/>
    </xf>
    <xf numFmtId="0" fontId="56" fillId="10" borderId="63" xfId="0" applyFont="1" applyFill="1" applyBorder="1" applyAlignment="1">
      <alignment horizontal="center" wrapText="1"/>
    </xf>
    <xf numFmtId="0" fontId="56" fillId="10" borderId="29" xfId="0" applyFont="1" applyFill="1" applyBorder="1" applyAlignment="1">
      <alignment horizontal="center" wrapText="1"/>
    </xf>
    <xf numFmtId="0" fontId="54" fillId="0" borderId="11" xfId="0" applyFont="1" applyBorder="1" applyAlignment="1">
      <alignment horizontal="left"/>
    </xf>
    <xf numFmtId="0" fontId="54" fillId="0" borderId="3" xfId="0" applyFont="1" applyBorder="1" applyAlignment="1">
      <alignment horizontal="left"/>
    </xf>
    <xf numFmtId="43" fontId="54" fillId="0" borderId="1" xfId="11" applyFont="1" applyBorder="1" applyAlignment="1">
      <alignment horizontal="center"/>
    </xf>
    <xf numFmtId="0" fontId="54" fillId="0" borderId="3" xfId="10" applyNumberFormat="1" applyFont="1" applyBorder="1" applyAlignment="1">
      <alignment horizontal="center"/>
    </xf>
    <xf numFmtId="197" fontId="54" fillId="0" borderId="35" xfId="0" applyNumberFormat="1" applyFont="1" applyBorder="1" applyAlignment="1">
      <alignment horizontal="center" wrapText="1"/>
    </xf>
    <xf numFmtId="43" fontId="54" fillId="0" borderId="19" xfId="11" applyFont="1" applyBorder="1" applyAlignment="1">
      <alignment horizontal="center" wrapText="1"/>
    </xf>
    <xf numFmtId="43" fontId="54" fillId="0" borderId="3" xfId="11" applyFont="1" applyBorder="1"/>
    <xf numFmtId="9" fontId="54" fillId="0" borderId="2" xfId="10" applyFont="1" applyBorder="1"/>
    <xf numFmtId="9" fontId="54" fillId="0" borderId="1" xfId="10" applyFont="1" applyBorder="1" applyAlignment="1">
      <alignment horizontal="center"/>
    </xf>
    <xf numFmtId="43" fontId="54" fillId="0" borderId="38" xfId="11" applyFont="1" applyBorder="1"/>
    <xf numFmtId="9" fontId="54" fillId="0" borderId="39" xfId="10" applyFont="1" applyBorder="1"/>
    <xf numFmtId="43" fontId="54" fillId="0" borderId="26" xfId="0" applyNumberFormat="1" applyFont="1" applyBorder="1"/>
    <xf numFmtId="43" fontId="54" fillId="10" borderId="26" xfId="0" applyNumberFormat="1" applyFont="1" applyFill="1" applyBorder="1"/>
    <xf numFmtId="0" fontId="54" fillId="0" borderId="33" xfId="0" applyFont="1" applyBorder="1"/>
    <xf numFmtId="0" fontId="54" fillId="0" borderId="0" xfId="0" applyFont="1" applyAlignment="1">
      <alignment horizontal="center"/>
    </xf>
    <xf numFmtId="0" fontId="54" fillId="0" borderId="7" xfId="0" applyFont="1" applyBorder="1" applyAlignment="1">
      <alignment horizontal="center"/>
    </xf>
    <xf numFmtId="0" fontId="56" fillId="0" borderId="11" xfId="0" applyFont="1" applyBorder="1"/>
    <xf numFmtId="0" fontId="54" fillId="0" borderId="45" xfId="0" applyFont="1" applyBorder="1"/>
    <xf numFmtId="0" fontId="56" fillId="0" borderId="6" xfId="0" applyFont="1" applyBorder="1" applyAlignment="1">
      <alignment horizontal="left"/>
    </xf>
    <xf numFmtId="0" fontId="54" fillId="0" borderId="0" xfId="0" applyFont="1" applyAlignment="1">
      <alignment horizontal="left"/>
    </xf>
    <xf numFmtId="0" fontId="54" fillId="0" borderId="6" xfId="0" applyFont="1" applyBorder="1" applyAlignment="1">
      <alignment horizontal="left"/>
    </xf>
    <xf numFmtId="0" fontId="54" fillId="0" borderId="65" xfId="0" applyFont="1" applyBorder="1"/>
    <xf numFmtId="0" fontId="54" fillId="0" borderId="66" xfId="0" applyFont="1" applyBorder="1"/>
    <xf numFmtId="0" fontId="54" fillId="0" borderId="67" xfId="0" applyFont="1" applyBorder="1"/>
    <xf numFmtId="49" fontId="33" fillId="3" borderId="9" xfId="0" applyNumberFormat="1" applyFont="1" applyFill="1" applyBorder="1" applyAlignment="1">
      <alignment horizontal="left" vertical="center" wrapText="1"/>
    </xf>
    <xf numFmtId="4" fontId="54" fillId="0" borderId="9" xfId="15" applyNumberFormat="1" applyFont="1" applyBorder="1" applyAlignment="1">
      <alignment vertical="center" wrapText="1"/>
    </xf>
    <xf numFmtId="186" fontId="54" fillId="0" borderId="9" xfId="8" applyNumberFormat="1" applyFont="1" applyBorder="1" applyAlignment="1">
      <alignment horizontal="right" vertical="center" wrapText="1"/>
    </xf>
    <xf numFmtId="187" fontId="56" fillId="0" borderId="10" xfId="15" applyNumberFormat="1" applyFont="1" applyBorder="1" applyAlignment="1">
      <alignment horizontal="right" vertical="center"/>
    </xf>
    <xf numFmtId="0" fontId="54" fillId="10" borderId="0" xfId="12" applyFont="1" applyFill="1" applyAlignment="1">
      <alignment vertical="center"/>
    </xf>
    <xf numFmtId="168" fontId="12" fillId="0" borderId="1" xfId="1" applyNumberFormat="1" applyFont="1" applyFill="1" applyBorder="1" applyAlignment="1">
      <alignment vertical="center"/>
    </xf>
    <xf numFmtId="3" fontId="54" fillId="0" borderId="1" xfId="15" applyNumberFormat="1" applyFont="1" applyBorder="1" applyAlignment="1">
      <alignment horizontal="center" vertical="center" wrapText="1"/>
    </xf>
    <xf numFmtId="2" fontId="54" fillId="3" borderId="1" xfId="7" applyNumberFormat="1" applyFont="1" applyFill="1" applyBorder="1" applyAlignment="1">
      <alignment horizontal="center" vertical="center"/>
    </xf>
    <xf numFmtId="169" fontId="54" fillId="0" borderId="1" xfId="7" applyNumberFormat="1" applyFont="1" applyBorder="1" applyAlignment="1">
      <alignment horizontal="center" vertical="center"/>
    </xf>
    <xf numFmtId="0" fontId="16" fillId="0" borderId="1" xfId="0" applyFont="1" applyBorder="1" applyAlignment="1">
      <alignment horizontal="center" vertical="center"/>
    </xf>
    <xf numFmtId="0" fontId="16" fillId="0" borderId="1" xfId="0" applyFont="1" applyBorder="1" applyAlignment="1">
      <alignment vertical="center" wrapText="1"/>
    </xf>
    <xf numFmtId="174" fontId="54" fillId="0" borderId="1" xfId="15" applyNumberFormat="1" applyFont="1" applyBorder="1" applyAlignment="1">
      <alignment horizontal="center" vertical="center" wrapText="1"/>
    </xf>
    <xf numFmtId="198" fontId="56" fillId="0" borderId="10" xfId="15" applyNumberFormat="1" applyFont="1" applyBorder="1" applyAlignment="1">
      <alignment horizontal="right" vertical="center"/>
    </xf>
    <xf numFmtId="0" fontId="12" fillId="3" borderId="1" xfId="0" applyFont="1" applyFill="1" applyBorder="1" applyAlignment="1">
      <alignment horizontal="center" vertical="center"/>
    </xf>
    <xf numFmtId="49" fontId="15" fillId="0" borderId="12" xfId="0" applyNumberFormat="1" applyFont="1" applyBorder="1" applyAlignment="1">
      <alignment vertical="center" wrapText="1"/>
    </xf>
    <xf numFmtId="4" fontId="54" fillId="0" borderId="1" xfId="15" applyNumberFormat="1" applyFont="1" applyBorder="1" applyAlignment="1">
      <alignment horizontal="center" vertical="center" wrapText="1"/>
    </xf>
    <xf numFmtId="0" fontId="12" fillId="0" borderId="12" xfId="0" applyFont="1" applyBorder="1" applyAlignment="1">
      <alignment vertical="center"/>
    </xf>
    <xf numFmtId="0" fontId="12" fillId="0" borderId="3" xfId="0" applyFont="1" applyBorder="1" applyAlignment="1">
      <alignment horizontal="center" vertical="center"/>
    </xf>
    <xf numFmtId="168" fontId="12" fillId="0" borderId="1" xfId="1" applyNumberFormat="1" applyFont="1" applyBorder="1" applyAlignment="1">
      <alignment vertical="center"/>
    </xf>
    <xf numFmtId="168" fontId="12" fillId="0" borderId="3" xfId="1" applyNumberFormat="1" applyFont="1" applyBorder="1" applyAlignment="1">
      <alignment vertical="center"/>
    </xf>
    <xf numFmtId="167" fontId="12" fillId="0" borderId="1" xfId="1" applyFont="1" applyBorder="1" applyAlignment="1">
      <alignment horizontal="left" vertical="center"/>
    </xf>
    <xf numFmtId="167" fontId="15" fillId="3" borderId="1" xfId="1" applyFont="1" applyFill="1" applyBorder="1" applyAlignment="1">
      <alignment vertical="center" wrapText="1"/>
    </xf>
    <xf numFmtId="168" fontId="15" fillId="3" borderId="1" xfId="1" applyNumberFormat="1" applyFont="1" applyFill="1" applyBorder="1" applyAlignment="1">
      <alignment vertical="center" wrapText="1"/>
    </xf>
    <xf numFmtId="167" fontId="15" fillId="3" borderId="1" xfId="1" applyFont="1" applyFill="1" applyBorder="1" applyAlignment="1">
      <alignment horizontal="right" vertical="center" wrapText="1"/>
    </xf>
    <xf numFmtId="198" fontId="56" fillId="0" borderId="24" xfId="15" applyNumberFormat="1" applyFont="1" applyBorder="1" applyAlignment="1">
      <alignment horizontal="right" vertical="center"/>
    </xf>
    <xf numFmtId="0" fontId="69" fillId="3" borderId="1" xfId="0" applyFont="1" applyFill="1" applyBorder="1" applyAlignment="1">
      <alignment horizontal="center" vertical="center"/>
    </xf>
    <xf numFmtId="2" fontId="12" fillId="0" borderId="35" xfId="0" applyNumberFormat="1" applyFont="1" applyBorder="1" applyAlignment="1">
      <alignment horizontal="center" vertical="center"/>
    </xf>
    <xf numFmtId="2" fontId="12" fillId="3" borderId="1" xfId="0" applyNumberFormat="1" applyFont="1" applyFill="1" applyBorder="1" applyAlignment="1">
      <alignment horizontal="center" vertical="center"/>
    </xf>
    <xf numFmtId="198" fontId="56" fillId="0" borderId="57" xfId="15" applyNumberFormat="1" applyFont="1" applyBorder="1" applyAlignment="1">
      <alignment horizontal="right" vertical="center"/>
    </xf>
    <xf numFmtId="198" fontId="56" fillId="0" borderId="21" xfId="15" applyNumberFormat="1" applyFont="1" applyBorder="1" applyAlignment="1">
      <alignment horizontal="right" vertical="center"/>
    </xf>
    <xf numFmtId="198" fontId="56" fillId="0" borderId="70" xfId="15" applyNumberFormat="1" applyFont="1" applyBorder="1" applyAlignment="1">
      <alignment horizontal="right" vertical="center"/>
    </xf>
    <xf numFmtId="0" fontId="12" fillId="3" borderId="0" xfId="0" applyFont="1" applyFill="1" applyAlignment="1">
      <alignment horizontal="left" vertical="center" wrapText="1"/>
    </xf>
    <xf numFmtId="192" fontId="56" fillId="0" borderId="5" xfId="20" applyNumberFormat="1" applyFont="1" applyBorder="1" applyAlignment="1">
      <alignment vertical="center"/>
    </xf>
    <xf numFmtId="9" fontId="54" fillId="0" borderId="11" xfId="19" applyNumberFormat="1" applyFont="1" applyBorder="1" applyAlignment="1">
      <alignment horizontal="left" vertical="center"/>
    </xf>
    <xf numFmtId="192" fontId="54" fillId="0" borderId="5" xfId="20" applyNumberFormat="1" applyFont="1" applyBorder="1" applyAlignment="1">
      <alignment vertical="center"/>
    </xf>
    <xf numFmtId="200" fontId="54" fillId="0" borderId="1" xfId="11" applyNumberFormat="1" applyFont="1" applyBorder="1"/>
    <xf numFmtId="171" fontId="54" fillId="0" borderId="5" xfId="1" applyNumberFormat="1" applyFont="1" applyBorder="1"/>
    <xf numFmtId="168" fontId="54" fillId="0" borderId="5" xfId="1" applyNumberFormat="1" applyFont="1" applyBorder="1"/>
    <xf numFmtId="197" fontId="56" fillId="10" borderId="26" xfId="0" applyNumberFormat="1" applyFont="1" applyFill="1" applyBorder="1"/>
    <xf numFmtId="0" fontId="0" fillId="0" borderId="13" xfId="0" applyBorder="1"/>
    <xf numFmtId="0" fontId="0" fillId="0" borderId="36" xfId="0" applyBorder="1"/>
    <xf numFmtId="167" fontId="54" fillId="0" borderId="1" xfId="1" applyFont="1" applyBorder="1"/>
    <xf numFmtId="201" fontId="56" fillId="10" borderId="26" xfId="0" applyNumberFormat="1" applyFont="1" applyFill="1" applyBorder="1"/>
    <xf numFmtId="168" fontId="33" fillId="8" borderId="1" xfId="1" applyNumberFormat="1" applyFont="1" applyFill="1" applyBorder="1" applyAlignment="1">
      <alignment horizontal="center" vertical="top" wrapText="1"/>
    </xf>
    <xf numFmtId="167" fontId="12" fillId="0" borderId="1" xfId="1" applyFont="1" applyFill="1" applyBorder="1" applyAlignment="1">
      <alignment vertical="center"/>
    </xf>
    <xf numFmtId="203" fontId="56" fillId="10" borderId="24" xfId="7" applyNumberFormat="1" applyFont="1" applyFill="1" applyBorder="1" applyAlignment="1">
      <alignment vertical="center"/>
    </xf>
    <xf numFmtId="0" fontId="12" fillId="0" borderId="27" xfId="0" applyFont="1" applyBorder="1" applyAlignment="1">
      <alignment horizontal="center" vertical="center"/>
    </xf>
    <xf numFmtId="0" fontId="54" fillId="8" borderId="4" xfId="13" applyFont="1" applyFill="1" applyBorder="1" applyAlignment="1">
      <alignment vertical="center" wrapText="1"/>
    </xf>
    <xf numFmtId="0" fontId="54" fillId="8" borderId="1" xfId="13" applyFont="1" applyFill="1" applyBorder="1" applyAlignment="1">
      <alignment vertical="center" wrapText="1"/>
    </xf>
    <xf numFmtId="0" fontId="56" fillId="8" borderId="1" xfId="13" applyFont="1" applyFill="1" applyBorder="1" applyAlignment="1">
      <alignment horizontal="center" vertical="center" wrapText="1"/>
    </xf>
    <xf numFmtId="0" fontId="56" fillId="8" borderId="1" xfId="13" applyFont="1" applyFill="1" applyBorder="1" applyAlignment="1">
      <alignment horizontal="center" vertical="center"/>
    </xf>
    <xf numFmtId="0" fontId="54" fillId="0" borderId="17" xfId="0" applyFont="1" applyBorder="1" applyAlignment="1">
      <alignment horizontal="center" vertical="center" wrapText="1"/>
    </xf>
    <xf numFmtId="0" fontId="54" fillId="0" borderId="13" xfId="0" applyFont="1" applyBorder="1" applyAlignment="1">
      <alignment horizontal="center" vertical="center" wrapText="1"/>
    </xf>
    <xf numFmtId="0" fontId="54" fillId="0" borderId="36" xfId="0" applyFont="1" applyBorder="1" applyAlignment="1">
      <alignment horizontal="center" vertical="center" wrapText="1"/>
    </xf>
    <xf numFmtId="0" fontId="54" fillId="0" borderId="6" xfId="0" applyFont="1" applyBorder="1" applyAlignment="1">
      <alignment horizontal="center" vertical="center" wrapText="1"/>
    </xf>
    <xf numFmtId="0" fontId="54" fillId="0" borderId="0" xfId="0" applyFont="1" applyAlignment="1">
      <alignment horizontal="center" vertical="center" wrapText="1"/>
    </xf>
    <xf numFmtId="0" fontId="54" fillId="0" borderId="59" xfId="0" applyFont="1" applyBorder="1" applyAlignment="1">
      <alignment horizontal="center" vertical="center" wrapText="1"/>
    </xf>
    <xf numFmtId="0" fontId="54" fillId="0" borderId="8" xfId="0" applyFont="1" applyBorder="1" applyAlignment="1">
      <alignment horizontal="center" vertical="center" wrapText="1"/>
    </xf>
    <xf numFmtId="0" fontId="54" fillId="0" borderId="9" xfId="0" applyFont="1" applyBorder="1" applyAlignment="1">
      <alignment horizontal="center" vertical="center" wrapText="1"/>
    </xf>
    <xf numFmtId="0" fontId="54" fillId="0" borderId="41" xfId="0" applyFont="1" applyBorder="1" applyAlignment="1">
      <alignment horizontal="center" vertical="center" wrapText="1"/>
    </xf>
    <xf numFmtId="3" fontId="56" fillId="8" borderId="1" xfId="13" applyNumberFormat="1" applyFont="1" applyFill="1" applyBorder="1" applyAlignment="1">
      <alignment horizontal="center" vertical="center" wrapText="1"/>
    </xf>
    <xf numFmtId="3" fontId="56" fillId="8" borderId="1" xfId="13" applyNumberFormat="1" applyFont="1" applyFill="1" applyBorder="1" applyAlignment="1">
      <alignment horizontal="center" vertical="center"/>
    </xf>
    <xf numFmtId="0" fontId="54" fillId="3" borderId="42" xfId="13" applyFont="1" applyFill="1" applyBorder="1" applyAlignment="1">
      <alignment horizontal="center" vertical="center" wrapText="1"/>
    </xf>
    <xf numFmtId="0" fontId="54" fillId="3" borderId="44" xfId="13" applyFont="1" applyFill="1" applyBorder="1" applyAlignment="1">
      <alignment horizontal="center" vertical="center" wrapText="1"/>
    </xf>
    <xf numFmtId="0" fontId="54" fillId="0" borderId="61" xfId="19" applyFont="1" applyBorder="1" applyAlignment="1">
      <alignment horizontal="left" vertical="center" wrapText="1"/>
    </xf>
    <xf numFmtId="0" fontId="54" fillId="0" borderId="62" xfId="19" applyFont="1" applyBorder="1" applyAlignment="1">
      <alignment horizontal="left" vertical="center" wrapText="1"/>
    </xf>
    <xf numFmtId="0" fontId="54" fillId="0" borderId="63" xfId="19" applyFont="1" applyBorder="1" applyAlignment="1">
      <alignment horizontal="left" vertical="center" wrapText="1"/>
    </xf>
    <xf numFmtId="0" fontId="54" fillId="0" borderId="62" xfId="21" applyFont="1" applyBorder="1" applyAlignment="1">
      <alignment horizontal="center" vertical="center"/>
    </xf>
    <xf numFmtId="0" fontId="54" fillId="0" borderId="64" xfId="21" applyFont="1" applyBorder="1" applyAlignment="1">
      <alignment horizontal="center" vertical="center"/>
    </xf>
    <xf numFmtId="3" fontId="56" fillId="8" borderId="35" xfId="13" applyNumberFormat="1" applyFont="1" applyFill="1" applyBorder="1" applyAlignment="1">
      <alignment horizontal="center" vertical="center" wrapText="1"/>
    </xf>
    <xf numFmtId="0" fontId="54" fillId="8" borderId="11" xfId="12" applyFont="1" applyFill="1" applyBorder="1" applyAlignment="1">
      <alignment horizontal="center" vertical="center" wrapText="1"/>
    </xf>
    <xf numFmtId="0" fontId="54" fillId="8" borderId="3" xfId="12" applyFont="1" applyFill="1" applyBorder="1" applyAlignment="1">
      <alignment horizontal="center" vertical="center" wrapText="1"/>
    </xf>
    <xf numFmtId="0" fontId="54" fillId="8" borderId="45" xfId="12" applyFont="1" applyFill="1" applyBorder="1" applyAlignment="1">
      <alignment horizontal="center" vertical="center" wrapText="1"/>
    </xf>
    <xf numFmtId="0" fontId="56" fillId="10" borderId="8" xfId="7" applyFont="1" applyFill="1" applyBorder="1" applyAlignment="1">
      <alignment horizontal="left" vertical="center"/>
    </xf>
    <xf numFmtId="0" fontId="56" fillId="10" borderId="9" xfId="7" applyFont="1" applyFill="1" applyBorder="1" applyAlignment="1">
      <alignment horizontal="left" vertical="center"/>
    </xf>
    <xf numFmtId="0" fontId="56" fillId="10" borderId="10" xfId="7" applyFont="1" applyFill="1" applyBorder="1" applyAlignment="1">
      <alignment horizontal="left" vertical="center"/>
    </xf>
    <xf numFmtId="0" fontId="56" fillId="3" borderId="31" xfId="7" applyFont="1" applyFill="1" applyBorder="1" applyAlignment="1">
      <alignment horizontal="center" vertical="center" wrapText="1"/>
    </xf>
    <xf numFmtId="0" fontId="56" fillId="3" borderId="56" xfId="7" applyFont="1" applyFill="1" applyBorder="1" applyAlignment="1">
      <alignment horizontal="center" vertical="center" wrapText="1"/>
    </xf>
    <xf numFmtId="0" fontId="56" fillId="3" borderId="30" xfId="7" applyFont="1" applyFill="1" applyBorder="1" applyAlignment="1">
      <alignment horizontal="center" vertical="center" wrapText="1"/>
    </xf>
    <xf numFmtId="0" fontId="56" fillId="3" borderId="42" xfId="7" applyFont="1" applyFill="1" applyBorder="1" applyAlignment="1">
      <alignment horizontal="center" vertical="center" wrapText="1"/>
    </xf>
    <xf numFmtId="0" fontId="56" fillId="0" borderId="30" xfId="14" applyFont="1" applyBorder="1" applyAlignment="1">
      <alignment horizontal="center" vertical="center" wrapText="1"/>
    </xf>
    <xf numFmtId="4" fontId="56" fillId="3" borderId="30" xfId="7" applyNumberFormat="1" applyFont="1" applyFill="1" applyBorder="1" applyAlignment="1">
      <alignment horizontal="center" vertical="center" wrapText="1"/>
    </xf>
    <xf numFmtId="4" fontId="56" fillId="3" borderId="42" xfId="7" applyNumberFormat="1" applyFont="1" applyFill="1" applyBorder="1" applyAlignment="1">
      <alignment horizontal="center" vertical="center" wrapText="1"/>
    </xf>
    <xf numFmtId="4" fontId="56" fillId="3" borderId="29" xfId="7" applyNumberFormat="1" applyFont="1" applyFill="1" applyBorder="1" applyAlignment="1">
      <alignment horizontal="center" vertical="center" wrapText="1"/>
    </xf>
    <xf numFmtId="4" fontId="56" fillId="3" borderId="44" xfId="7" applyNumberFormat="1" applyFont="1" applyFill="1" applyBorder="1" applyAlignment="1">
      <alignment horizontal="center" vertical="center" wrapText="1"/>
    </xf>
    <xf numFmtId="0" fontId="53" fillId="0" borderId="0" xfId="0" applyFont="1" applyAlignment="1">
      <alignment horizontal="left" vertical="center"/>
    </xf>
    <xf numFmtId="0" fontId="54" fillId="0" borderId="46" xfId="12" applyFont="1" applyBorder="1" applyAlignment="1">
      <alignment horizontal="center" vertical="center"/>
    </xf>
    <xf numFmtId="0" fontId="54" fillId="0" borderId="47" xfId="12" applyFont="1" applyBorder="1" applyAlignment="1">
      <alignment horizontal="center" vertical="center"/>
    </xf>
    <xf numFmtId="0" fontId="54" fillId="0" borderId="48" xfId="12" applyFont="1" applyBorder="1" applyAlignment="1">
      <alignment horizontal="center" vertical="center"/>
    </xf>
    <xf numFmtId="0" fontId="56" fillId="0" borderId="50" xfId="13" applyFont="1" applyBorder="1" applyAlignment="1">
      <alignment horizontal="center" vertical="center"/>
    </xf>
    <xf numFmtId="0" fontId="56" fillId="0" borderId="51" xfId="13" applyFont="1" applyBorder="1" applyAlignment="1">
      <alignment horizontal="center" vertical="center"/>
    </xf>
    <xf numFmtId="0" fontId="56" fillId="0" borderId="52" xfId="13" applyFont="1" applyBorder="1" applyAlignment="1">
      <alignment horizontal="center" vertical="center"/>
    </xf>
    <xf numFmtId="0" fontId="54" fillId="0" borderId="33" xfId="13" applyFont="1" applyBorder="1" applyAlignment="1">
      <alignment horizontal="center" vertical="center"/>
    </xf>
    <xf numFmtId="0" fontId="54" fillId="0" borderId="55" xfId="13" applyFont="1" applyBorder="1" applyAlignment="1">
      <alignment horizontal="center" vertical="center"/>
    </xf>
    <xf numFmtId="0" fontId="54" fillId="4" borderId="4" xfId="12" applyFont="1" applyFill="1" applyBorder="1" applyAlignment="1">
      <alignment horizontal="left" vertical="center" wrapText="1"/>
    </xf>
    <xf numFmtId="0" fontId="54" fillId="4" borderId="1" xfId="12" applyFont="1" applyFill="1" applyBorder="1" applyAlignment="1">
      <alignment horizontal="left" vertical="center" wrapText="1"/>
    </xf>
    <xf numFmtId="0" fontId="54" fillId="4" borderId="5" xfId="12" applyFont="1" applyFill="1" applyBorder="1" applyAlignment="1">
      <alignment horizontal="left" vertical="center" wrapText="1"/>
    </xf>
    <xf numFmtId="0" fontId="56" fillId="10" borderId="61" xfId="7" applyFont="1" applyFill="1" applyBorder="1" applyAlignment="1">
      <alignment horizontal="left" vertical="center"/>
    </xf>
    <xf numFmtId="0" fontId="56" fillId="10" borderId="62" xfId="7" applyFont="1" applyFill="1" applyBorder="1" applyAlignment="1">
      <alignment horizontal="left" vertical="center"/>
    </xf>
    <xf numFmtId="0" fontId="56" fillId="10" borderId="64" xfId="7" applyFont="1" applyFill="1" applyBorder="1" applyAlignment="1">
      <alignment horizontal="left" vertical="center"/>
    </xf>
    <xf numFmtId="0" fontId="56" fillId="10" borderId="22" xfId="7" applyFont="1" applyFill="1" applyBorder="1" applyAlignment="1">
      <alignment horizontal="center" vertical="center"/>
    </xf>
    <xf numFmtId="0" fontId="56" fillId="10" borderId="23" xfId="7" applyFont="1" applyFill="1" applyBorder="1" applyAlignment="1">
      <alignment horizontal="center" vertical="center"/>
    </xf>
    <xf numFmtId="0" fontId="56" fillId="10" borderId="24" xfId="7" applyFont="1" applyFill="1" applyBorder="1" applyAlignment="1">
      <alignment horizontal="center" vertical="center"/>
    </xf>
    <xf numFmtId="0" fontId="56" fillId="10" borderId="22" xfId="7" applyFont="1" applyFill="1" applyBorder="1" applyAlignment="1">
      <alignment horizontal="center" vertical="center" wrapText="1"/>
    </xf>
    <xf numFmtId="0" fontId="56" fillId="10" borderId="23" xfId="7" applyFont="1" applyFill="1" applyBorder="1" applyAlignment="1">
      <alignment horizontal="center" vertical="center" wrapText="1"/>
    </xf>
    <xf numFmtId="0" fontId="56" fillId="10" borderId="24" xfId="7" applyFont="1" applyFill="1" applyBorder="1" applyAlignment="1">
      <alignment horizontal="center" vertical="center" wrapText="1"/>
    </xf>
    <xf numFmtId="0" fontId="56" fillId="10" borderId="8" xfId="7" applyFont="1" applyFill="1" applyBorder="1" applyAlignment="1">
      <alignment horizontal="center" vertical="center"/>
    </xf>
    <xf numFmtId="0" fontId="56" fillId="10" borderId="9" xfId="7" applyFont="1" applyFill="1" applyBorder="1" applyAlignment="1">
      <alignment horizontal="center" vertical="center"/>
    </xf>
    <xf numFmtId="0" fontId="56" fillId="10" borderId="10" xfId="7" applyFont="1" applyFill="1" applyBorder="1" applyAlignment="1">
      <alignment horizontal="center" vertical="center"/>
    </xf>
    <xf numFmtId="49" fontId="56" fillId="10" borderId="1" xfId="0" applyNumberFormat="1" applyFont="1" applyFill="1" applyBorder="1" applyAlignment="1">
      <alignment horizontal="left" vertical="center" wrapText="1"/>
    </xf>
    <xf numFmtId="49" fontId="56" fillId="10" borderId="5" xfId="0" applyNumberFormat="1" applyFont="1" applyFill="1" applyBorder="1" applyAlignment="1">
      <alignment horizontal="left" vertical="center" wrapText="1"/>
    </xf>
    <xf numFmtId="49" fontId="68" fillId="10" borderId="1" xfId="0" applyNumberFormat="1" applyFont="1" applyFill="1" applyBorder="1" applyAlignment="1">
      <alignment horizontal="left" vertical="center" wrapText="1"/>
    </xf>
    <xf numFmtId="49" fontId="68" fillId="10" borderId="5" xfId="0" applyNumberFormat="1" applyFont="1" applyFill="1" applyBorder="1" applyAlignment="1">
      <alignment horizontal="left" vertical="center" wrapText="1"/>
    </xf>
    <xf numFmtId="0" fontId="54" fillId="8" borderId="12" xfId="12" applyFont="1" applyFill="1" applyBorder="1" applyAlignment="1">
      <alignment horizontal="center" wrapText="1"/>
    </xf>
    <xf numFmtId="0" fontId="54" fillId="8" borderId="3" xfId="12" applyFont="1" applyFill="1" applyBorder="1" applyAlignment="1">
      <alignment horizontal="center" wrapText="1"/>
    </xf>
    <xf numFmtId="0" fontId="54" fillId="8" borderId="2" xfId="12" applyFont="1" applyFill="1" applyBorder="1" applyAlignment="1">
      <alignment horizontal="center" wrapText="1"/>
    </xf>
    <xf numFmtId="0" fontId="56" fillId="10" borderId="22" xfId="7" applyFont="1" applyFill="1" applyBorder="1" applyAlignment="1">
      <alignment horizontal="right" vertical="center"/>
    </xf>
    <xf numFmtId="0" fontId="56" fillId="10" borderId="23" xfId="7" applyFont="1" applyFill="1" applyBorder="1" applyAlignment="1">
      <alignment horizontal="right" vertical="center"/>
    </xf>
    <xf numFmtId="0" fontId="56" fillId="10" borderId="60" xfId="7" applyFont="1" applyFill="1" applyBorder="1" applyAlignment="1">
      <alignment horizontal="right" vertical="center"/>
    </xf>
    <xf numFmtId="0" fontId="54" fillId="4" borderId="1" xfId="12" applyFont="1" applyFill="1" applyBorder="1" applyAlignment="1">
      <alignment horizontal="justify" vertical="center" wrapText="1"/>
    </xf>
    <xf numFmtId="0" fontId="53" fillId="0" borderId="0" xfId="0" applyFont="1" applyAlignment="1">
      <alignment horizontal="left"/>
    </xf>
    <xf numFmtId="0" fontId="54" fillId="0" borderId="46" xfId="12" applyFont="1" applyBorder="1" applyAlignment="1">
      <alignment horizontal="center"/>
    </xf>
    <xf numFmtId="0" fontId="54" fillId="0" borderId="47" xfId="12" applyFont="1" applyBorder="1" applyAlignment="1">
      <alignment horizontal="center"/>
    </xf>
    <xf numFmtId="0" fontId="54" fillId="0" borderId="48" xfId="12" applyFont="1" applyBorder="1" applyAlignment="1">
      <alignment horizontal="center"/>
    </xf>
    <xf numFmtId="0" fontId="56" fillId="0" borderId="14" xfId="13" applyFont="1" applyBorder="1" applyAlignment="1">
      <alignment horizontal="center"/>
    </xf>
    <xf numFmtId="0" fontId="56" fillId="0" borderId="15" xfId="13" applyFont="1" applyBorder="1" applyAlignment="1">
      <alignment horizontal="center"/>
    </xf>
    <xf numFmtId="0" fontId="56" fillId="0" borderId="16" xfId="13" applyFont="1" applyBorder="1" applyAlignment="1">
      <alignment horizontal="center"/>
    </xf>
    <xf numFmtId="0" fontId="56" fillId="0" borderId="6" xfId="13" applyFont="1" applyBorder="1" applyAlignment="1">
      <alignment horizontal="center"/>
    </xf>
    <xf numFmtId="0" fontId="56" fillId="0" borderId="0" xfId="13" applyFont="1" applyAlignment="1">
      <alignment horizontal="center"/>
    </xf>
    <xf numFmtId="0" fontId="56" fillId="0" borderId="7" xfId="13" applyFont="1" applyBorder="1" applyAlignment="1">
      <alignment horizontal="center"/>
    </xf>
    <xf numFmtId="0" fontId="56" fillId="0" borderId="6" xfId="0" applyFont="1" applyBorder="1" applyAlignment="1">
      <alignment wrapText="1"/>
    </xf>
    <xf numFmtId="0" fontId="56" fillId="0" borderId="0" xfId="0" applyFont="1" applyAlignment="1">
      <alignment wrapText="1"/>
    </xf>
    <xf numFmtId="0" fontId="56" fillId="0" borderId="7" xfId="0" applyFont="1" applyBorder="1" applyAlignment="1">
      <alignment wrapText="1"/>
    </xf>
    <xf numFmtId="0" fontId="54" fillId="0" borderId="0" xfId="0" applyFont="1" applyAlignment="1">
      <alignment horizontal="right"/>
    </xf>
    <xf numFmtId="0" fontId="54" fillId="0" borderId="7" xfId="0" applyFont="1" applyBorder="1" applyAlignment="1">
      <alignment horizontal="right"/>
    </xf>
    <xf numFmtId="0" fontId="54" fillId="0" borderId="9" xfId="0" applyFont="1" applyBorder="1" applyAlignment="1">
      <alignment horizontal="right"/>
    </xf>
    <xf numFmtId="0" fontId="54" fillId="0" borderId="10" xfId="0" applyFont="1" applyBorder="1" applyAlignment="1">
      <alignment horizontal="right"/>
    </xf>
    <xf numFmtId="0" fontId="54" fillId="0" borderId="8" xfId="0" applyFont="1" applyBorder="1" applyAlignment="1">
      <alignment horizontal="left"/>
    </xf>
    <xf numFmtId="0" fontId="54" fillId="0" borderId="9" xfId="0" applyFont="1" applyBorder="1" applyAlignment="1">
      <alignment horizontal="left"/>
    </xf>
    <xf numFmtId="43" fontId="54" fillId="0" borderId="12" xfId="11" applyFont="1" applyBorder="1" applyAlignment="1">
      <alignment horizontal="center"/>
    </xf>
    <xf numFmtId="43" fontId="54" fillId="0" borderId="2" xfId="11" applyFont="1" applyBorder="1" applyAlignment="1">
      <alignment horizontal="center"/>
    </xf>
    <xf numFmtId="43" fontId="54" fillId="0" borderId="79" xfId="11" applyFont="1" applyBorder="1" applyAlignment="1">
      <alignment horizontal="center"/>
    </xf>
    <xf numFmtId="43" fontId="54" fillId="0" borderId="39" xfId="11" applyFont="1" applyBorder="1" applyAlignment="1">
      <alignment horizontal="center"/>
    </xf>
    <xf numFmtId="0" fontId="56" fillId="0" borderId="22" xfId="0" applyFont="1" applyBorder="1" applyAlignment="1">
      <alignment horizontal="right"/>
    </xf>
    <xf numFmtId="0" fontId="56" fillId="0" borderId="23" xfId="0" applyFont="1" applyBorder="1" applyAlignment="1">
      <alignment horizontal="right"/>
    </xf>
    <xf numFmtId="0" fontId="56" fillId="0" borderId="24" xfId="0" applyFont="1" applyBorder="1" applyAlignment="1">
      <alignment horizontal="right"/>
    </xf>
    <xf numFmtId="0" fontId="56" fillId="10" borderId="22" xfId="0" applyFont="1" applyFill="1" applyBorder="1" applyAlignment="1">
      <alignment horizontal="right"/>
    </xf>
    <xf numFmtId="0" fontId="56" fillId="10" borderId="23" xfId="0" applyFont="1" applyFill="1" applyBorder="1" applyAlignment="1">
      <alignment horizontal="right"/>
    </xf>
    <xf numFmtId="0" fontId="56" fillId="10" borderId="24" xfId="0" applyFont="1" applyFill="1" applyBorder="1" applyAlignment="1">
      <alignment horizontal="right"/>
    </xf>
    <xf numFmtId="0" fontId="54" fillId="0" borderId="11" xfId="0" applyFont="1" applyBorder="1" applyAlignment="1">
      <alignment horizontal="center"/>
    </xf>
    <xf numFmtId="0" fontId="54" fillId="0" borderId="3" xfId="0" applyFont="1" applyBorder="1" applyAlignment="1">
      <alignment horizontal="center"/>
    </xf>
    <xf numFmtId="0" fontId="54" fillId="0" borderId="45" xfId="0" applyFont="1" applyBorder="1" applyAlignment="1">
      <alignment horizontal="center"/>
    </xf>
    <xf numFmtId="0" fontId="56" fillId="0" borderId="14" xfId="0" applyFont="1" applyBorder="1" applyAlignment="1">
      <alignment horizontal="left" vertical="center"/>
    </xf>
    <xf numFmtId="0" fontId="56" fillId="0" borderId="15" xfId="0" applyFont="1" applyBorder="1" applyAlignment="1">
      <alignment horizontal="left" vertical="center"/>
    </xf>
    <xf numFmtId="0" fontId="56" fillId="0" borderId="16" xfId="0" applyFont="1" applyBorder="1" applyAlignment="1">
      <alignment horizontal="left" vertical="center"/>
    </xf>
    <xf numFmtId="0" fontId="56" fillId="0" borderId="6" xfId="0" applyFont="1" applyBorder="1" applyAlignment="1">
      <alignment horizontal="left" vertical="center"/>
    </xf>
    <xf numFmtId="0" fontId="56" fillId="0" borderId="0" xfId="0" applyFont="1" applyAlignment="1">
      <alignment horizontal="left" vertical="center"/>
    </xf>
    <xf numFmtId="0" fontId="56" fillId="0" borderId="7" xfId="0" applyFont="1" applyBorder="1" applyAlignment="1">
      <alignment horizontal="left" vertical="center"/>
    </xf>
    <xf numFmtId="0" fontId="56" fillId="0" borderId="8" xfId="0" applyFont="1" applyBorder="1" applyAlignment="1">
      <alignment horizontal="left" vertical="center"/>
    </xf>
    <xf numFmtId="0" fontId="56" fillId="0" borderId="9" xfId="0" applyFont="1" applyBorder="1" applyAlignment="1">
      <alignment horizontal="left" vertical="center"/>
    </xf>
    <xf numFmtId="0" fontId="56" fillId="0" borderId="10" xfId="0" applyFont="1" applyBorder="1" applyAlignment="1">
      <alignment horizontal="left" vertical="center"/>
    </xf>
    <xf numFmtId="0" fontId="56" fillId="10" borderId="61" xfId="0" applyFont="1" applyFill="1" applyBorder="1" applyAlignment="1">
      <alignment horizontal="center"/>
    </xf>
    <xf numFmtId="0" fontId="56" fillId="10" borderId="62" xfId="0" applyFont="1" applyFill="1" applyBorder="1" applyAlignment="1">
      <alignment horizontal="center"/>
    </xf>
    <xf numFmtId="0" fontId="56" fillId="10" borderId="40" xfId="0" applyFont="1" applyFill="1" applyBorder="1" applyAlignment="1">
      <alignment horizontal="center" wrapText="1"/>
    </xf>
    <xf numFmtId="0" fontId="56" fillId="10" borderId="63" xfId="0" applyFont="1" applyFill="1" applyBorder="1" applyAlignment="1">
      <alignment horizontal="center" wrapText="1"/>
    </xf>
    <xf numFmtId="0" fontId="54" fillId="0" borderId="11" xfId="0" applyFont="1" applyBorder="1"/>
    <xf numFmtId="0" fontId="54" fillId="0" borderId="3" xfId="0" applyFont="1" applyBorder="1"/>
    <xf numFmtId="0" fontId="54" fillId="0" borderId="37" xfId="0" applyFont="1" applyBorder="1"/>
    <xf numFmtId="0" fontId="54" fillId="0" borderId="38" xfId="0" applyFont="1" applyBorder="1"/>
    <xf numFmtId="0" fontId="54" fillId="0" borderId="79" xfId="0" applyFont="1" applyBorder="1" applyAlignment="1">
      <alignment horizontal="center"/>
    </xf>
    <xf numFmtId="0" fontId="54" fillId="0" borderId="39" xfId="0" applyFont="1" applyBorder="1" applyAlignment="1">
      <alignment horizontal="center"/>
    </xf>
    <xf numFmtId="1" fontId="54" fillId="0" borderId="12" xfId="0" applyNumberFormat="1" applyFont="1" applyBorder="1" applyAlignment="1">
      <alignment horizontal="center" wrapText="1"/>
    </xf>
    <xf numFmtId="1" fontId="54" fillId="0" borderId="2" xfId="0" applyNumberFormat="1" applyFont="1" applyBorder="1" applyAlignment="1">
      <alignment horizontal="center" wrapText="1"/>
    </xf>
    <xf numFmtId="2" fontId="54" fillId="0" borderId="12" xfId="0" applyNumberFormat="1" applyFont="1" applyBorder="1" applyAlignment="1">
      <alignment horizontal="center" wrapText="1"/>
    </xf>
    <xf numFmtId="2" fontId="54" fillId="0" borderId="2" xfId="0" applyNumberFormat="1" applyFont="1" applyBorder="1" applyAlignment="1">
      <alignment horizontal="center" wrapText="1"/>
    </xf>
    <xf numFmtId="2" fontId="54" fillId="0" borderId="12" xfId="0" applyNumberFormat="1" applyFont="1" applyBorder="1" applyAlignment="1">
      <alignment horizontal="center"/>
    </xf>
    <xf numFmtId="2" fontId="54" fillId="0" borderId="2" xfId="0" applyNumberFormat="1" applyFont="1" applyBorder="1" applyAlignment="1">
      <alignment horizontal="center"/>
    </xf>
    <xf numFmtId="0" fontId="56" fillId="10" borderId="40" xfId="0" applyFont="1" applyFill="1" applyBorder="1" applyAlignment="1">
      <alignment horizontal="center"/>
    </xf>
    <xf numFmtId="0" fontId="56" fillId="10" borderId="63" xfId="0" applyFont="1" applyFill="1" applyBorder="1" applyAlignment="1">
      <alignment horizontal="center"/>
    </xf>
    <xf numFmtId="0" fontId="54" fillId="10" borderId="62" xfId="0" applyFont="1" applyFill="1" applyBorder="1" applyAlignment="1">
      <alignment horizontal="center"/>
    </xf>
    <xf numFmtId="0" fontId="56" fillId="10" borderId="74" xfId="0" applyFont="1" applyFill="1" applyBorder="1" applyAlignment="1">
      <alignment horizontal="center"/>
    </xf>
    <xf numFmtId="0" fontId="56" fillId="10" borderId="78" xfId="0" applyFont="1" applyFill="1" applyBorder="1" applyAlignment="1">
      <alignment horizontal="center"/>
    </xf>
    <xf numFmtId="0" fontId="18" fillId="0" borderId="11" xfId="0" applyFont="1" applyBorder="1" applyAlignment="1">
      <alignment horizontal="left" vertical="top" wrapText="1"/>
    </xf>
    <xf numFmtId="0" fontId="18" fillId="0" borderId="3" xfId="0" applyFont="1" applyBorder="1" applyAlignment="1">
      <alignment horizontal="left" vertical="top" wrapText="1"/>
    </xf>
    <xf numFmtId="0" fontId="18" fillId="0" borderId="2" xfId="0" applyFont="1" applyBorder="1" applyAlignment="1">
      <alignment horizontal="left" vertical="top" wrapText="1"/>
    </xf>
    <xf numFmtId="167" fontId="18" fillId="0" borderId="12" xfId="1" applyFont="1" applyBorder="1" applyAlignment="1">
      <alignment horizontal="center" vertical="center" wrapText="1"/>
    </xf>
    <xf numFmtId="167" fontId="18" fillId="0" borderId="2" xfId="1" applyFont="1" applyBorder="1" applyAlignment="1">
      <alignment horizontal="center" vertical="center" wrapText="1"/>
    </xf>
    <xf numFmtId="0" fontId="54" fillId="0" borderId="12" xfId="0" applyFont="1" applyBorder="1" applyAlignment="1">
      <alignment horizontal="center"/>
    </xf>
    <xf numFmtId="0" fontId="54" fillId="0" borderId="2" xfId="0" applyFont="1" applyBorder="1" applyAlignment="1">
      <alignment horizontal="center"/>
    </xf>
    <xf numFmtId="0" fontId="54" fillId="0" borderId="39" xfId="0" applyFont="1" applyBorder="1"/>
    <xf numFmtId="0" fontId="54" fillId="0" borderId="79" xfId="0" applyFont="1" applyBorder="1"/>
    <xf numFmtId="2" fontId="54" fillId="0" borderId="79" xfId="0" applyNumberFormat="1" applyFont="1" applyBorder="1" applyAlignment="1">
      <alignment horizontal="center"/>
    </xf>
    <xf numFmtId="2" fontId="54" fillId="0" borderId="39" xfId="0" applyNumberFormat="1" applyFont="1" applyBorder="1" applyAlignment="1">
      <alignment horizontal="center"/>
    </xf>
    <xf numFmtId="49" fontId="18" fillId="0" borderId="11" xfId="0" applyNumberFormat="1" applyFont="1" applyBorder="1" applyAlignment="1">
      <alignment horizontal="left" vertical="top" wrapText="1"/>
    </xf>
    <xf numFmtId="49" fontId="18" fillId="0" borderId="3" xfId="0" applyNumberFormat="1" applyFont="1" applyBorder="1" applyAlignment="1">
      <alignment horizontal="left" vertical="top" wrapText="1"/>
    </xf>
    <xf numFmtId="49" fontId="18" fillId="0" borderId="2" xfId="0" applyNumberFormat="1" applyFont="1" applyBorder="1" applyAlignment="1">
      <alignment horizontal="left" vertical="top" wrapText="1"/>
    </xf>
    <xf numFmtId="172" fontId="0" fillId="0" borderId="12" xfId="2" applyNumberFormat="1" applyFont="1" applyBorder="1" applyAlignment="1">
      <alignment horizontal="center"/>
    </xf>
    <xf numFmtId="172" fontId="0" fillId="0" borderId="2" xfId="2" applyNumberFormat="1" applyFont="1" applyBorder="1" applyAlignment="1">
      <alignment horizontal="center"/>
    </xf>
    <xf numFmtId="0" fontId="54" fillId="0" borderId="27" xfId="24" applyFont="1" applyBorder="1" applyAlignment="1">
      <alignment horizontal="center" vertical="center"/>
    </xf>
    <xf numFmtId="0" fontId="54" fillId="0" borderId="34" xfId="24" applyFont="1" applyBorder="1" applyAlignment="1">
      <alignment horizontal="center" vertical="center"/>
    </xf>
    <xf numFmtId="0" fontId="54" fillId="0" borderId="20" xfId="24" applyFont="1" applyBorder="1" applyAlignment="1">
      <alignment horizontal="center" vertical="center"/>
    </xf>
    <xf numFmtId="0" fontId="54" fillId="0" borderId="21" xfId="24" applyFont="1" applyBorder="1" applyAlignment="1">
      <alignment horizontal="center" vertical="center"/>
    </xf>
    <xf numFmtId="0" fontId="56" fillId="0" borderId="68" xfId="0" applyFont="1" applyBorder="1" applyAlignment="1">
      <alignment horizontal="center"/>
    </xf>
    <xf numFmtId="0" fontId="56" fillId="0" borderId="0" xfId="0" applyFont="1" applyAlignment="1">
      <alignment horizontal="center"/>
    </xf>
    <xf numFmtId="0" fontId="56" fillId="0" borderId="59" xfId="0" applyFont="1" applyBorder="1" applyAlignment="1">
      <alignment horizontal="center"/>
    </xf>
    <xf numFmtId="0" fontId="54" fillId="0" borderId="2" xfId="0" applyFont="1" applyBorder="1"/>
    <xf numFmtId="0" fontId="54" fillId="0" borderId="12" xfId="0" applyFont="1" applyBorder="1"/>
    <xf numFmtId="0" fontId="56" fillId="0" borderId="6" xfId="0" applyFont="1" applyBorder="1" applyAlignment="1">
      <alignment horizontal="right" vertical="center"/>
    </xf>
    <xf numFmtId="0" fontId="56" fillId="0" borderId="0" xfId="0" applyFont="1" applyAlignment="1">
      <alignment horizontal="right" vertical="center"/>
    </xf>
    <xf numFmtId="0" fontId="56" fillId="0" borderId="14" xfId="0" applyFont="1" applyBorder="1" applyAlignment="1" applyProtection="1">
      <alignment horizontal="center"/>
      <protection locked="0"/>
    </xf>
    <xf numFmtId="0" fontId="56" fillId="0" borderId="15" xfId="0" applyFont="1" applyBorder="1" applyAlignment="1" applyProtection="1">
      <alignment horizontal="center"/>
      <protection locked="0"/>
    </xf>
    <xf numFmtId="0" fontId="56" fillId="0" borderId="16" xfId="0" applyFont="1" applyBorder="1" applyAlignment="1" applyProtection="1">
      <alignment horizontal="center"/>
      <protection locked="0"/>
    </xf>
    <xf numFmtId="0" fontId="66" fillId="10" borderId="61" xfId="0" applyFont="1" applyFill="1" applyBorder="1" applyAlignment="1">
      <alignment horizontal="center" vertical="center" wrapText="1"/>
    </xf>
    <xf numFmtId="0" fontId="66" fillId="10" borderId="62" xfId="0" applyFont="1" applyFill="1" applyBorder="1" applyAlignment="1">
      <alignment horizontal="center" vertical="center" wrapText="1"/>
    </xf>
    <xf numFmtId="0" fontId="66" fillId="10" borderId="64" xfId="0" applyFont="1" applyFill="1" applyBorder="1" applyAlignment="1">
      <alignment horizontal="center" vertical="center" wrapText="1"/>
    </xf>
    <xf numFmtId="0" fontId="66" fillId="10" borderId="61" xfId="0" applyFont="1" applyFill="1" applyBorder="1" applyAlignment="1">
      <alignment horizontal="center" vertical="center"/>
    </xf>
    <xf numFmtId="0" fontId="66" fillId="10" borderId="64" xfId="0" applyFont="1" applyFill="1" applyBorder="1" applyAlignment="1">
      <alignment horizontal="center" vertical="center"/>
    </xf>
    <xf numFmtId="0" fontId="54" fillId="10" borderId="37" xfId="0" applyFont="1" applyFill="1" applyBorder="1" applyAlignment="1">
      <alignment horizontal="center" vertical="center"/>
    </xf>
    <xf numFmtId="0" fontId="54" fillId="10" borderId="38" xfId="0" applyFont="1" applyFill="1" applyBorder="1" applyAlignment="1">
      <alignment horizontal="center" vertical="center"/>
    </xf>
    <xf numFmtId="0" fontId="54" fillId="10" borderId="70" xfId="0" applyFont="1" applyFill="1" applyBorder="1" applyAlignment="1">
      <alignment horizontal="center" vertical="center"/>
    </xf>
    <xf numFmtId="0" fontId="54" fillId="10" borderId="63" xfId="0" applyFont="1" applyFill="1" applyBorder="1" applyAlignment="1">
      <alignment horizontal="center"/>
    </xf>
    <xf numFmtId="172" fontId="18" fillId="0" borderId="79" xfId="2" applyNumberFormat="1" applyFont="1" applyBorder="1" applyAlignment="1">
      <alignment horizontal="center" vertical="top" wrapText="1"/>
    </xf>
    <xf numFmtId="172" fontId="18" fillId="0" borderId="39" xfId="2" applyNumberFormat="1" applyFont="1" applyBorder="1" applyAlignment="1">
      <alignment horizontal="center" vertical="top" wrapText="1"/>
    </xf>
    <xf numFmtId="0" fontId="18" fillId="0" borderId="37" xfId="0" applyFont="1" applyBorder="1" applyAlignment="1">
      <alignment horizontal="left" vertical="top" wrapText="1"/>
    </xf>
    <xf numFmtId="0" fontId="18" fillId="0" borderId="38" xfId="0" applyFont="1" applyBorder="1" applyAlignment="1">
      <alignment horizontal="left" vertical="top" wrapText="1"/>
    </xf>
    <xf numFmtId="0" fontId="18" fillId="0" borderId="39" xfId="0" applyFont="1" applyBorder="1" applyAlignment="1">
      <alignment horizontal="left" vertical="top" wrapText="1"/>
    </xf>
    <xf numFmtId="0" fontId="53" fillId="0" borderId="46" xfId="0" applyFont="1" applyBorder="1" applyAlignment="1">
      <alignment horizontal="center"/>
    </xf>
    <xf numFmtId="0" fontId="53" fillId="0" borderId="47" xfId="0" applyFont="1" applyBorder="1" applyAlignment="1">
      <alignment horizontal="center"/>
    </xf>
    <xf numFmtId="0" fontId="53" fillId="0" borderId="48" xfId="0" applyFont="1" applyBorder="1" applyAlignment="1">
      <alignment horizontal="center"/>
    </xf>
    <xf numFmtId="0" fontId="54" fillId="4" borderId="1" xfId="0" applyFont="1" applyFill="1" applyBorder="1" applyAlignment="1">
      <alignment horizontal="center" wrapText="1"/>
    </xf>
    <xf numFmtId="0" fontId="64" fillId="0" borderId="71" xfId="23" applyFont="1" applyBorder="1" applyAlignment="1" applyProtection="1">
      <alignment horizontal="center"/>
    </xf>
    <xf numFmtId="0" fontId="64" fillId="0" borderId="58" xfId="23" applyFont="1" applyBorder="1" applyAlignment="1" applyProtection="1">
      <alignment horizontal="center"/>
    </xf>
    <xf numFmtId="0" fontId="56" fillId="0" borderId="72" xfId="0" applyFont="1" applyBorder="1" applyAlignment="1">
      <alignment horizontal="center"/>
    </xf>
    <xf numFmtId="0" fontId="56" fillId="0" borderId="15" xfId="0" applyFont="1" applyBorder="1" applyAlignment="1">
      <alignment horizontal="center"/>
    </xf>
    <xf numFmtId="0" fontId="56" fillId="0" borderId="73" xfId="0" applyFont="1" applyBorder="1" applyAlignment="1">
      <alignment horizontal="center"/>
    </xf>
    <xf numFmtId="0" fontId="54" fillId="0" borderId="72" xfId="24" applyFont="1" applyBorder="1" applyAlignment="1">
      <alignment horizontal="center" vertical="center"/>
    </xf>
    <xf numFmtId="0" fontId="54" fillId="0" borderId="15" xfId="24" applyFont="1" applyBorder="1" applyAlignment="1">
      <alignment horizontal="center" vertical="center"/>
    </xf>
    <xf numFmtId="0" fontId="54" fillId="0" borderId="16" xfId="24" applyFont="1" applyBorder="1" applyAlignment="1">
      <alignment horizontal="center" vertical="center"/>
    </xf>
    <xf numFmtId="0" fontId="54" fillId="0" borderId="74" xfId="24" applyFont="1" applyBorder="1" applyAlignment="1">
      <alignment horizontal="center" vertical="center"/>
    </xf>
    <xf numFmtId="0" fontId="54" fillId="0" borderId="33" xfId="24" applyFont="1" applyBorder="1" applyAlignment="1">
      <alignment horizontal="center" vertical="center"/>
    </xf>
    <xf numFmtId="0" fontId="54" fillId="0" borderId="55" xfId="24" applyFont="1" applyBorder="1" applyAlignment="1">
      <alignment horizontal="center" vertical="center"/>
    </xf>
    <xf numFmtId="0" fontId="54" fillId="0" borderId="35" xfId="0" applyFont="1" applyBorder="1" applyAlignment="1">
      <alignment horizontal="center" vertical="center"/>
    </xf>
    <xf numFmtId="0" fontId="54" fillId="0" borderId="75" xfId="24" applyFont="1" applyBorder="1" applyAlignment="1">
      <alignment horizontal="center" vertical="center"/>
    </xf>
    <xf numFmtId="0" fontId="54" fillId="0" borderId="13" xfId="24" applyFont="1" applyBorder="1" applyAlignment="1">
      <alignment horizontal="center" vertical="center"/>
    </xf>
    <xf numFmtId="0" fontId="54" fillId="0" borderId="18" xfId="24" applyFont="1" applyBorder="1" applyAlignment="1">
      <alignment horizontal="center" vertical="center"/>
    </xf>
    <xf numFmtId="0" fontId="54" fillId="0" borderId="74" xfId="0" applyFont="1" applyBorder="1" applyAlignment="1">
      <alignment horizontal="center" vertical="center"/>
    </xf>
    <xf numFmtId="0" fontId="54" fillId="0" borderId="33" xfId="0" applyFont="1" applyBorder="1" applyAlignment="1">
      <alignment horizontal="center" vertical="center"/>
    </xf>
    <xf numFmtId="0" fontId="54" fillId="0" borderId="55" xfId="0" applyFont="1" applyBorder="1" applyAlignment="1">
      <alignment horizontal="center" vertical="center"/>
    </xf>
    <xf numFmtId="0" fontId="56" fillId="0" borderId="68" xfId="0" applyFont="1" applyBorder="1" applyAlignment="1">
      <alignment horizontal="center" vertical="center" wrapText="1"/>
    </xf>
    <xf numFmtId="0" fontId="56" fillId="0" borderId="0" xfId="0" applyFont="1" applyAlignment="1">
      <alignment horizontal="center" vertical="center" wrapText="1"/>
    </xf>
    <xf numFmtId="0" fontId="56" fillId="0" borderId="59" xfId="0" applyFont="1" applyBorder="1" applyAlignment="1">
      <alignment horizontal="center" vertical="center" wrapText="1"/>
    </xf>
    <xf numFmtId="166" fontId="18" fillId="0" borderId="12" xfId="2" applyFont="1" applyFill="1" applyBorder="1" applyAlignment="1">
      <alignment horizontal="center" vertical="top" wrapText="1"/>
    </xf>
    <xf numFmtId="166" fontId="18" fillId="0" borderId="2" xfId="2" applyFont="1" applyFill="1" applyBorder="1" applyAlignment="1">
      <alignment horizontal="center" vertical="top" wrapText="1"/>
    </xf>
    <xf numFmtId="49" fontId="18" fillId="0" borderId="11" xfId="0" applyNumberFormat="1" applyFont="1" applyBorder="1" applyAlignment="1">
      <alignment horizontal="center" vertical="center" wrapText="1"/>
    </xf>
    <xf numFmtId="49" fontId="18" fillId="0" borderId="3" xfId="0" applyNumberFormat="1" applyFont="1" applyBorder="1" applyAlignment="1">
      <alignment horizontal="center" vertical="center" wrapText="1"/>
    </xf>
    <xf numFmtId="49" fontId="18" fillId="0" borderId="2" xfId="0" applyNumberFormat="1" applyFont="1" applyBorder="1" applyAlignment="1">
      <alignment horizontal="center" vertical="center" wrapText="1"/>
    </xf>
    <xf numFmtId="167" fontId="54" fillId="0" borderId="12" xfId="1" applyFont="1" applyBorder="1" applyAlignment="1">
      <alignment horizontal="center"/>
    </xf>
    <xf numFmtId="167" fontId="54" fillId="0" borderId="2" xfId="1" applyFont="1" applyBorder="1" applyAlignment="1">
      <alignment horizontal="center"/>
    </xf>
    <xf numFmtId="169" fontId="54" fillId="0" borderId="12" xfId="0" applyNumberFormat="1" applyFont="1" applyBorder="1" applyAlignment="1">
      <alignment horizontal="center" wrapText="1"/>
    </xf>
    <xf numFmtId="169" fontId="54" fillId="0" borderId="2" xfId="0" applyNumberFormat="1" applyFont="1" applyBorder="1" applyAlignment="1">
      <alignment horizontal="center" wrapText="1"/>
    </xf>
    <xf numFmtId="0" fontId="43" fillId="2" borderId="35" xfId="4" applyFont="1" applyFill="1" applyBorder="1" applyAlignment="1">
      <alignment horizontal="center" vertical="center" wrapText="1"/>
    </xf>
    <xf numFmtId="0" fontId="43" fillId="2" borderId="1" xfId="4" applyFont="1" applyFill="1" applyBorder="1" applyAlignment="1">
      <alignment horizontal="center" vertical="center" wrapText="1"/>
    </xf>
    <xf numFmtId="0" fontId="5" fillId="0" borderId="31" xfId="3" applyFont="1" applyBorder="1" applyAlignment="1">
      <alignment horizontal="center"/>
    </xf>
    <xf numFmtId="0" fontId="5" fillId="0" borderId="4" xfId="3" applyFont="1" applyBorder="1" applyAlignment="1">
      <alignment horizontal="center"/>
    </xf>
    <xf numFmtId="0" fontId="17" fillId="0" borderId="30" xfId="3" applyFont="1" applyBorder="1" applyAlignment="1">
      <alignment horizontal="center" vertical="center" wrapText="1"/>
    </xf>
    <xf numFmtId="0" fontId="3" fillId="0" borderId="29" xfId="3" applyFont="1" applyBorder="1" applyAlignment="1">
      <alignment horizontal="center" vertical="center" wrapText="1"/>
    </xf>
    <xf numFmtId="0" fontId="3" fillId="0" borderId="5" xfId="3" applyFont="1" applyBorder="1" applyAlignment="1">
      <alignment horizontal="center" vertical="center" wrapText="1"/>
    </xf>
    <xf numFmtId="0" fontId="3" fillId="0" borderId="1" xfId="3" applyFont="1" applyBorder="1" applyAlignment="1">
      <alignment horizontal="center" vertical="center" wrapText="1"/>
    </xf>
    <xf numFmtId="0" fontId="42" fillId="0" borderId="28" xfId="4" applyFont="1" applyBorder="1" applyAlignment="1">
      <alignment horizontal="center" vertical="center"/>
    </xf>
    <xf numFmtId="0" fontId="42" fillId="0" borderId="27" xfId="4" applyFont="1" applyBorder="1" applyAlignment="1">
      <alignment horizontal="center" vertical="center"/>
    </xf>
    <xf numFmtId="0" fontId="42" fillId="0" borderId="20" xfId="4" applyFont="1" applyBorder="1" applyAlignment="1">
      <alignment horizontal="center" vertical="center"/>
    </xf>
    <xf numFmtId="0" fontId="2" fillId="0" borderId="0" xfId="3" applyFont="1" applyAlignment="1">
      <alignment horizontal="center"/>
    </xf>
    <xf numFmtId="0" fontId="46" fillId="0" borderId="11" xfId="4" applyFont="1" applyBorder="1" applyAlignment="1">
      <alignment horizontal="left" vertical="center" wrapText="1"/>
    </xf>
    <xf numFmtId="0" fontId="46" fillId="0" borderId="3" xfId="4" applyFont="1" applyBorder="1" applyAlignment="1">
      <alignment horizontal="left" vertical="center" wrapText="1"/>
    </xf>
    <xf numFmtId="0" fontId="46" fillId="0" borderId="2" xfId="4" applyFont="1" applyBorder="1" applyAlignment="1">
      <alignment horizontal="left" vertical="center" wrapText="1"/>
    </xf>
    <xf numFmtId="0" fontId="43" fillId="2" borderId="19" xfId="4" applyFont="1" applyFill="1" applyBorder="1" applyAlignment="1">
      <alignment horizontal="center" vertical="center" wrapText="1"/>
    </xf>
    <xf numFmtId="0" fontId="43" fillId="2" borderId="5" xfId="4" applyFont="1" applyFill="1" applyBorder="1" applyAlignment="1">
      <alignment horizontal="center" vertical="center" wrapText="1"/>
    </xf>
    <xf numFmtId="0" fontId="43" fillId="0" borderId="31" xfId="4" applyFont="1" applyBorder="1" applyAlignment="1">
      <alignment horizontal="center" vertical="center"/>
    </xf>
    <xf numFmtId="0" fontId="43" fillId="0" borderId="30" xfId="4" applyFont="1" applyBorder="1" applyAlignment="1">
      <alignment horizontal="center" vertical="center"/>
    </xf>
    <xf numFmtId="0" fontId="43" fillId="0" borderId="29" xfId="4" applyFont="1" applyBorder="1" applyAlignment="1">
      <alignment horizontal="center" vertical="center"/>
    </xf>
    <xf numFmtId="0" fontId="2" fillId="0" borderId="37" xfId="3" applyFont="1" applyBorder="1" applyAlignment="1">
      <alignment horizontal="right"/>
    </xf>
    <xf numFmtId="0" fontId="2" fillId="0" borderId="38" xfId="3" applyFont="1" applyBorder="1" applyAlignment="1">
      <alignment horizontal="right"/>
    </xf>
    <xf numFmtId="0" fontId="2" fillId="0" borderId="39" xfId="3" applyFont="1" applyBorder="1" applyAlignment="1">
      <alignment horizontal="right"/>
    </xf>
    <xf numFmtId="0" fontId="44" fillId="0" borderId="11" xfId="4" applyFont="1" applyBorder="1" applyAlignment="1">
      <alignment horizontal="left" vertical="center" wrapText="1"/>
    </xf>
    <xf numFmtId="0" fontId="44" fillId="0" borderId="3" xfId="4" applyFont="1" applyBorder="1" applyAlignment="1">
      <alignment horizontal="left" vertical="center" wrapText="1"/>
    </xf>
    <xf numFmtId="0" fontId="44" fillId="0" borderId="2" xfId="4" applyFont="1" applyBorder="1" applyAlignment="1">
      <alignment horizontal="left" vertical="center" wrapText="1"/>
    </xf>
    <xf numFmtId="178" fontId="5" fillId="0" borderId="27" xfId="5" applyNumberFormat="1" applyFont="1" applyBorder="1" applyAlignment="1">
      <alignment horizontal="center" vertical="center"/>
    </xf>
    <xf numFmtId="178" fontId="5" fillId="0" borderId="34" xfId="5" applyNumberFormat="1" applyFont="1" applyBorder="1" applyAlignment="1">
      <alignment horizontal="center" vertical="center"/>
    </xf>
    <xf numFmtId="178" fontId="5" fillId="0" borderId="35" xfId="5" applyNumberFormat="1" applyFont="1" applyBorder="1" applyAlignment="1">
      <alignment horizontal="center" vertical="center"/>
    </xf>
    <xf numFmtId="168" fontId="5" fillId="0" borderId="20" xfId="1" applyNumberFormat="1" applyFont="1" applyBorder="1" applyAlignment="1">
      <alignment horizontal="center" vertical="center"/>
    </xf>
    <xf numFmtId="168" fontId="5" fillId="0" borderId="21" xfId="1" applyNumberFormat="1" applyFont="1" applyBorder="1" applyAlignment="1">
      <alignment horizontal="center" vertical="center"/>
    </xf>
    <xf numFmtId="168" fontId="5" fillId="0" borderId="19" xfId="1" applyNumberFormat="1" applyFont="1" applyBorder="1" applyAlignment="1">
      <alignment horizontal="center" vertical="center"/>
    </xf>
    <xf numFmtId="0" fontId="43" fillId="2" borderId="43" xfId="4" applyFont="1" applyFill="1" applyBorder="1" applyAlignment="1">
      <alignment horizontal="center" vertical="center" wrapText="1"/>
    </xf>
    <xf numFmtId="0" fontId="43" fillId="2" borderId="4" xfId="4" applyFont="1" applyFill="1" applyBorder="1" applyAlignment="1">
      <alignment horizontal="center" vertical="center" wrapText="1"/>
    </xf>
    <xf numFmtId="2" fontId="43" fillId="2" borderId="35" xfId="4" applyNumberFormat="1" applyFont="1" applyFill="1" applyBorder="1" applyAlignment="1">
      <alignment horizontal="center" vertical="center" wrapText="1"/>
    </xf>
    <xf numFmtId="2" fontId="43" fillId="2" borderId="1" xfId="4" applyNumberFormat="1" applyFont="1" applyFill="1" applyBorder="1" applyAlignment="1">
      <alignment horizontal="center" vertical="center" wrapText="1"/>
    </xf>
    <xf numFmtId="0" fontId="45" fillId="0" borderId="31" xfId="4" applyFont="1" applyBorder="1" applyAlignment="1">
      <alignment horizontal="center" vertical="center"/>
    </xf>
    <xf numFmtId="0" fontId="45" fillId="0" borderId="30" xfId="4" applyFont="1" applyBorder="1" applyAlignment="1">
      <alignment horizontal="center" vertical="center"/>
    </xf>
    <xf numFmtId="0" fontId="45" fillId="0" borderId="29" xfId="4" applyFont="1" applyBorder="1" applyAlignment="1">
      <alignment horizontal="center" vertical="center"/>
    </xf>
    <xf numFmtId="0" fontId="31" fillId="0" borderId="12" xfId="3" applyFont="1" applyBorder="1" applyAlignment="1">
      <alignment horizontal="left"/>
    </xf>
    <xf numFmtId="0" fontId="31" fillId="0" borderId="2" xfId="3" applyFont="1" applyBorder="1" applyAlignment="1">
      <alignment horizontal="left"/>
    </xf>
    <xf numFmtId="9" fontId="31" fillId="0" borderId="1" xfId="3" applyNumberFormat="1" applyFont="1" applyBorder="1" applyAlignment="1">
      <alignment horizontal="center" vertical="center"/>
    </xf>
    <xf numFmtId="0" fontId="31" fillId="0" borderId="1" xfId="3" applyFont="1" applyBorder="1" applyAlignment="1">
      <alignment horizontal="center" vertical="center"/>
    </xf>
    <xf numFmtId="9" fontId="31" fillId="0" borderId="1" xfId="5" applyFont="1" applyBorder="1" applyAlignment="1">
      <alignment horizontal="center"/>
    </xf>
    <xf numFmtId="0" fontId="31" fillId="0" borderId="1" xfId="3" applyFont="1" applyBorder="1" applyAlignment="1">
      <alignment horizontal="center"/>
    </xf>
    <xf numFmtId="0" fontId="2" fillId="0" borderId="6" xfId="0" applyFont="1" applyBorder="1" applyAlignment="1">
      <alignment horizontal="center"/>
    </xf>
    <xf numFmtId="0" fontId="2" fillId="0" borderId="0" xfId="0" applyFont="1" applyAlignment="1">
      <alignment horizontal="center"/>
    </xf>
    <xf numFmtId="0" fontId="2" fillId="0" borderId="7" xfId="0" applyFont="1" applyBorder="1" applyAlignment="1">
      <alignment horizontal="center"/>
    </xf>
    <xf numFmtId="0" fontId="2" fillId="0" borderId="6" xfId="0" applyFont="1" applyBorder="1" applyAlignment="1">
      <alignment horizontal="center" vertical="center"/>
    </xf>
    <xf numFmtId="0" fontId="2" fillId="0" borderId="0" xfId="0" applyFont="1" applyAlignment="1">
      <alignment horizontal="center" vertical="center"/>
    </xf>
    <xf numFmtId="0" fontId="2" fillId="0" borderId="7" xfId="0" applyFont="1" applyBorder="1" applyAlignment="1">
      <alignment horizontal="center" vertical="center"/>
    </xf>
    <xf numFmtId="165" fontId="49" fillId="0" borderId="22" xfId="0" applyNumberFormat="1" applyFont="1" applyBorder="1" applyAlignment="1">
      <alignment horizontal="center" vertical="center"/>
    </xf>
    <xf numFmtId="165" fontId="49" fillId="0" borderId="24" xfId="0" applyNumberFormat="1" applyFont="1" applyBorder="1" applyAlignment="1">
      <alignment horizontal="center" vertical="center"/>
    </xf>
    <xf numFmtId="0" fontId="50" fillId="0" borderId="22" xfId="0" applyFont="1" applyBorder="1" applyAlignment="1">
      <alignment horizontal="right" vertical="center"/>
    </xf>
    <xf numFmtId="0" fontId="50" fillId="0" borderId="23" xfId="0" applyFont="1" applyBorder="1" applyAlignment="1">
      <alignment horizontal="right" vertical="center"/>
    </xf>
    <xf numFmtId="0" fontId="50" fillId="0" borderId="24" xfId="0" applyFont="1" applyBorder="1" applyAlignment="1">
      <alignment horizontal="right" vertical="center"/>
    </xf>
    <xf numFmtId="0" fontId="2" fillId="0" borderId="31" xfId="3" applyFont="1" applyBorder="1" applyAlignment="1">
      <alignment horizontal="right"/>
    </xf>
    <xf numFmtId="0" fontId="2" fillId="0" borderId="30" xfId="3" applyFont="1" applyBorder="1" applyAlignment="1">
      <alignment horizontal="right"/>
    </xf>
    <xf numFmtId="0" fontId="2" fillId="0" borderId="11" xfId="3" applyFont="1" applyBorder="1" applyAlignment="1">
      <alignment horizontal="right"/>
    </xf>
    <xf numFmtId="0" fontId="2" fillId="0" borderId="3" xfId="3" applyFont="1" applyBorder="1" applyAlignment="1">
      <alignment horizontal="right"/>
    </xf>
    <xf numFmtId="0" fontId="2" fillId="0" borderId="2" xfId="3" applyFont="1" applyBorder="1" applyAlignment="1">
      <alignment horizontal="right"/>
    </xf>
    <xf numFmtId="167" fontId="2" fillId="0" borderId="1" xfId="1" applyFont="1" applyBorder="1" applyAlignment="1">
      <alignment horizontal="center"/>
    </xf>
    <xf numFmtId="0" fontId="2" fillId="0" borderId="8" xfId="3" applyFont="1" applyBorder="1" applyAlignment="1">
      <alignment horizontal="center"/>
    </xf>
    <xf numFmtId="0" fontId="2" fillId="0" borderId="9" xfId="3" applyFont="1" applyBorder="1" applyAlignment="1">
      <alignment horizontal="center"/>
    </xf>
    <xf numFmtId="0" fontId="2" fillId="0" borderId="41" xfId="3" applyFont="1" applyBorder="1" applyAlignment="1">
      <alignment horizontal="center"/>
    </xf>
    <xf numFmtId="49" fontId="14" fillId="8" borderId="1" xfId="0" applyNumberFormat="1" applyFont="1" applyFill="1" applyBorder="1" applyAlignment="1">
      <alignment horizontal="center" vertical="center" wrapText="1"/>
    </xf>
    <xf numFmtId="0" fontId="20" fillId="0" borderId="6" xfId="0" applyFont="1" applyBorder="1" applyAlignment="1">
      <alignment horizontal="center" vertical="top"/>
    </xf>
    <xf numFmtId="0" fontId="20" fillId="0" borderId="0" xfId="0" applyFont="1" applyAlignment="1">
      <alignment horizontal="center" vertical="top"/>
    </xf>
    <xf numFmtId="0" fontId="20" fillId="0" borderId="7" xfId="0" applyFont="1" applyBorder="1" applyAlignment="1">
      <alignment horizontal="center" vertical="top"/>
    </xf>
    <xf numFmtId="0" fontId="8" fillId="0" borderId="6" xfId="0" applyFont="1" applyBorder="1" applyAlignment="1">
      <alignment horizontal="center" vertical="top"/>
    </xf>
    <xf numFmtId="0" fontId="8" fillId="0" borderId="0" xfId="0" applyFont="1" applyAlignment="1">
      <alignment horizontal="center" vertical="top"/>
    </xf>
    <xf numFmtId="0" fontId="8" fillId="0" borderId="7" xfId="0" applyFont="1" applyBorder="1" applyAlignment="1">
      <alignment horizontal="center" vertical="top"/>
    </xf>
    <xf numFmtId="49" fontId="35" fillId="8" borderId="1" xfId="0" applyNumberFormat="1" applyFont="1" applyFill="1" applyBorder="1" applyAlignment="1">
      <alignment horizontal="center" vertical="center" wrapText="1"/>
    </xf>
    <xf numFmtId="0" fontId="41" fillId="0" borderId="1" xfId="6" applyFont="1" applyBorder="1" applyAlignment="1">
      <alignment horizontal="right" vertical="top" wrapText="1"/>
    </xf>
    <xf numFmtId="0" fontId="41" fillId="0" borderId="42" xfId="6" applyFont="1" applyBorder="1" applyAlignment="1">
      <alignment horizontal="right" vertical="top" wrapText="1"/>
    </xf>
    <xf numFmtId="49" fontId="14" fillId="8" borderId="1" xfId="9" applyNumberFormat="1" applyFont="1" applyFill="1" applyBorder="1" applyAlignment="1">
      <alignment horizontal="center" vertical="top" wrapText="1"/>
    </xf>
    <xf numFmtId="0" fontId="17" fillId="0" borderId="31" xfId="0" applyFont="1" applyBorder="1" applyAlignment="1">
      <alignment horizontal="center" vertical="top" wrapText="1"/>
    </xf>
    <xf numFmtId="0" fontId="17" fillId="0" borderId="30" xfId="0" applyFont="1" applyBorder="1" applyAlignment="1">
      <alignment horizontal="center" vertical="top" wrapText="1"/>
    </xf>
    <xf numFmtId="0" fontId="17" fillId="0" borderId="40" xfId="0" applyFont="1" applyBorder="1" applyAlignment="1">
      <alignment horizontal="center" vertical="top" wrapText="1"/>
    </xf>
    <xf numFmtId="0" fontId="17" fillId="0" borderId="29" xfId="0" applyFont="1" applyBorder="1" applyAlignment="1">
      <alignment horizontal="center" vertical="top" wrapText="1"/>
    </xf>
    <xf numFmtId="17" fontId="11" fillId="0" borderId="1" xfId="6" applyNumberFormat="1" applyFont="1" applyBorder="1" applyAlignment="1">
      <alignment horizontal="center" vertical="top" wrapText="1"/>
    </xf>
    <xf numFmtId="0" fontId="11" fillId="0" borderId="1" xfId="6" applyFont="1" applyBorder="1" applyAlignment="1">
      <alignment horizontal="center" vertical="top" wrapText="1"/>
    </xf>
    <xf numFmtId="170" fontId="14" fillId="0" borderId="1" xfId="8" applyFont="1" applyBorder="1" applyAlignment="1">
      <alignment horizontal="center" vertical="top" wrapText="1"/>
    </xf>
    <xf numFmtId="0" fontId="30" fillId="6" borderId="14" xfId="0" applyFont="1" applyFill="1" applyBorder="1" applyAlignment="1">
      <alignment horizontal="left" vertical="center" wrapText="1"/>
    </xf>
    <xf numFmtId="0" fontId="30" fillId="6" borderId="15" xfId="0" applyFont="1" applyFill="1" applyBorder="1" applyAlignment="1">
      <alignment horizontal="left" vertical="center" wrapText="1"/>
    </xf>
    <xf numFmtId="0" fontId="30" fillId="6" borderId="16" xfId="0" applyFont="1" applyFill="1" applyBorder="1" applyAlignment="1">
      <alignment horizontal="left" vertical="center" wrapText="1"/>
    </xf>
    <xf numFmtId="0" fontId="14" fillId="3" borderId="1" xfId="9" applyFont="1" applyFill="1" applyBorder="1" applyAlignment="1">
      <alignment horizontal="center" vertical="top" wrapText="1"/>
    </xf>
    <xf numFmtId="0" fontId="28" fillId="0" borderId="23" xfId="0" applyFont="1" applyBorder="1" applyAlignment="1">
      <alignment horizontal="center" vertical="center" wrapText="1"/>
    </xf>
    <xf numFmtId="0" fontId="14" fillId="0" borderId="1" xfId="7" applyFont="1" applyBorder="1" applyAlignment="1">
      <alignment horizontal="center" vertical="top" wrapText="1"/>
    </xf>
    <xf numFmtId="0" fontId="0" fillId="0" borderId="11" xfId="0" applyBorder="1" applyAlignment="1">
      <alignment horizontal="left"/>
    </xf>
    <xf numFmtId="0" fontId="0" fillId="0" borderId="2" xfId="0" applyBorder="1" applyAlignment="1">
      <alignment horizontal="left"/>
    </xf>
    <xf numFmtId="0" fontId="2" fillId="0" borderId="11" xfId="0" applyFont="1" applyBorder="1" applyAlignment="1">
      <alignment horizontal="center"/>
    </xf>
    <xf numFmtId="0" fontId="2" fillId="0" borderId="2" xfId="0" applyFont="1"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19" xfId="0"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6" xfId="0" applyFont="1" applyBorder="1" applyAlignment="1">
      <alignment horizontal="center"/>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49" fontId="2" fillId="0" borderId="0" xfId="0" applyNumberFormat="1" applyFont="1" applyAlignment="1">
      <alignment horizontal="left" vertical="center" wrapText="1"/>
    </xf>
    <xf numFmtId="49" fontId="2" fillId="0" borderId="7" xfId="0" applyNumberFormat="1" applyFont="1" applyBorder="1" applyAlignment="1">
      <alignment horizontal="left" vertical="center" wrapText="1"/>
    </xf>
    <xf numFmtId="0" fontId="0" fillId="0" borderId="4" xfId="0" applyBorder="1" applyAlignment="1">
      <alignment horizontal="left"/>
    </xf>
    <xf numFmtId="0" fontId="0" fillId="0" borderId="1" xfId="0" applyBorder="1" applyAlignment="1">
      <alignment horizontal="left"/>
    </xf>
    <xf numFmtId="0" fontId="2" fillId="0" borderId="4" xfId="0" applyFont="1" applyBorder="1" applyAlignment="1">
      <alignment horizontal="center"/>
    </xf>
    <xf numFmtId="0" fontId="2" fillId="0" borderId="1" xfId="0" applyFont="1" applyBorder="1" applyAlignment="1">
      <alignment horizontal="center"/>
    </xf>
    <xf numFmtId="0" fontId="18" fillId="0" borderId="11" xfId="0" applyFont="1" applyBorder="1" applyAlignment="1">
      <alignment horizontal="center" vertical="center" wrapText="1"/>
    </xf>
    <xf numFmtId="0" fontId="18" fillId="0" borderId="2" xfId="0" applyFont="1"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2" fillId="4" borderId="22" xfId="0" applyFont="1" applyFill="1" applyBorder="1" applyAlignment="1">
      <alignment horizontal="center" vertical="center"/>
    </xf>
    <xf numFmtId="0" fontId="2" fillId="4" borderId="23" xfId="0" applyFont="1" applyFill="1" applyBorder="1" applyAlignment="1">
      <alignment horizontal="center" vertical="center"/>
    </xf>
    <xf numFmtId="0" fontId="2" fillId="4" borderId="24" xfId="0" applyFont="1" applyFill="1" applyBorder="1" applyAlignment="1">
      <alignment horizontal="center" vertical="center"/>
    </xf>
    <xf numFmtId="0" fontId="0" fillId="0" borderId="13" xfId="0" applyBorder="1" applyAlignment="1">
      <alignment horizontal="center"/>
    </xf>
    <xf numFmtId="0" fontId="0" fillId="0" borderId="36" xfId="0" applyBorder="1" applyAlignment="1">
      <alignment horizontal="center"/>
    </xf>
    <xf numFmtId="0" fontId="11" fillId="0" borderId="11" xfId="0" applyFont="1" applyBorder="1" applyAlignment="1">
      <alignment horizontal="center"/>
    </xf>
    <xf numFmtId="0" fontId="11" fillId="0" borderId="3" xfId="0" applyFont="1" applyBorder="1" applyAlignment="1">
      <alignment horizontal="center"/>
    </xf>
    <xf numFmtId="0" fontId="11" fillId="0" borderId="2" xfId="0" applyFont="1" applyBorder="1" applyAlignment="1">
      <alignment horizontal="center"/>
    </xf>
    <xf numFmtId="0" fontId="12" fillId="0" borderId="17" xfId="0" applyFont="1" applyBorder="1" applyAlignment="1">
      <alignment horizontal="center"/>
    </xf>
    <xf numFmtId="0" fontId="12" fillId="0" borderId="13" xfId="0" applyFont="1" applyBorder="1" applyAlignment="1">
      <alignment horizontal="center"/>
    </xf>
    <xf numFmtId="0" fontId="12" fillId="0" borderId="18" xfId="0" applyFont="1" applyBorder="1" applyAlignment="1">
      <alignment horizontal="center"/>
    </xf>
    <xf numFmtId="169" fontId="12" fillId="0" borderId="1" xfId="0" applyNumberFormat="1" applyFont="1" applyBorder="1" applyAlignment="1">
      <alignment horizontal="center"/>
    </xf>
    <xf numFmtId="0" fontId="11" fillId="0" borderId="4" xfId="0" applyFont="1" applyBorder="1" applyAlignment="1">
      <alignment horizontal="center"/>
    </xf>
    <xf numFmtId="0" fontId="11" fillId="0" borderId="1" xfId="0" applyFont="1" applyBorder="1" applyAlignment="1">
      <alignment horizontal="center"/>
    </xf>
    <xf numFmtId="0" fontId="12" fillId="0" borderId="11" xfId="0" applyFont="1" applyBorder="1" applyAlignment="1">
      <alignment horizontal="left" vertical="center" wrapText="1"/>
    </xf>
    <xf numFmtId="0" fontId="13" fillId="0" borderId="2" xfId="0" applyFont="1" applyBorder="1" applyAlignment="1">
      <alignment horizontal="left" vertical="center" wrapText="1"/>
    </xf>
    <xf numFmtId="0" fontId="13" fillId="0" borderId="1" xfId="0" applyFont="1" applyBorder="1" applyAlignment="1">
      <alignment horizontal="left"/>
    </xf>
    <xf numFmtId="0" fontId="12" fillId="0" borderId="1" xfId="0" applyFont="1" applyBorder="1" applyAlignment="1">
      <alignment horizontal="left"/>
    </xf>
    <xf numFmtId="0" fontId="13" fillId="0" borderId="1" xfId="0" applyFont="1" applyBorder="1" applyAlignment="1">
      <alignment horizontal="center"/>
    </xf>
    <xf numFmtId="0" fontId="9" fillId="0" borderId="14" xfId="0" applyFont="1" applyBorder="1" applyAlignment="1">
      <alignment horizontal="center" vertical="top" wrapText="1"/>
    </xf>
    <xf numFmtId="0" fontId="9" fillId="0" borderId="15" xfId="0" applyFont="1" applyBorder="1" applyAlignment="1">
      <alignment horizontal="center" vertical="top" wrapText="1"/>
    </xf>
    <xf numFmtId="0" fontId="9" fillId="0" borderId="16" xfId="0" applyFont="1" applyBorder="1" applyAlignment="1">
      <alignment horizontal="center" vertical="top" wrapText="1"/>
    </xf>
    <xf numFmtId="0" fontId="20" fillId="0" borderId="0" xfId="0" applyFont="1" applyAlignment="1">
      <alignment horizontal="center" vertical="center" wrapText="1"/>
    </xf>
    <xf numFmtId="0" fontId="12" fillId="0" borderId="1" xfId="0" applyFont="1" applyBorder="1" applyAlignment="1">
      <alignment horizontal="center"/>
    </xf>
    <xf numFmtId="49"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0" fontId="12" fillId="0" borderId="3" xfId="0" applyFont="1" applyBorder="1" applyAlignment="1">
      <alignment horizontal="left"/>
    </xf>
    <xf numFmtId="0" fontId="12" fillId="0" borderId="2" xfId="0" applyFont="1" applyBorder="1" applyAlignment="1">
      <alignment horizontal="left"/>
    </xf>
    <xf numFmtId="0" fontId="12" fillId="0" borderId="3" xfId="0" applyFont="1" applyBorder="1" applyAlignment="1">
      <alignment horizontal="center"/>
    </xf>
    <xf numFmtId="0" fontId="12" fillId="0" borderId="2" xfId="0" applyFont="1" applyBorder="1" applyAlignment="1">
      <alignment horizontal="center"/>
    </xf>
    <xf numFmtId="49"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49" fontId="13" fillId="0" borderId="1" xfId="0" applyNumberFormat="1" applyFont="1" applyBorder="1" applyAlignment="1">
      <alignment horizontal="center"/>
    </xf>
    <xf numFmtId="49" fontId="12" fillId="0" borderId="1" xfId="0" applyNumberFormat="1" applyFont="1" applyBorder="1" applyAlignment="1">
      <alignment horizontal="center"/>
    </xf>
    <xf numFmtId="0" fontId="12" fillId="0" borderId="1" xfId="0" applyFont="1" applyBorder="1" applyAlignment="1">
      <alignment horizontal="center" wrapText="1"/>
    </xf>
    <xf numFmtId="0" fontId="13" fillId="0" borderId="1" xfId="0" applyFont="1" applyBorder="1" applyAlignment="1">
      <alignment horizontal="left" vertical="center" wrapText="1"/>
    </xf>
    <xf numFmtId="0" fontId="34" fillId="0" borderId="4" xfId="0" applyFont="1" applyBorder="1" applyAlignment="1">
      <alignment horizontal="left"/>
    </xf>
    <xf numFmtId="0" fontId="34" fillId="0" borderId="1" xfId="0" applyFont="1" applyBorder="1" applyAlignment="1">
      <alignment horizontal="left"/>
    </xf>
    <xf numFmtId="49" fontId="13" fillId="0" borderId="1" xfId="0" applyNumberFormat="1" applyFont="1" applyBorder="1" applyAlignment="1">
      <alignment horizontal="center" wrapText="1"/>
    </xf>
    <xf numFmtId="0" fontId="13" fillId="0" borderId="1" xfId="0" applyFont="1" applyBorder="1" applyAlignment="1">
      <alignment horizontal="center" wrapText="1"/>
    </xf>
    <xf numFmtId="0" fontId="12" fillId="0" borderId="11" xfId="0" applyFont="1" applyBorder="1" applyAlignment="1">
      <alignment horizontal="left"/>
    </xf>
    <xf numFmtId="0" fontId="12" fillId="0" borderId="12" xfId="0" applyFont="1" applyBorder="1" applyAlignment="1">
      <alignment horizontal="center" vertical="center"/>
    </xf>
    <xf numFmtId="0" fontId="12" fillId="0" borderId="2" xfId="0" applyFont="1" applyBorder="1" applyAlignment="1">
      <alignment horizontal="center" vertical="center"/>
    </xf>
    <xf numFmtId="0" fontId="7" fillId="0" borderId="14" xfId="0" applyFont="1" applyBorder="1" applyAlignment="1">
      <alignment horizontal="center" vertical="top" wrapText="1"/>
    </xf>
    <xf numFmtId="0" fontId="7" fillId="0" borderId="15" xfId="0" applyFont="1" applyBorder="1" applyAlignment="1">
      <alignment horizontal="center" vertical="top" wrapText="1"/>
    </xf>
    <xf numFmtId="0" fontId="7" fillId="0" borderId="16" xfId="0" applyFont="1" applyBorder="1" applyAlignment="1">
      <alignment horizontal="center" vertical="top" wrapText="1"/>
    </xf>
    <xf numFmtId="2" fontId="12" fillId="0" borderId="1" xfId="0" applyNumberFormat="1" applyFont="1" applyBorder="1" applyAlignment="1">
      <alignment horizontal="center"/>
    </xf>
    <xf numFmtId="0" fontId="11" fillId="0" borderId="12" xfId="0" applyFont="1" applyBorder="1" applyAlignment="1">
      <alignment horizontal="center"/>
    </xf>
    <xf numFmtId="0" fontId="12" fillId="0" borderId="4" xfId="0" applyFont="1" applyBorder="1" applyAlignment="1">
      <alignment horizontal="left" wrapText="1"/>
    </xf>
    <xf numFmtId="0" fontId="12" fillId="0" borderId="1" xfId="0" applyFont="1" applyBorder="1" applyAlignment="1">
      <alignment horizontal="left" wrapText="1"/>
    </xf>
    <xf numFmtId="0" fontId="12" fillId="0" borderId="6" xfId="0" applyFont="1" applyBorder="1" applyAlignment="1">
      <alignment horizontal="left"/>
    </xf>
    <xf numFmtId="0" fontId="12" fillId="0" borderId="0" xfId="0" applyFont="1" applyAlignment="1">
      <alignment horizontal="left"/>
    </xf>
    <xf numFmtId="0" fontId="12" fillId="0" borderId="4" xfId="0" applyFont="1" applyBorder="1" applyAlignment="1">
      <alignment horizontal="left"/>
    </xf>
    <xf numFmtId="0" fontId="12" fillId="0" borderId="12" xfId="0" applyFont="1" applyBorder="1" applyAlignment="1">
      <alignment horizontal="center" vertical="center" wrapText="1"/>
    </xf>
    <xf numFmtId="0" fontId="12" fillId="0" borderId="2" xfId="0" applyFont="1" applyBorder="1" applyAlignment="1">
      <alignment horizontal="center" vertical="center" wrapText="1"/>
    </xf>
    <xf numFmtId="3" fontId="13" fillId="0" borderId="1" xfId="0" applyNumberFormat="1" applyFont="1" applyBorder="1" applyAlignment="1">
      <alignment horizontal="center"/>
    </xf>
    <xf numFmtId="3" fontId="13" fillId="0" borderId="1" xfId="0" applyNumberFormat="1" applyFont="1" applyBorder="1" applyAlignment="1">
      <alignment horizontal="center" wrapText="1"/>
    </xf>
    <xf numFmtId="174" fontId="13" fillId="0" borderId="1" xfId="0" applyNumberFormat="1" applyFont="1" applyBorder="1" applyAlignment="1">
      <alignment horizontal="center"/>
    </xf>
    <xf numFmtId="2" fontId="13" fillId="0" borderId="1" xfId="0" applyNumberFormat="1" applyFont="1" applyBorder="1" applyAlignment="1">
      <alignment horizontal="center"/>
    </xf>
    <xf numFmtId="0" fontId="12" fillId="0" borderId="12" xfId="0" applyFont="1" applyBorder="1" applyAlignment="1">
      <alignment horizontal="left" vertical="center" wrapText="1"/>
    </xf>
    <xf numFmtId="0" fontId="12" fillId="0" borderId="2" xfId="0" applyFont="1" applyBorder="1" applyAlignment="1">
      <alignment horizontal="left" vertical="center" wrapText="1"/>
    </xf>
    <xf numFmtId="174" fontId="13" fillId="0" borderId="1" xfId="0" applyNumberFormat="1" applyFont="1" applyBorder="1" applyAlignment="1">
      <alignment horizontal="center" wrapText="1"/>
    </xf>
    <xf numFmtId="0" fontId="0" fillId="0" borderId="12" xfId="0" applyBorder="1" applyAlignment="1">
      <alignment horizontal="center"/>
    </xf>
    <xf numFmtId="0" fontId="0" fillId="0" borderId="2" xfId="0" applyBorder="1" applyAlignment="1">
      <alignment horizontal="center"/>
    </xf>
    <xf numFmtId="169" fontId="13" fillId="0" borderId="1" xfId="0" applyNumberFormat="1" applyFont="1" applyBorder="1" applyAlignment="1">
      <alignment horizontal="center"/>
    </xf>
    <xf numFmtId="44" fontId="54" fillId="0" borderId="0" xfId="12" applyNumberFormat="1" applyFont="1" applyAlignment="1">
      <alignment vertical="center"/>
    </xf>
    <xf numFmtId="9" fontId="54" fillId="0" borderId="0" xfId="12" applyNumberFormat="1" applyFont="1" applyAlignment="1">
      <alignment vertical="center"/>
    </xf>
    <xf numFmtId="49"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3" fontId="13" fillId="0" borderId="12" xfId="0" applyNumberFormat="1" applyFont="1" applyBorder="1" applyAlignment="1">
      <alignment horizontal="center"/>
    </xf>
    <xf numFmtId="3" fontId="13" fillId="0" borderId="3" xfId="0" applyNumberFormat="1" applyFont="1" applyBorder="1" applyAlignment="1">
      <alignment horizontal="center"/>
    </xf>
    <xf numFmtId="3" fontId="13" fillId="0" borderId="2" xfId="0" applyNumberFormat="1" applyFont="1" applyBorder="1" applyAlignment="1">
      <alignment horizontal="center"/>
    </xf>
    <xf numFmtId="6" fontId="0" fillId="0" borderId="0" xfId="0" applyNumberFormat="1"/>
  </cellXfs>
  <cellStyles count="25">
    <cellStyle name="Hipervínculo" xfId="23" builtinId="8"/>
    <cellStyle name="Millares" xfId="11" builtinId="3"/>
    <cellStyle name="Millares 2" xfId="15" xr:uid="{22F05DEA-337C-48C4-A22D-4754A33FE776}"/>
    <cellStyle name="Millares_FORMULARIO 4 - M-OFERENTE PPTA ECONOMICA" xfId="22" xr:uid="{EDC8B6BD-B56F-47FF-AF11-A090483DE4E3}"/>
    <cellStyle name="Moneda" xfId="1" builtinId="4"/>
    <cellStyle name="Moneda [0]" xfId="2" builtinId="7"/>
    <cellStyle name="Moneda 2" xfId="8" xr:uid="{A709E5D8-DB88-46DB-83C0-6F2078E5C414}"/>
    <cellStyle name="Moneda 2 2 2 2 2" xfId="20" xr:uid="{D943E60C-03C5-4E4C-95C7-2BF4046EC62C}"/>
    <cellStyle name="Normal" xfId="0" builtinId="0"/>
    <cellStyle name="Normal 10 2" xfId="4" xr:uid="{EAA5650D-AF13-4502-B151-101738A31734}"/>
    <cellStyle name="Normal 12" xfId="9" xr:uid="{91C14270-50E2-4518-8384-C61B83086947}"/>
    <cellStyle name="Normal 2" xfId="7" xr:uid="{1F16617F-49FF-4DB8-93B7-4D64D49E5509}"/>
    <cellStyle name="Normal 2 10 2 2" xfId="16" xr:uid="{EF1F313E-4157-4196-A2EC-694D5EAC14DA}"/>
    <cellStyle name="Normal 2 10 3" xfId="14" xr:uid="{BD070C14-1185-4088-8D99-6265D5BAA3F6}"/>
    <cellStyle name="Normal 2 2" xfId="21" xr:uid="{103855F2-3D2C-410D-AED3-7E7282EB241A}"/>
    <cellStyle name="Normal 2 2 4 2" xfId="3" xr:uid="{7BD23076-49FD-4696-969B-D05850CF8783}"/>
    <cellStyle name="Normal 3" xfId="12" xr:uid="{4B00F11E-E35F-46E0-8CE9-A0C136CAA7B6}"/>
    <cellStyle name="Normal 3 11" xfId="13" xr:uid="{79203705-E36C-46B2-AEA9-A24F8687BB08}"/>
    <cellStyle name="Normal 3 2" xfId="17" xr:uid="{E8FEC644-97BB-4877-835A-FB1BDD03CDE9}"/>
    <cellStyle name="Normal 3 2 2" xfId="19" xr:uid="{E20B6CCA-1475-4479-B931-DB7717E69EA6}"/>
    <cellStyle name="Normal 6" xfId="6" xr:uid="{E1932E2F-9E44-4083-B543-69CF91784519}"/>
    <cellStyle name="Normal_modelo ACTA OBRA y MODIFICACION" xfId="24" xr:uid="{1AA9E9F6-4FCF-475B-9368-1029B11F01A8}"/>
    <cellStyle name="Normal_PTO OFICIAL PREPLIEGO (CORREGIDO) 2" xfId="18" xr:uid="{5B4C8A10-EF78-4C53-863D-41963728DF91}"/>
    <cellStyle name="Porcentaje" xfId="10" builtinId="5"/>
    <cellStyle name="Porcentaje 2 2 4 2" xfId="5" xr:uid="{E6533B3E-4700-4307-B638-A964547E71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externalLink" Target="externalLinks/externalLink5.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theme" Target="theme/theme1.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externalLink" Target="externalLinks/externalLink1.xml"/><Relationship Id="rId129" Type="http://schemas.openxmlformats.org/officeDocument/2006/relationships/externalLink" Target="externalLinks/externalLink6.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externalLink" Target="externalLinks/externalLink7.xml"/><Relationship Id="rId135" Type="http://schemas.openxmlformats.org/officeDocument/2006/relationships/styles" Target="styles.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externalLink" Target="externalLinks/externalLink2.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externalLink" Target="externalLinks/externalLink8.xml"/><Relationship Id="rId136"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externalLink" Target="externalLinks/externalLink3.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externalLink" Target="externalLinks/externalLink9.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externalLink" Target="externalLinks/externalLink4.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externalLink" Target="externalLinks/externalLink10.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2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2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2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2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2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2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2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2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2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2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3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3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3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33.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10.png"/><Relationship Id="rId1" Type="http://schemas.openxmlformats.org/officeDocument/2006/relationships/image" Target="../media/image9.jpeg"/></Relationships>
</file>

<file path=xl/drawings/_rels/drawing3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3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10.png"/><Relationship Id="rId1" Type="http://schemas.openxmlformats.org/officeDocument/2006/relationships/image" Target="../media/image9.jpeg"/></Relationships>
</file>

<file path=xl/drawings/_rels/drawing3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3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3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39.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10.png"/><Relationship Id="rId1" Type="http://schemas.openxmlformats.org/officeDocument/2006/relationships/image" Target="../media/image9.jpeg"/></Relationships>
</file>

<file path=xl/drawings/_rels/drawing4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4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4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4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4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4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4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4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4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4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5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5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5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5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5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5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5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5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5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5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6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6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6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6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6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6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6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6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6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6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7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7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7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7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7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7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7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7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7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7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9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9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9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9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9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9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9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9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9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9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0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0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0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0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0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0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0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0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0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0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1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1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1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1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1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1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1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1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1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1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2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12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19051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5E98032-81DC-4170-BC52-48AD3368C6F2}"/>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19051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FBB158D-EE4A-4161-970C-1F51DF6DDB34}"/>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19051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8F8B1E0-64DE-445D-AE35-543336ED2047}"/>
            </a:ext>
          </a:extLst>
        </xdr:cNvPr>
        <xdr:cNvSpPr/>
      </xdr:nvSpPr>
      <xdr:spPr bwMode="auto">
        <a:xfrm>
          <a:off x="4114800" y="31654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19051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9AA1AF5-799C-4828-8C4B-6CB9AF23D5B9}"/>
            </a:ext>
          </a:extLst>
        </xdr:cNvPr>
        <xdr:cNvSpPr/>
      </xdr:nvSpPr>
      <xdr:spPr bwMode="auto">
        <a:xfrm>
          <a:off x="7594600" y="31654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0</xdr:colOff>
      <xdr:row>5</xdr:row>
      <xdr:rowOff>0</xdr:rowOff>
    </xdr:from>
    <xdr:to>
      <xdr:col>25</xdr:col>
      <xdr:colOff>764987</xdr:colOff>
      <xdr:row>26</xdr:row>
      <xdr:rowOff>162232</xdr:rowOff>
    </xdr:to>
    <xdr:pic>
      <xdr:nvPicPr>
        <xdr:cNvPr id="4" name="Imagen 3">
          <a:extLst>
            <a:ext uri="{FF2B5EF4-FFF2-40B4-BE49-F238E27FC236}">
              <a16:creationId xmlns:a16="http://schemas.microsoft.com/office/drawing/2014/main" id="{90AE7AB3-9E04-4F5A-9A84-DA084843DA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1235" y="1307353"/>
          <a:ext cx="7159811" cy="386017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19051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B6038E2-E6E5-43AB-8F80-8E9C84004F67}"/>
            </a:ext>
          </a:extLst>
        </xdr:cNvPr>
        <xdr:cNvSpPr/>
      </xdr:nvSpPr>
      <xdr:spPr bwMode="auto">
        <a:xfrm>
          <a:off x="4114800" y="31654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19051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13911A1-F4BD-48F0-BE13-8EF76027BBFE}"/>
            </a:ext>
          </a:extLst>
        </xdr:cNvPr>
        <xdr:cNvSpPr/>
      </xdr:nvSpPr>
      <xdr:spPr bwMode="auto">
        <a:xfrm>
          <a:off x="7594600" y="31654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6</xdr:row>
      <xdr:rowOff>0</xdr:rowOff>
    </xdr:from>
    <xdr:to>
      <xdr:col>32</xdr:col>
      <xdr:colOff>709388</xdr:colOff>
      <xdr:row>32</xdr:row>
      <xdr:rowOff>15469</xdr:rowOff>
    </xdr:to>
    <xdr:pic>
      <xdr:nvPicPr>
        <xdr:cNvPr id="7" name="Imagen 6">
          <a:extLst>
            <a:ext uri="{FF2B5EF4-FFF2-40B4-BE49-F238E27FC236}">
              <a16:creationId xmlns:a16="http://schemas.microsoft.com/office/drawing/2014/main" id="{A864936F-AA5E-48E2-8E34-C6A89B5DAC6A}"/>
            </a:ext>
          </a:extLst>
        </xdr:cNvPr>
        <xdr:cNvPicPr>
          <a:picLocks noChangeAspect="1"/>
        </xdr:cNvPicPr>
      </xdr:nvPicPr>
      <xdr:blipFill>
        <a:blip xmlns:r="http://schemas.openxmlformats.org/officeDocument/2006/relationships" r:embed="rId1"/>
        <a:stretch>
          <a:fillRect/>
        </a:stretch>
      </xdr:blipFill>
      <xdr:spPr>
        <a:xfrm>
          <a:off x="14741071" y="1496786"/>
          <a:ext cx="11087103" cy="463282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19051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78D4906-5C33-42AA-AD8B-8F3FBEEEC328}"/>
            </a:ext>
          </a:extLst>
        </xdr:cNvPr>
        <xdr:cNvSpPr/>
      </xdr:nvSpPr>
      <xdr:spPr bwMode="auto">
        <a:xfrm>
          <a:off x="4114800" y="31654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19051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84B2656-93DF-4FA9-9685-CD482690D864}"/>
            </a:ext>
          </a:extLst>
        </xdr:cNvPr>
        <xdr:cNvSpPr/>
      </xdr:nvSpPr>
      <xdr:spPr bwMode="auto">
        <a:xfrm>
          <a:off x="7594600" y="31654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19051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152C883-6680-463A-BF46-ACAE5DF4E5B7}"/>
            </a:ext>
          </a:extLst>
        </xdr:cNvPr>
        <xdr:cNvSpPr/>
      </xdr:nvSpPr>
      <xdr:spPr bwMode="auto">
        <a:xfrm>
          <a:off x="4114800" y="31654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19051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FE53F65-A838-4349-A019-5FF65683186C}"/>
            </a:ext>
          </a:extLst>
        </xdr:cNvPr>
        <xdr:cNvSpPr/>
      </xdr:nvSpPr>
      <xdr:spPr bwMode="auto">
        <a:xfrm>
          <a:off x="7594600" y="31654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18</xdr:col>
      <xdr:colOff>0</xdr:colOff>
      <xdr:row>6</xdr:row>
      <xdr:rowOff>0</xdr:rowOff>
    </xdr:from>
    <xdr:to>
      <xdr:col>30</xdr:col>
      <xdr:colOff>336028</xdr:colOff>
      <xdr:row>40</xdr:row>
      <xdr:rowOff>151987</xdr:rowOff>
    </xdr:to>
    <xdr:pic>
      <xdr:nvPicPr>
        <xdr:cNvPr id="5" name="Imagen 4">
          <a:extLst>
            <a:ext uri="{FF2B5EF4-FFF2-40B4-BE49-F238E27FC236}">
              <a16:creationId xmlns:a16="http://schemas.microsoft.com/office/drawing/2014/main" id="{4913F065-7368-4BA1-954A-E8FF3DEA75D9}"/>
            </a:ext>
          </a:extLst>
        </xdr:cNvPr>
        <xdr:cNvPicPr>
          <a:picLocks noChangeAspect="1"/>
        </xdr:cNvPicPr>
      </xdr:nvPicPr>
      <xdr:blipFill>
        <a:blip xmlns:r="http://schemas.openxmlformats.org/officeDocument/2006/relationships" r:embed="rId1"/>
        <a:stretch>
          <a:fillRect/>
        </a:stretch>
      </xdr:blipFill>
      <xdr:spPr>
        <a:xfrm>
          <a:off x="13942786" y="1496786"/>
          <a:ext cx="9915456" cy="621170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56030</xdr:colOff>
      <xdr:row>0</xdr:row>
      <xdr:rowOff>67235</xdr:rowOff>
    </xdr:from>
    <xdr:to>
      <xdr:col>1</xdr:col>
      <xdr:colOff>325395</xdr:colOff>
      <xdr:row>2</xdr:row>
      <xdr:rowOff>24233</xdr:rowOff>
    </xdr:to>
    <xdr:pic>
      <xdr:nvPicPr>
        <xdr:cNvPr id="2" name="Imagen 1">
          <a:extLst>
            <a:ext uri="{FF2B5EF4-FFF2-40B4-BE49-F238E27FC236}">
              <a16:creationId xmlns:a16="http://schemas.microsoft.com/office/drawing/2014/main" id="{3CC33D7F-98FE-4F93-9F57-C216891204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030" y="67235"/>
          <a:ext cx="2028315" cy="1315898"/>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100017</xdr:colOff>
      <xdr:row>1</xdr:row>
      <xdr:rowOff>1355378</xdr:rowOff>
    </xdr:to>
    <xdr:pic>
      <xdr:nvPicPr>
        <xdr:cNvPr id="4" name="Imagen 3">
          <a:extLst>
            <a:ext uri="{FF2B5EF4-FFF2-40B4-BE49-F238E27FC236}">
              <a16:creationId xmlns:a16="http://schemas.microsoft.com/office/drawing/2014/main" id="{2A45ED7B-699B-C24A-9AA6-3206AB1376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24118"/>
          <a:ext cx="1391362" cy="1355378"/>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52668</xdr:colOff>
      <xdr:row>1</xdr:row>
      <xdr:rowOff>57150</xdr:rowOff>
    </xdr:from>
    <xdr:ext cx="1223682" cy="901732"/>
    <xdr:pic>
      <xdr:nvPicPr>
        <xdr:cNvPr id="2" name="Imagen 1">
          <a:extLst>
            <a:ext uri="{FF2B5EF4-FFF2-40B4-BE49-F238E27FC236}">
              <a16:creationId xmlns:a16="http://schemas.microsoft.com/office/drawing/2014/main" id="{1AA08DDB-1DE9-4918-BD49-BCF167E48F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668" y="247650"/>
          <a:ext cx="1223682" cy="901732"/>
        </a:xfrm>
        <a:prstGeom prst="rect">
          <a:avLst/>
        </a:prstGeom>
        <a:noFill/>
        <a:ln>
          <a:noFill/>
        </a:ln>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1</xdr:col>
      <xdr:colOff>33618</xdr:colOff>
      <xdr:row>1</xdr:row>
      <xdr:rowOff>28575</xdr:rowOff>
    </xdr:from>
    <xdr:to>
      <xdr:col>1</xdr:col>
      <xdr:colOff>1190625</xdr:colOff>
      <xdr:row>1</xdr:row>
      <xdr:rowOff>896470</xdr:rowOff>
    </xdr:to>
    <xdr:pic>
      <xdr:nvPicPr>
        <xdr:cNvPr id="2" name="Imagen 1">
          <a:extLst>
            <a:ext uri="{FF2B5EF4-FFF2-40B4-BE49-F238E27FC236}">
              <a16:creationId xmlns:a16="http://schemas.microsoft.com/office/drawing/2014/main" id="{D75165BB-9549-4D6C-8C39-F826C25044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5618" y="228600"/>
          <a:ext cx="1157007" cy="867895"/>
        </a:xfrm>
        <a:prstGeom prst="rect">
          <a:avLst/>
        </a:prstGeom>
        <a:noFill/>
        <a:ln>
          <a:noFill/>
        </a:ln>
      </xdr:spPr>
    </xdr:pic>
    <xdr:clientData/>
  </xdr:twoCellAnchor>
  <xdr:twoCellAnchor editAs="oneCell">
    <xdr:from>
      <xdr:col>0</xdr:col>
      <xdr:colOff>705971</xdr:colOff>
      <xdr:row>68</xdr:row>
      <xdr:rowOff>33617</xdr:rowOff>
    </xdr:from>
    <xdr:to>
      <xdr:col>8</xdr:col>
      <xdr:colOff>151945</xdr:colOff>
      <xdr:row>94</xdr:row>
      <xdr:rowOff>102725</xdr:rowOff>
    </xdr:to>
    <xdr:pic>
      <xdr:nvPicPr>
        <xdr:cNvPr id="3" name="Imagen 2">
          <a:extLst>
            <a:ext uri="{FF2B5EF4-FFF2-40B4-BE49-F238E27FC236}">
              <a16:creationId xmlns:a16="http://schemas.microsoft.com/office/drawing/2014/main" id="{EC726D21-7B11-4542-9DEE-5076E29F8F4B}"/>
            </a:ext>
          </a:extLst>
        </xdr:cNvPr>
        <xdr:cNvPicPr>
          <a:picLocks noChangeAspect="1"/>
        </xdr:cNvPicPr>
      </xdr:nvPicPr>
      <xdr:blipFill>
        <a:blip xmlns:r="http://schemas.openxmlformats.org/officeDocument/2006/relationships" r:embed="rId2"/>
        <a:stretch>
          <a:fillRect/>
        </a:stretch>
      </xdr:blipFill>
      <xdr:spPr>
        <a:xfrm>
          <a:off x="705971" y="13654367"/>
          <a:ext cx="7893902" cy="5022108"/>
        </a:xfrm>
        <a:prstGeom prst="rect">
          <a:avLst/>
        </a:prstGeom>
      </xdr:spPr>
    </xdr:pic>
    <xdr:clientData/>
  </xdr:twoCellAnchor>
  <xdr:twoCellAnchor editAs="oneCell">
    <xdr:from>
      <xdr:col>1</xdr:col>
      <xdr:colOff>33618</xdr:colOff>
      <xdr:row>95</xdr:row>
      <xdr:rowOff>145678</xdr:rowOff>
    </xdr:from>
    <xdr:to>
      <xdr:col>8</xdr:col>
      <xdr:colOff>63500</xdr:colOff>
      <xdr:row>119</xdr:row>
      <xdr:rowOff>72576</xdr:rowOff>
    </xdr:to>
    <xdr:pic>
      <xdr:nvPicPr>
        <xdr:cNvPr id="4" name="Imagen 3">
          <a:extLst>
            <a:ext uri="{FF2B5EF4-FFF2-40B4-BE49-F238E27FC236}">
              <a16:creationId xmlns:a16="http://schemas.microsoft.com/office/drawing/2014/main" id="{1E6AFBAF-2332-41C2-95ED-7A2C5212E91D}"/>
            </a:ext>
          </a:extLst>
        </xdr:cNvPr>
        <xdr:cNvPicPr>
          <a:picLocks noChangeAspect="1"/>
        </xdr:cNvPicPr>
      </xdr:nvPicPr>
      <xdr:blipFill>
        <a:blip xmlns:r="http://schemas.openxmlformats.org/officeDocument/2006/relationships" r:embed="rId3"/>
        <a:stretch>
          <a:fillRect/>
        </a:stretch>
      </xdr:blipFill>
      <xdr:spPr>
        <a:xfrm>
          <a:off x="795618" y="18909928"/>
          <a:ext cx="7715810" cy="4498898"/>
        </a:xfrm>
        <a:prstGeom prst="rect">
          <a:avLst/>
        </a:prstGeom>
      </xdr:spPr>
    </xdr:pic>
    <xdr:clientData/>
  </xdr:twoCellAnchor>
  <xdr:twoCellAnchor editAs="oneCell">
    <xdr:from>
      <xdr:col>8</xdr:col>
      <xdr:colOff>702236</xdr:colOff>
      <xdr:row>5</xdr:row>
      <xdr:rowOff>104588</xdr:rowOff>
    </xdr:from>
    <xdr:to>
      <xdr:col>18</xdr:col>
      <xdr:colOff>152400</xdr:colOff>
      <xdr:row>26</xdr:row>
      <xdr:rowOff>5349</xdr:rowOff>
    </xdr:to>
    <xdr:pic>
      <xdr:nvPicPr>
        <xdr:cNvPr id="5" name="Imagen 4">
          <a:extLst>
            <a:ext uri="{FF2B5EF4-FFF2-40B4-BE49-F238E27FC236}">
              <a16:creationId xmlns:a16="http://schemas.microsoft.com/office/drawing/2014/main" id="{785291A1-D3C6-432D-BC11-2E6F4A0BBE4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112811" y="1714313"/>
          <a:ext cx="7117789" cy="390126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33618</xdr:colOff>
      <xdr:row>1</xdr:row>
      <xdr:rowOff>28575</xdr:rowOff>
    </xdr:from>
    <xdr:to>
      <xdr:col>1</xdr:col>
      <xdr:colOff>1190625</xdr:colOff>
      <xdr:row>1</xdr:row>
      <xdr:rowOff>896470</xdr:rowOff>
    </xdr:to>
    <xdr:pic>
      <xdr:nvPicPr>
        <xdr:cNvPr id="2" name="Imagen 1">
          <a:extLst>
            <a:ext uri="{FF2B5EF4-FFF2-40B4-BE49-F238E27FC236}">
              <a16:creationId xmlns:a16="http://schemas.microsoft.com/office/drawing/2014/main" id="{7CE5905C-5E81-4AFE-9C7D-D5B67DCA70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5618" y="228600"/>
          <a:ext cx="1157007" cy="867895"/>
        </a:xfrm>
        <a:prstGeom prst="rect">
          <a:avLst/>
        </a:prstGeom>
        <a:noFill/>
        <a:ln>
          <a:noFill/>
        </a:ln>
      </xdr:spPr>
    </xdr:pic>
    <xdr:clientData/>
  </xdr:twoCellAnchor>
  <xdr:twoCellAnchor editAs="oneCell">
    <xdr:from>
      <xdr:col>0</xdr:col>
      <xdr:colOff>705971</xdr:colOff>
      <xdr:row>68</xdr:row>
      <xdr:rowOff>33617</xdr:rowOff>
    </xdr:from>
    <xdr:to>
      <xdr:col>8</xdr:col>
      <xdr:colOff>6904</xdr:colOff>
      <xdr:row>94</xdr:row>
      <xdr:rowOff>102725</xdr:rowOff>
    </xdr:to>
    <xdr:pic>
      <xdr:nvPicPr>
        <xdr:cNvPr id="3" name="Imagen 2">
          <a:extLst>
            <a:ext uri="{FF2B5EF4-FFF2-40B4-BE49-F238E27FC236}">
              <a16:creationId xmlns:a16="http://schemas.microsoft.com/office/drawing/2014/main" id="{92811478-D47D-4ADE-95A6-F68B03C0821D}"/>
            </a:ext>
          </a:extLst>
        </xdr:cNvPr>
        <xdr:cNvPicPr>
          <a:picLocks noChangeAspect="1"/>
        </xdr:cNvPicPr>
      </xdr:nvPicPr>
      <xdr:blipFill>
        <a:blip xmlns:r="http://schemas.openxmlformats.org/officeDocument/2006/relationships" r:embed="rId2"/>
        <a:stretch>
          <a:fillRect/>
        </a:stretch>
      </xdr:blipFill>
      <xdr:spPr>
        <a:xfrm>
          <a:off x="705971" y="13654367"/>
          <a:ext cx="7893902" cy="5022108"/>
        </a:xfrm>
        <a:prstGeom prst="rect">
          <a:avLst/>
        </a:prstGeom>
      </xdr:spPr>
    </xdr:pic>
    <xdr:clientData/>
  </xdr:twoCellAnchor>
  <xdr:twoCellAnchor editAs="oneCell">
    <xdr:from>
      <xdr:col>1</xdr:col>
      <xdr:colOff>33618</xdr:colOff>
      <xdr:row>95</xdr:row>
      <xdr:rowOff>145678</xdr:rowOff>
    </xdr:from>
    <xdr:to>
      <xdr:col>7</xdr:col>
      <xdr:colOff>1114151</xdr:colOff>
      <xdr:row>119</xdr:row>
      <xdr:rowOff>72576</xdr:rowOff>
    </xdr:to>
    <xdr:pic>
      <xdr:nvPicPr>
        <xdr:cNvPr id="4" name="Imagen 3">
          <a:extLst>
            <a:ext uri="{FF2B5EF4-FFF2-40B4-BE49-F238E27FC236}">
              <a16:creationId xmlns:a16="http://schemas.microsoft.com/office/drawing/2014/main" id="{69912782-97A0-4CA5-A005-BCB1093325EF}"/>
            </a:ext>
          </a:extLst>
        </xdr:cNvPr>
        <xdr:cNvPicPr>
          <a:picLocks noChangeAspect="1"/>
        </xdr:cNvPicPr>
      </xdr:nvPicPr>
      <xdr:blipFill>
        <a:blip xmlns:r="http://schemas.openxmlformats.org/officeDocument/2006/relationships" r:embed="rId3"/>
        <a:stretch>
          <a:fillRect/>
        </a:stretch>
      </xdr:blipFill>
      <xdr:spPr>
        <a:xfrm>
          <a:off x="795618" y="18909928"/>
          <a:ext cx="7715810" cy="4498898"/>
        </a:xfrm>
        <a:prstGeom prst="rect">
          <a:avLst/>
        </a:prstGeom>
      </xdr:spPr>
    </xdr:pic>
    <xdr:clientData/>
  </xdr:twoCellAnchor>
  <xdr:twoCellAnchor editAs="oneCell">
    <xdr:from>
      <xdr:col>8</xdr:col>
      <xdr:colOff>571499</xdr:colOff>
      <xdr:row>0</xdr:row>
      <xdr:rowOff>197778</xdr:rowOff>
    </xdr:from>
    <xdr:to>
      <xdr:col>23</xdr:col>
      <xdr:colOff>116071</xdr:colOff>
      <xdr:row>22</xdr:row>
      <xdr:rowOff>41659</xdr:rowOff>
    </xdr:to>
    <xdr:pic>
      <xdr:nvPicPr>
        <xdr:cNvPr id="7" name="Imagen 6">
          <a:extLst>
            <a:ext uri="{FF2B5EF4-FFF2-40B4-BE49-F238E27FC236}">
              <a16:creationId xmlns:a16="http://schemas.microsoft.com/office/drawing/2014/main" id="{7DCFEDF3-C2BD-2591-CB04-97358ADDB0F7}"/>
            </a:ext>
          </a:extLst>
        </xdr:cNvPr>
        <xdr:cNvPicPr>
          <a:picLocks noChangeAspect="1"/>
        </xdr:cNvPicPr>
      </xdr:nvPicPr>
      <xdr:blipFill>
        <a:blip xmlns:r="http://schemas.openxmlformats.org/officeDocument/2006/relationships" r:embed="rId4"/>
        <a:stretch>
          <a:fillRect/>
        </a:stretch>
      </xdr:blipFill>
      <xdr:spPr>
        <a:xfrm>
          <a:off x="8987117" y="197778"/>
          <a:ext cx="11019395" cy="470723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33618</xdr:colOff>
      <xdr:row>1</xdr:row>
      <xdr:rowOff>28575</xdr:rowOff>
    </xdr:from>
    <xdr:to>
      <xdr:col>1</xdr:col>
      <xdr:colOff>1190625</xdr:colOff>
      <xdr:row>1</xdr:row>
      <xdr:rowOff>896470</xdr:rowOff>
    </xdr:to>
    <xdr:pic>
      <xdr:nvPicPr>
        <xdr:cNvPr id="2" name="Imagen 1">
          <a:extLst>
            <a:ext uri="{FF2B5EF4-FFF2-40B4-BE49-F238E27FC236}">
              <a16:creationId xmlns:a16="http://schemas.microsoft.com/office/drawing/2014/main" id="{BA9C36C4-A09F-43BB-9E16-EF2FF663BD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5618" y="228600"/>
          <a:ext cx="1157007" cy="867895"/>
        </a:xfrm>
        <a:prstGeom prst="rect">
          <a:avLst/>
        </a:prstGeom>
        <a:noFill/>
        <a:ln>
          <a:noFill/>
        </a:ln>
      </xdr:spPr>
    </xdr:pic>
    <xdr:clientData/>
  </xdr:twoCellAnchor>
  <xdr:twoCellAnchor editAs="oneCell">
    <xdr:from>
      <xdr:col>0</xdr:col>
      <xdr:colOff>705971</xdr:colOff>
      <xdr:row>68</xdr:row>
      <xdr:rowOff>33617</xdr:rowOff>
    </xdr:from>
    <xdr:to>
      <xdr:col>8</xdr:col>
      <xdr:colOff>6904</xdr:colOff>
      <xdr:row>94</xdr:row>
      <xdr:rowOff>102725</xdr:rowOff>
    </xdr:to>
    <xdr:pic>
      <xdr:nvPicPr>
        <xdr:cNvPr id="3" name="Imagen 2">
          <a:extLst>
            <a:ext uri="{FF2B5EF4-FFF2-40B4-BE49-F238E27FC236}">
              <a16:creationId xmlns:a16="http://schemas.microsoft.com/office/drawing/2014/main" id="{511D7A52-CF57-4F89-B77A-759880ADBEE2}"/>
            </a:ext>
          </a:extLst>
        </xdr:cNvPr>
        <xdr:cNvPicPr>
          <a:picLocks noChangeAspect="1"/>
        </xdr:cNvPicPr>
      </xdr:nvPicPr>
      <xdr:blipFill>
        <a:blip xmlns:r="http://schemas.openxmlformats.org/officeDocument/2006/relationships" r:embed="rId2"/>
        <a:stretch>
          <a:fillRect/>
        </a:stretch>
      </xdr:blipFill>
      <xdr:spPr>
        <a:xfrm>
          <a:off x="705971" y="13654367"/>
          <a:ext cx="7892483" cy="5022108"/>
        </a:xfrm>
        <a:prstGeom prst="rect">
          <a:avLst/>
        </a:prstGeom>
      </xdr:spPr>
    </xdr:pic>
    <xdr:clientData/>
  </xdr:twoCellAnchor>
  <xdr:twoCellAnchor editAs="oneCell">
    <xdr:from>
      <xdr:col>1</xdr:col>
      <xdr:colOff>33618</xdr:colOff>
      <xdr:row>95</xdr:row>
      <xdr:rowOff>145678</xdr:rowOff>
    </xdr:from>
    <xdr:to>
      <xdr:col>7</xdr:col>
      <xdr:colOff>1114151</xdr:colOff>
      <xdr:row>119</xdr:row>
      <xdr:rowOff>72576</xdr:rowOff>
    </xdr:to>
    <xdr:pic>
      <xdr:nvPicPr>
        <xdr:cNvPr id="4" name="Imagen 3">
          <a:extLst>
            <a:ext uri="{FF2B5EF4-FFF2-40B4-BE49-F238E27FC236}">
              <a16:creationId xmlns:a16="http://schemas.microsoft.com/office/drawing/2014/main" id="{BDA9FC04-CBE3-4C26-96FE-03AAD9274FDE}"/>
            </a:ext>
          </a:extLst>
        </xdr:cNvPr>
        <xdr:cNvPicPr>
          <a:picLocks noChangeAspect="1"/>
        </xdr:cNvPicPr>
      </xdr:nvPicPr>
      <xdr:blipFill>
        <a:blip xmlns:r="http://schemas.openxmlformats.org/officeDocument/2006/relationships" r:embed="rId3"/>
        <a:stretch>
          <a:fillRect/>
        </a:stretch>
      </xdr:blipFill>
      <xdr:spPr>
        <a:xfrm>
          <a:off x="795618" y="18909928"/>
          <a:ext cx="7709933" cy="449889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33618</xdr:colOff>
      <xdr:row>1</xdr:row>
      <xdr:rowOff>28575</xdr:rowOff>
    </xdr:from>
    <xdr:to>
      <xdr:col>1</xdr:col>
      <xdr:colOff>1190625</xdr:colOff>
      <xdr:row>1</xdr:row>
      <xdr:rowOff>896470</xdr:rowOff>
    </xdr:to>
    <xdr:pic>
      <xdr:nvPicPr>
        <xdr:cNvPr id="2" name="Imagen 1">
          <a:extLst>
            <a:ext uri="{FF2B5EF4-FFF2-40B4-BE49-F238E27FC236}">
              <a16:creationId xmlns:a16="http://schemas.microsoft.com/office/drawing/2014/main" id="{420A9EA9-6111-4937-A0B0-10FE226EF7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5618" y="228600"/>
          <a:ext cx="1157007" cy="867895"/>
        </a:xfrm>
        <a:prstGeom prst="rect">
          <a:avLst/>
        </a:prstGeom>
        <a:noFill/>
        <a:ln>
          <a:noFill/>
        </a:ln>
      </xdr:spPr>
    </xdr:pic>
    <xdr:clientData/>
  </xdr:twoCellAnchor>
  <xdr:twoCellAnchor editAs="oneCell">
    <xdr:from>
      <xdr:col>0</xdr:col>
      <xdr:colOff>705971</xdr:colOff>
      <xdr:row>68</xdr:row>
      <xdr:rowOff>33617</xdr:rowOff>
    </xdr:from>
    <xdr:to>
      <xdr:col>8</xdr:col>
      <xdr:colOff>6904</xdr:colOff>
      <xdr:row>94</xdr:row>
      <xdr:rowOff>102725</xdr:rowOff>
    </xdr:to>
    <xdr:pic>
      <xdr:nvPicPr>
        <xdr:cNvPr id="3" name="Imagen 2">
          <a:extLst>
            <a:ext uri="{FF2B5EF4-FFF2-40B4-BE49-F238E27FC236}">
              <a16:creationId xmlns:a16="http://schemas.microsoft.com/office/drawing/2014/main" id="{9251B48B-544F-4383-99AD-9F3F323ECC1C}"/>
            </a:ext>
          </a:extLst>
        </xdr:cNvPr>
        <xdr:cNvPicPr>
          <a:picLocks noChangeAspect="1"/>
        </xdr:cNvPicPr>
      </xdr:nvPicPr>
      <xdr:blipFill>
        <a:blip xmlns:r="http://schemas.openxmlformats.org/officeDocument/2006/relationships" r:embed="rId2"/>
        <a:stretch>
          <a:fillRect/>
        </a:stretch>
      </xdr:blipFill>
      <xdr:spPr>
        <a:xfrm>
          <a:off x="705971" y="13654367"/>
          <a:ext cx="7892483" cy="5022108"/>
        </a:xfrm>
        <a:prstGeom prst="rect">
          <a:avLst/>
        </a:prstGeom>
      </xdr:spPr>
    </xdr:pic>
    <xdr:clientData/>
  </xdr:twoCellAnchor>
  <xdr:twoCellAnchor editAs="oneCell">
    <xdr:from>
      <xdr:col>1</xdr:col>
      <xdr:colOff>33618</xdr:colOff>
      <xdr:row>95</xdr:row>
      <xdr:rowOff>145678</xdr:rowOff>
    </xdr:from>
    <xdr:to>
      <xdr:col>7</xdr:col>
      <xdr:colOff>1114151</xdr:colOff>
      <xdr:row>119</xdr:row>
      <xdr:rowOff>72576</xdr:rowOff>
    </xdr:to>
    <xdr:pic>
      <xdr:nvPicPr>
        <xdr:cNvPr id="4" name="Imagen 3">
          <a:extLst>
            <a:ext uri="{FF2B5EF4-FFF2-40B4-BE49-F238E27FC236}">
              <a16:creationId xmlns:a16="http://schemas.microsoft.com/office/drawing/2014/main" id="{295F5951-0360-4873-AB32-BB5BF4402169}"/>
            </a:ext>
          </a:extLst>
        </xdr:cNvPr>
        <xdr:cNvPicPr>
          <a:picLocks noChangeAspect="1"/>
        </xdr:cNvPicPr>
      </xdr:nvPicPr>
      <xdr:blipFill>
        <a:blip xmlns:r="http://schemas.openxmlformats.org/officeDocument/2006/relationships" r:embed="rId3"/>
        <a:stretch>
          <a:fillRect/>
        </a:stretch>
      </xdr:blipFill>
      <xdr:spPr>
        <a:xfrm>
          <a:off x="795618" y="18909928"/>
          <a:ext cx="7709933" cy="4498898"/>
        </a:xfrm>
        <a:prstGeom prst="rect">
          <a:avLst/>
        </a:prstGeom>
      </xdr:spPr>
    </xdr:pic>
    <xdr:clientData/>
  </xdr:twoCellAnchor>
  <xdr:twoCellAnchor editAs="oneCell">
    <xdr:from>
      <xdr:col>8</xdr:col>
      <xdr:colOff>530506</xdr:colOff>
      <xdr:row>1</xdr:row>
      <xdr:rowOff>755571</xdr:rowOff>
    </xdr:from>
    <xdr:to>
      <xdr:col>21</xdr:col>
      <xdr:colOff>430646</xdr:colOff>
      <xdr:row>34</xdr:row>
      <xdr:rowOff>159107</xdr:rowOff>
    </xdr:to>
    <xdr:pic>
      <xdr:nvPicPr>
        <xdr:cNvPr id="5" name="Imagen 4">
          <a:extLst>
            <a:ext uri="{FF2B5EF4-FFF2-40B4-BE49-F238E27FC236}">
              <a16:creationId xmlns:a16="http://schemas.microsoft.com/office/drawing/2014/main" id="{21427041-2AD3-2DF0-6E9E-5E3A08B24599}"/>
            </a:ext>
          </a:extLst>
        </xdr:cNvPr>
        <xdr:cNvPicPr>
          <a:picLocks noChangeAspect="1"/>
        </xdr:cNvPicPr>
      </xdr:nvPicPr>
      <xdr:blipFill>
        <a:blip xmlns:r="http://schemas.openxmlformats.org/officeDocument/2006/relationships" r:embed="rId4"/>
        <a:stretch>
          <a:fillRect/>
        </a:stretch>
      </xdr:blipFill>
      <xdr:spPr>
        <a:xfrm>
          <a:off x="9492848" y="948482"/>
          <a:ext cx="9915456" cy="621170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013F64A5-0909-4C55-8B21-2BED04F8701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73269</xdr:colOff>
      <xdr:row>1</xdr:row>
      <xdr:rowOff>73269</xdr:rowOff>
    </xdr:from>
    <xdr:to>
      <xdr:col>1</xdr:col>
      <xdr:colOff>27476</xdr:colOff>
      <xdr:row>1</xdr:row>
      <xdr:rowOff>705216</xdr:rowOff>
    </xdr:to>
    <xdr:pic>
      <xdr:nvPicPr>
        <xdr:cNvPr id="4" name="Imagen 3">
          <a:extLst>
            <a:ext uri="{FF2B5EF4-FFF2-40B4-BE49-F238E27FC236}">
              <a16:creationId xmlns:a16="http://schemas.microsoft.com/office/drawing/2014/main" id="{EC7BABB6-A306-4DA3-8F05-45E55E05896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269" y="311394"/>
          <a:ext cx="879231" cy="631947"/>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19967894-133E-43B0-9C46-4A697686AC3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6C104C76-8A51-4ACE-8A6C-D87E2086BE9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2618"/>
          <a:ext cx="897013" cy="682924"/>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A5B7D067-337B-477A-BD33-407FD042D81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FCEE42AD-3E48-4A69-9B1C-E63544AF959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2618"/>
          <a:ext cx="897013" cy="682924"/>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798186A2-076A-45F7-ACDD-A7DA20AEC6A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9F5B343A-E7E3-405E-A2A0-BD1CE044A9E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2618"/>
          <a:ext cx="897013" cy="682924"/>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E1BD9640-3C76-4A52-A012-FD21738B189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2CF17349-3CE5-429A-A22C-29F28B21DEE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2618"/>
          <a:ext cx="897013" cy="682924"/>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16AA2FAA-1CA8-4744-B6FA-FC97CC838C7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20086402-1446-4794-B879-DFA83211263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6220"/>
          <a:ext cx="897013" cy="682924"/>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EBB10D1C-3FE0-418F-B5AC-2336613C367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F4A3AC39-D6E2-4000-A908-CB312B8C7BC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88B151CE-2340-4758-9E9E-A70F94D02D6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8AFD5A53-3606-481D-B9EB-84EEA1ED63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0862"/>
          <a:ext cx="897013" cy="682924"/>
        </a:xfrm>
        <a:prstGeom prst="rect">
          <a:avLst/>
        </a:prstGeom>
        <a:noFill/>
        <a:ln>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75759194-414F-47EB-8B48-BC282A6E491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16555821-65A9-43F8-BA7F-517756AFE0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2618"/>
          <a:ext cx="897013" cy="682924"/>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663F9B7D-378A-4944-B99C-207D2CFB34F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5133" y="80596"/>
          <a:ext cx="783157" cy="883811"/>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9715BF52-019F-4BDD-8CF5-4B0B96A32B0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5767"/>
          <a:ext cx="897013" cy="682924"/>
        </a:xfrm>
        <a:prstGeom prst="rect">
          <a:avLst/>
        </a:prstGeom>
        <a:noFill/>
        <a:ln>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6C95C952-15D7-4DDE-AB17-1ED6ADA0ADB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6CD714F9-F604-4334-A5B6-27C359A7D0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1300"/>
          <a:ext cx="897013" cy="682924"/>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71B28D1D-920A-D841-8F08-C630F76C2C7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5133" y="80596"/>
          <a:ext cx="783157" cy="883811"/>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C7E1C729-01C2-41AF-A578-B92438C430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0530"/>
          <a:ext cx="897013" cy="682924"/>
        </a:xfrm>
        <a:prstGeom prst="rect">
          <a:avLst/>
        </a:prstGeom>
        <a:noFill/>
        <a:ln>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EB5013EF-0202-47F0-9AAD-4E61D633253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C593AFFA-B6D2-4F3C-AA51-A49C5C8E858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8CA140B5-DE6D-4ED7-B174-8CD90F0C8F3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F30037DC-68AC-414B-992B-EDA1B4B7A44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3E02DD76-5BD5-4637-AEEE-A6A74C20F51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B68FA087-6656-44AC-9007-FE8633BDC4B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05EFD55A-6040-4794-986D-E0EF5EE6DC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1FD4DD86-2C51-463B-B309-BC60E4F356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4FC69A58-1DEA-496E-96ED-FADBD839073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DD0E1210-C175-458A-B6C4-E02B539F069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35C5BA1B-E062-4612-B029-99AC64C58A0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9246B24D-64B2-4303-AF85-DBA37F504E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9EB45954-5C0C-4FFB-BFAE-22DC405794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DE9FF0EC-FE89-4FC0-B607-D387AEB97F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03943F57-2FE5-454D-9DC6-C95ECA1FDF8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4" name="Imagen 3">
          <a:extLst>
            <a:ext uri="{FF2B5EF4-FFF2-40B4-BE49-F238E27FC236}">
              <a16:creationId xmlns:a16="http://schemas.microsoft.com/office/drawing/2014/main" id="{CF4A5814-01FD-4411-A26A-B60CA40BD25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FFA9F8A4-EE9D-4DCF-8EB5-3DCE326A6AE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3458" y="80596"/>
          <a:ext cx="783157" cy="893336"/>
        </a:xfrm>
        <a:prstGeom prst="rect">
          <a:avLst/>
        </a:prstGeom>
      </xdr:spPr>
    </xdr:pic>
    <xdr:clientData/>
  </xdr:twoCellAnchor>
  <xdr:twoCellAnchor editAs="oneCell">
    <xdr:from>
      <xdr:col>11</xdr:col>
      <xdr:colOff>164044</xdr:colOff>
      <xdr:row>0</xdr:row>
      <xdr:rowOff>0</xdr:rowOff>
    </xdr:from>
    <xdr:to>
      <xdr:col>18</xdr:col>
      <xdr:colOff>631037</xdr:colOff>
      <xdr:row>11</xdr:row>
      <xdr:rowOff>85725</xdr:rowOff>
    </xdr:to>
    <xdr:pic>
      <xdr:nvPicPr>
        <xdr:cNvPr id="4" name="Imagen 3">
          <a:extLst>
            <a:ext uri="{FF2B5EF4-FFF2-40B4-BE49-F238E27FC236}">
              <a16:creationId xmlns:a16="http://schemas.microsoft.com/office/drawing/2014/main" id="{E37DE2E4-E8E8-4CFD-BB8C-C1E1B0CF0702}"/>
            </a:ext>
          </a:extLst>
        </xdr:cNvPr>
        <xdr:cNvPicPr>
          <a:picLocks noChangeAspect="1"/>
        </xdr:cNvPicPr>
      </xdr:nvPicPr>
      <xdr:blipFill rotWithShape="1">
        <a:blip xmlns:r="http://schemas.openxmlformats.org/officeDocument/2006/relationships" r:embed="rId2"/>
        <a:srcRect l="5637" t="32816" r="31312" b="10808"/>
        <a:stretch/>
      </xdr:blipFill>
      <xdr:spPr>
        <a:xfrm>
          <a:off x="8393644" y="0"/>
          <a:ext cx="5800993" cy="2971800"/>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8" name="Imagen 7">
          <a:extLst>
            <a:ext uri="{FF2B5EF4-FFF2-40B4-BE49-F238E27FC236}">
              <a16:creationId xmlns:a16="http://schemas.microsoft.com/office/drawing/2014/main" id="{BB48B64A-03BC-4BE2-BCB6-0FF1165B016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5063C4C0-344A-904B-8D5A-95CBC8FB3AA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5133" y="80596"/>
          <a:ext cx="783157" cy="886877"/>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ED0F74EF-9A2E-9B44-B9F4-CCCFCA36360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5133" y="80596"/>
          <a:ext cx="783157" cy="886877"/>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D1873E9D-4313-4D27-A753-FE2A64D30DA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A9795777-3659-4E6E-977F-1CF809A177D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94408" y="80596"/>
          <a:ext cx="783157" cy="893336"/>
        </a:xfrm>
        <a:prstGeom prst="rect">
          <a:avLst/>
        </a:prstGeom>
      </xdr:spPr>
    </xdr:pic>
    <xdr:clientData/>
  </xdr:twoCellAnchor>
  <xdr:twoCellAnchor editAs="oneCell">
    <xdr:from>
      <xdr:col>11</xdr:col>
      <xdr:colOff>164044</xdr:colOff>
      <xdr:row>0</xdr:row>
      <xdr:rowOff>0</xdr:rowOff>
    </xdr:from>
    <xdr:to>
      <xdr:col>18</xdr:col>
      <xdr:colOff>631037</xdr:colOff>
      <xdr:row>11</xdr:row>
      <xdr:rowOff>85725</xdr:rowOff>
    </xdr:to>
    <xdr:pic>
      <xdr:nvPicPr>
        <xdr:cNvPr id="4" name="Imagen 3">
          <a:extLst>
            <a:ext uri="{FF2B5EF4-FFF2-40B4-BE49-F238E27FC236}">
              <a16:creationId xmlns:a16="http://schemas.microsoft.com/office/drawing/2014/main" id="{42331E04-E41F-434A-9A1A-DABBF5ED86B5}"/>
            </a:ext>
          </a:extLst>
        </xdr:cNvPr>
        <xdr:cNvPicPr>
          <a:picLocks noChangeAspect="1"/>
        </xdr:cNvPicPr>
      </xdr:nvPicPr>
      <xdr:blipFill rotWithShape="1">
        <a:blip xmlns:r="http://schemas.openxmlformats.org/officeDocument/2006/relationships" r:embed="rId2"/>
        <a:srcRect l="5637" t="32816" r="31312" b="10808"/>
        <a:stretch/>
      </xdr:blipFill>
      <xdr:spPr>
        <a:xfrm>
          <a:off x="8374594" y="0"/>
          <a:ext cx="5800993" cy="2971800"/>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8" name="Imagen 7">
          <a:extLst>
            <a:ext uri="{FF2B5EF4-FFF2-40B4-BE49-F238E27FC236}">
              <a16:creationId xmlns:a16="http://schemas.microsoft.com/office/drawing/2014/main" id="{E1FC06B8-4D29-4FEC-BD6E-B802AF16370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5F6D8AB6-6D65-445E-892E-456E0F5E26D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7D1C9F8F-A9C5-4C6A-8C63-D897CC698A8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CB01DFAC-86F8-47CB-9192-02EBFA52E97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C4E5E96D-CC34-430B-B41E-D2FF87D2224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AF41B3BA-1471-488C-8169-E2D9D86BCA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4975A9B7-083C-4204-A0F8-D691335E72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FEC67DB2-E4F4-440E-8C54-A903F7B3B1A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19F763B8-0241-4410-8AAA-CCB9A3E5BE0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25F0F1CA-B0F6-438D-9224-EED5491DB8B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0994"/>
          <a:ext cx="897013" cy="682924"/>
        </a:xfrm>
        <a:prstGeom prst="rect">
          <a:avLst/>
        </a:prstGeom>
        <a:noFill/>
        <a:ln>
          <a:noFill/>
        </a:ln>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1</xdr:row>
      <xdr:rowOff>735807</xdr:rowOff>
    </xdr:to>
    <xdr:pic>
      <xdr:nvPicPr>
        <xdr:cNvPr id="3" name="Imagen 2">
          <a:extLst>
            <a:ext uri="{FF2B5EF4-FFF2-40B4-BE49-F238E27FC236}">
              <a16:creationId xmlns:a16="http://schemas.microsoft.com/office/drawing/2014/main" id="{F9CF2A96-08DD-432E-95CC-E743651B3F3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94408" y="80596"/>
          <a:ext cx="783157" cy="893336"/>
        </a:xfrm>
        <a:prstGeom prst="rect">
          <a:avLst/>
        </a:prstGeom>
      </xdr:spPr>
    </xdr:pic>
    <xdr:clientData/>
  </xdr:twoCellAnchor>
  <xdr:twoCellAnchor editAs="oneCell">
    <xdr:from>
      <xdr:col>11</xdr:col>
      <xdr:colOff>164044</xdr:colOff>
      <xdr:row>0</xdr:row>
      <xdr:rowOff>0</xdr:rowOff>
    </xdr:from>
    <xdr:to>
      <xdr:col>18</xdr:col>
      <xdr:colOff>631037</xdr:colOff>
      <xdr:row>11</xdr:row>
      <xdr:rowOff>85725</xdr:rowOff>
    </xdr:to>
    <xdr:pic>
      <xdr:nvPicPr>
        <xdr:cNvPr id="4" name="Imagen 3">
          <a:extLst>
            <a:ext uri="{FF2B5EF4-FFF2-40B4-BE49-F238E27FC236}">
              <a16:creationId xmlns:a16="http://schemas.microsoft.com/office/drawing/2014/main" id="{7B0EE84F-787B-4EE7-BB8F-34A3C0949654}"/>
            </a:ext>
          </a:extLst>
        </xdr:cNvPr>
        <xdr:cNvPicPr>
          <a:picLocks noChangeAspect="1"/>
        </xdr:cNvPicPr>
      </xdr:nvPicPr>
      <xdr:blipFill rotWithShape="1">
        <a:blip xmlns:r="http://schemas.openxmlformats.org/officeDocument/2006/relationships" r:embed="rId2"/>
        <a:srcRect l="5637" t="32816" r="31312" b="10808"/>
        <a:stretch/>
      </xdr:blipFill>
      <xdr:spPr>
        <a:xfrm>
          <a:off x="8374594" y="0"/>
          <a:ext cx="5800993" cy="2971800"/>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8" name="Imagen 7">
          <a:extLst>
            <a:ext uri="{FF2B5EF4-FFF2-40B4-BE49-F238E27FC236}">
              <a16:creationId xmlns:a16="http://schemas.microsoft.com/office/drawing/2014/main" id="{0E63F9F1-DAB0-4901-B429-B0A1A8D45B4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8A1C9861-4BAC-4FDA-807C-88B88A93820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6630D028-8E0F-4DDB-8148-3346C31FD54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07827018-7275-45B5-AE0B-7A822C87E27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0994"/>
          <a:ext cx="897013" cy="682924"/>
        </a:xfrm>
        <a:prstGeom prst="rect">
          <a:avLst/>
        </a:prstGeom>
        <a:noFill/>
        <a:ln>
          <a:noFill/>
        </a:ln>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0C7BC75C-166A-45E0-A71A-1C63F37CA82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CD4F2D0A-FA5A-4469-BB69-652CCD46006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C0B90046-997A-4B52-96B8-39EE6794BBC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12EC5A9C-A328-4C68-990C-4D4AFFF7086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13C966FF-4E8A-4996-8A47-1ACF1D74DD5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BBFE513E-AC16-4AC8-83A4-61624757B88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5767"/>
          <a:ext cx="897013" cy="682924"/>
        </a:xfrm>
        <a:prstGeom prst="rect">
          <a:avLst/>
        </a:prstGeom>
        <a:noFill/>
        <a:ln>
          <a:noFill/>
        </a:ln>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A652419F-9FB3-4E2C-B857-63BC418AE5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0C3AE787-7602-421F-B661-818018F249C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62449E15-332F-40B3-A201-1BE38013F70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40632"/>
          <a:ext cx="897013" cy="682924"/>
        </a:xfrm>
        <a:prstGeom prst="rect">
          <a:avLst/>
        </a:prstGeom>
        <a:noFill/>
        <a:ln>
          <a:noFill/>
        </a:ln>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635DFE5C-1F16-41FB-9BB3-74978A91122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06503D28-F5A9-474F-A3FE-D783333CCAB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AB9E1E68-322B-4B04-819B-2CBBF6933A5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40F2755F-FFE6-45E5-B081-2694D1E8F88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6D01C28B-DE5A-4BD5-9ED1-60AD541168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3853FD78-1F34-4BFC-9102-EC1D9E4A904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7A6CE61B-B9B3-4237-A041-C00FEBB320C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E5FAFE8C-4356-4683-9E49-D7A0019AE67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99BF95A4-1C1A-4084-B689-C2A1DDCE7A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DEAA6C6B-24BE-424A-800F-9832C7AECB7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55459886-3773-4241-98E7-4AD5F68D3A7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93246C7D-9BC1-4E6D-B852-15FC8B30902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23EBED4E-6D5F-4CEC-9592-28665AB8775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5C7C2A0A-5F08-4451-A948-6FC311D61E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2D0DCCEB-0C1A-4220-9404-86D30411838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76B7DB8D-D534-45DC-B5AE-B5B294642BB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781FF3CA-4590-4126-9340-42AEBBADA9F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C30920C3-1916-4028-A78E-52C97EA89C4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97BB6AFD-2829-439E-A746-0BE48DCEB00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8D00A8DA-8BFC-42FE-BB96-4AFEFCD5387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D89774C5-E04E-41FE-A380-D4F61C8455C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8BAE43F1-389B-411E-A16E-4CEA835B6D4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B3390728-C44D-4893-B16E-B994C970DA8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EC6B4502-BE68-4486-8390-06C59A5ECF3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6355F47A-2172-47FC-A73F-D7226925852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B6FCDE0C-2A28-42BE-B7E1-5FCA0387130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1EAD3310-3F8F-4A1C-B87B-19B9EF012C7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EF51EC73-B6BF-4172-8000-9843C988E38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C17A5758-7453-4EFE-ABE0-479077E6B1F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448A693B-D370-4FBF-AE93-25B48C28386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6429DB33-0E83-410A-97BC-84788DE7D37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0203E277-0CB6-4C7F-B590-096D2DFB1AE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7A79A4E8-5F07-4865-9D39-14EE3B03E18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8C8837BC-95D9-45CF-841B-386EA3A2B4E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9F779AE5-D8DE-43F3-B62A-9AA7E523A04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B1FE10F8-5871-4A51-9FAA-87356EF04D4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A6C1CD4D-C434-42A6-8788-74D3EFB4125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A2AE859E-A14D-4363-B5D0-EA21CA37FBE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AEB53898-F087-4873-97B3-C6104FE78A7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FEA1751A-415F-49C3-8845-39664A63ACD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09653517-364A-49AA-A208-588A8E7EDCA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A6D5FD61-34BD-480A-AF94-CA0CC412CB0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10A8A380-0CA9-4EBB-92F3-F84F9704AD0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6EE2F35D-50BB-4D6D-A0A6-1BE4F6AE671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AD03C584-2247-476A-B7D6-F3412C6BA87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0AEEE905-D28B-4E38-8659-605B08AB626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4475BEEA-7ABE-4869-A235-9DE2C91CB4B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D0F7B9CE-518E-4D45-97BD-A3AAA53B55C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86176F2D-B8BA-4D07-A0AE-F0E5C926B69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84B82DB8-A3B0-4F98-9558-FB32C65F551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98D70B2A-F06D-4803-913D-0DEBF29E6F5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371DD975-B689-4B9E-9BFB-C81F4740F5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D142C03E-F0D5-4CCB-AE68-9D699337ADD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698F6901-96EA-49D8-98A5-7EF0FC967DE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6B411870-0C55-4CB1-B43A-4A9736CF8D4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AB0781F4-75DA-4F30-84E0-8527ACB9DF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E87F810A-CC0F-4860-A0BE-43DD21DBB27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8D2A480E-6819-4A3E-A371-A89B1E22377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5BCBF639-59A2-4D99-BAE5-4055C34580B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DF8A0B5E-3435-4809-B289-6E7A5CE2A08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D88DEE15-B7D7-4AA0-A2E5-B9A85C3C2F1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B14A6CB8-44D8-4B8C-AA6D-C31DF63BEBD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1C09236F-82E5-4A5F-BFBE-6C5B071A6FC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E2AB4EF8-202D-4ECE-96A7-FD30D74F8A7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D43DCC6C-D3ED-4E18-9CCB-41FC8E1749A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205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716B4102-B066-4EC2-8567-6AF45BBE86C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A6442B75-0FCC-48B5-80DB-1C73CD3F5BA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4680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A2BE5BF8-469A-42C5-99EE-4CCCF3A0763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4680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24643D65-0634-4C5B-8520-94146941FEB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B6A4E553-2488-40AC-BD2D-0B30ACC241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A98B383A-DB42-4F18-8EEC-AF07615AC43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76A86CD5-3EDE-4A9F-9A94-A64FA2A109E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BA5086A7-C117-4F19-A137-9627A7BE29D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22AFD515-01AC-41E2-9354-C9B32D94A70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D2DFDF20-B5DD-42D5-A707-24689579B8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001B6D39-353B-4F31-AF63-161983B5485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27DF3943-7E8C-44A4-94E9-61C8A71B304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34CD6E71-9AD7-4004-9B26-49689A6A01F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40F772DE-6E63-4E9D-806F-F68A3F5EAB0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947DE264-9AD7-4876-8638-2679BFFE0E9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92368E70-86E1-46A2-90FB-7E3DE51B87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E8021159-D635-46AE-B22D-5EC136DD44A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498E2F15-9214-41EC-B34D-E69C41C8CB5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36839CC3-6421-4834-9759-70E84BAABC9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72.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C3D59CB6-E582-4730-8294-D3EF982AA44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6748D57F-6AFE-48BB-8E3E-37E095D7CAF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C0DB9028-E8C9-414E-A004-AC48A98C6EF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7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F3FAB74E-D481-4935-B1BB-261B133EF68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4680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EAA69FFE-7DE3-4CF9-A8CC-D3C77A483F7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4680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20B8F7F6-B2CC-4A27-B7E0-A49D8875297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7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DBC841C5-706B-4E58-AA18-EF42A8E418D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800C154A-9D33-4FCE-A4A9-E8C994BBA30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E2569B1E-F46A-422A-A843-EEF124D048C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52A0AB21-66F3-4EEF-9090-B1C0ADD194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9AF96C2C-0C64-4838-95CE-40B9717F9DD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7AA3221E-5EA4-4264-BF08-1B247B046CC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2CA824C3-6272-4B65-ADBC-86628BB93F8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E0F4C799-577E-422E-8C9E-A3C19FFEC23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6EFE3018-AFB1-411E-AFDE-445CCC01F4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A2F2345E-E8FE-41D9-9A76-3F3EBF18447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36B7F9CB-1A79-4554-8E03-2467BAF62A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AC91EC0E-4156-44FF-A377-A5501B40F4A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7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00A592DE-1201-4247-8002-FEE52811CE6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17ED2703-5674-4EE9-86C6-C0A02AB42F1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BF655FD8-8D34-4874-B7EC-A13DD349851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7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7C0E11EA-BC6E-4C70-B3EC-199211AB620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AA63B794-BD91-419F-BC5E-3C8A668E251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3C0F0F2B-64D4-4633-A00A-40B7A9A6902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8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0B0D3C93-6530-4DA3-87B2-F5602716E28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C984C2D4-4AC6-4F0E-9748-67A612EF06E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B4501C9B-44FB-4CD4-A38E-51E2BD29691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8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054DC966-AED3-4C29-AEB2-8B2067221B7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DEB6224E-7742-435E-80E3-D791A2810F5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AB5AC476-B124-4E83-8EEC-2656E683827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82.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D6F318B8-E016-4AA1-911B-F0518962452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D82259A1-EFFA-4B2D-A9C3-3F5793B5EE4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1518D9F4-8280-449A-9E0E-EC7B6376C5A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8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DF71412E-1F1F-4691-8947-99469F1BBD7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A44032D6-D80E-4EB3-9E34-3FC85ADE52B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49B384F6-555A-46A9-9701-BE03FE292B1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8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2E5E082F-68F5-46F3-98A5-83403D3141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89A2C722-D02B-49E7-956D-7A16BB8C825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98C86EEC-2A11-4290-A75F-3A00EF3B9E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8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406D1A1B-110F-45C4-8175-2EF7B41C5AE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0314DC50-D48A-4814-B4E6-E56D18B8BF0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9F3E2825-611B-4DD3-99D4-F8B6C766512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8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084A43E9-9BDC-48E3-BC29-3FDBD16B514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E4AEED2F-496A-4A03-AA23-00D8516934A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FC0DA611-B40D-4789-A290-B8B3EDCAA25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8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CB74166D-F88A-43D5-AB7E-A956B78F2DD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6B1C702E-E6AF-4B7D-B542-A6BF2DEBFA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8FD73A07-7C46-4F72-AF41-3D78E9C3B97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8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2C0B0FDA-AF4C-4EB1-ADC0-0F69FE8ADD8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94760A9A-8D64-4794-99C8-B3E2D390E01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D2BD6744-BFE5-4C98-9AD2-616F2D2A7C1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8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6A13BC47-155E-49F7-8DAC-B37361A5CA9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3FDA35F3-ADE9-4918-8C3C-A35B66F1DF2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27030672-B25B-496C-BC1F-69EE81A774B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9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A528A9BE-0DCF-4885-83A3-2A3FBD1D59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EB2CA46D-2A63-43C5-B75A-F6D93B52B3F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7829F0CD-6D03-4C39-A6E3-413E02773BC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9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610F0FA7-BE95-4B84-9253-FA8D2FAE852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4972D0F2-E346-4F57-88F4-41B516830BF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9ABB5C35-11A8-4D8F-A23D-D337E8B8E68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92.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E8489BF0-9FB8-4A9F-902E-F6EB88A797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1562037B-C81A-42E0-8853-F011F9CBB3F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0C1A73BE-35F2-454B-860B-AF376889906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9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79FBF520-8243-4224-A935-D327FAB5B90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FBE4ABED-4875-4B1B-AFC2-3C371E2245A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88D701A2-4E0D-48CE-BBD5-33A82217C8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9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A1AEA20A-C3C8-4B2D-B271-F12A8D5721F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7EAB7166-A457-48D3-B9CA-7C67D012EFC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A1F7D11D-7596-4C57-9E35-DF5A1CA0F41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9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D316208B-E25C-4CE2-AB01-626D2DEC18F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145414B3-8BEA-4590-A884-A1818E6B678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9F8FD333-019F-4729-9908-E893C79FE15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9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C79DA654-5491-45AA-81D1-9BB79B7CF8E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5D940D09-08E8-4CA6-9D30-9D6CF25CE7D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EAC692AC-CE56-47E4-97EF-283A57E4BC6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9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9DE3E023-7297-4D4B-A0BE-9D49ED47339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43DD85C0-0C2B-4D18-98AD-002E7F6C9A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BA5D08FB-0FA3-4057-BB48-3CE0FF1D390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9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B503F95F-F8E8-4070-B6F9-C5080477646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6672D300-6D27-4046-B857-B70005FD39D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B6D884AD-71F5-4AAB-893C-BC3A1A13919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9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A0551B02-F9E8-4D48-AACD-89FFC0E2C78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5E4EEF17-68AD-41D8-A4F0-B3281E6D74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0939F415-B58A-43BE-98DA-5B6CF824730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0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302B22D0-714A-45EB-B158-66FE95C7E2A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F980219A-B79C-4735-94BD-DAB43AAE759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588D6827-EFA3-47D3-8BB7-FD547D28CA8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0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641D944D-5125-439C-883E-01522986A6B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7706F668-F7E7-4D83-B7F0-28860121419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2B8A80D1-BA27-400F-BDD2-A08E8EAA6CD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02.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A2A2FA4F-0A9B-44F5-B00A-2B767ED8793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98167B59-E9CF-4980-9C16-914B1E7AA9F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7478E223-35BD-42FE-91B3-3030FC1B175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0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B55F3FCF-3AE1-494E-86EB-8D49B83B499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22D0F8D2-E5EB-4934-8145-6D114CC4927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EA731353-66A3-45E9-AAC6-E6F17CB3A6D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0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8A497BDA-FE8F-434F-B394-643E0DB2FD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46808"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6BC3CBC5-8986-41FF-851B-F39C50A7680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46808"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27E299A4-738C-4FDA-887F-424CE4E7FFC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0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782D4C04-91E7-4B50-BA5F-F66466793B1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7FC2C5D7-CA8F-446A-87EA-729B178635E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33CD8B10-8DC9-4C91-AAFB-B34D74A64F1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0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1ADC19A2-F8DF-4D3F-8947-70A2590D436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C5A918EA-4AFB-4E34-B7FF-87548AA207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04F1B220-622E-4FAE-82B0-E4733C646FF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0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955B5D66-E7F5-4B67-B2DE-398BBCDE2A6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B2F1554C-5855-4C9C-A2C2-3BA7742AF7D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7BB45D83-0CB2-454C-8DB0-2460CD4C308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0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325AA99D-DCCA-4B2D-BF51-2D6F64F5EFA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450B6F3F-AF81-477A-89B5-C811E3591F5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D81FBDB6-E614-4409-8E07-B5F6082D477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0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47221182-4357-49B3-A0F6-7ADA6AC71C5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0BAC2FE5-0652-4FB1-98CE-5D716A4AA5C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1B4F33EB-8AB3-4C63-B814-D7A99955E0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1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D94AE4E1-C068-48B6-A473-4E95DBF4DFD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83A5F230-D8D4-40F9-961D-7C4CF30B9D4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20285375-B161-4348-B2ED-23F345C7C46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1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68F4186F-C7DA-406E-BECF-EDB0E441DDE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515B31D8-6EDA-4C6F-891A-4D525338699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10975F25-6CEB-4440-9041-47E33FBF222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12.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19533785-82FB-428D-9813-A3DD6686DFE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FFC3501D-532F-4172-BEE3-DFC3402A78F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C100586E-AC62-4D72-9551-F27E521761D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13.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BE7061C7-9067-4D37-A667-2CDD61BFCAD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82B8D1DF-8ECC-4589-A909-6C9528696B7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544C8639-253C-4C2A-A50C-D17DE7A9617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14.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029E2924-A558-4CFC-84C9-CAFE19A17E3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D016AC46-52C3-44AE-89DF-F3A6FF13FB3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C829B5C6-A859-4B11-B56C-18DD5316339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15.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D5A27DBE-9C70-4F4F-A166-2E01387D19A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06E3124F-4B70-4A0D-8041-E7CB9CEA763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A6C548E5-5A51-4F9B-BB71-CA63EA715EA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16.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67D083A6-19B4-4F43-96A8-D8A52CC7554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412382E0-83DA-420D-B21F-C425FFDC59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7C30F61B-51D5-4C12-A5A3-F4CE7375B61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17.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2D34ADD7-CED2-4DA3-AA5F-D241D6F0948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5AC1A58C-0E0E-4B80-B060-DB52A23C27D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1C618121-DEA3-4DDB-B9BC-253C9380D26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18.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45406D23-A56C-4DF7-A22D-26C3366BC6C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E7FE7D8F-6A8B-4013-816B-010942921F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8CE1829A-BF79-4304-871C-04BBDD2C4D7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19.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898F65D7-207C-42A1-A545-45E75E25DEF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B7927825-AC15-4D2B-95C2-9AC041EC9D1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8F64185E-1B90-424D-BD2A-CA56205A19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20.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55578964-9145-4D4C-B605-75E533C1AA3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57D758D4-8B38-453D-8A6A-BB1F136821D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157C29F2-ED38-4B7C-8FBE-58BD4363485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drawings/drawing121.xml><?xml version="1.0" encoding="utf-8"?>
<xdr:wsDr xmlns:xdr="http://schemas.openxmlformats.org/drawingml/2006/spreadsheetDrawing" xmlns:a="http://schemas.openxmlformats.org/drawingml/2006/main">
  <xdr:twoCellAnchor editAs="oneCell">
    <xdr:from>
      <xdr:col>7</xdr:col>
      <xdr:colOff>36633</xdr:colOff>
      <xdr:row>0</xdr:row>
      <xdr:rowOff>80596</xdr:rowOff>
    </xdr:from>
    <xdr:to>
      <xdr:col>7</xdr:col>
      <xdr:colOff>819790</xdr:colOff>
      <xdr:row>2</xdr:row>
      <xdr:rowOff>2273</xdr:rowOff>
    </xdr:to>
    <xdr:pic>
      <xdr:nvPicPr>
        <xdr:cNvPr id="3" name="Imagen 2">
          <a:extLst>
            <a:ext uri="{FF2B5EF4-FFF2-40B4-BE49-F238E27FC236}">
              <a16:creationId xmlns:a16="http://schemas.microsoft.com/office/drawing/2014/main" id="{30BF7A66-957C-4E34-8165-89354243CEF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7</xdr:col>
      <xdr:colOff>36633</xdr:colOff>
      <xdr:row>0</xdr:row>
      <xdr:rowOff>80596</xdr:rowOff>
    </xdr:from>
    <xdr:to>
      <xdr:col>7</xdr:col>
      <xdr:colOff>819790</xdr:colOff>
      <xdr:row>2</xdr:row>
      <xdr:rowOff>2273</xdr:rowOff>
    </xdr:to>
    <xdr:pic>
      <xdr:nvPicPr>
        <xdr:cNvPr id="5" name="Imagen 4">
          <a:extLst>
            <a:ext uri="{FF2B5EF4-FFF2-40B4-BE49-F238E27FC236}">
              <a16:creationId xmlns:a16="http://schemas.microsoft.com/office/drawing/2014/main" id="{38C01B4A-3E93-4CE1-862F-FD2EBACE640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7283" y="80596"/>
          <a:ext cx="783157" cy="902752"/>
        </a:xfrm>
        <a:prstGeom prst="rect">
          <a:avLst/>
        </a:prstGeom>
      </xdr:spPr>
    </xdr:pic>
    <xdr:clientData/>
  </xdr:twoCellAnchor>
  <xdr:twoCellAnchor editAs="oneCell">
    <xdr:from>
      <xdr:col>0</xdr:col>
      <xdr:colOff>0</xdr:colOff>
      <xdr:row>1</xdr:row>
      <xdr:rowOff>0</xdr:rowOff>
    </xdr:from>
    <xdr:to>
      <xdr:col>0</xdr:col>
      <xdr:colOff>897013</xdr:colOff>
      <xdr:row>1</xdr:row>
      <xdr:rowOff>682924</xdr:rowOff>
    </xdr:to>
    <xdr:pic>
      <xdr:nvPicPr>
        <xdr:cNvPr id="6" name="Imagen 5">
          <a:extLst>
            <a:ext uri="{FF2B5EF4-FFF2-40B4-BE49-F238E27FC236}">
              <a16:creationId xmlns:a16="http://schemas.microsoft.com/office/drawing/2014/main" id="{09B2D640-AA35-4883-A663-2D96B8D2DE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38125"/>
          <a:ext cx="897013" cy="68292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kevin\Desktop\Proyecto_Placa%20Huellas_Alto%20de%20Pajas\PTO%20HERN.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Oscar\Documentos%20c\Users\Oscar\Desktop\PROYECT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scar\Documentos%20c\Users\Oscar\Desktop\PROYEC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rvdai/calidad/BASES%20DE%20DATOS%20PARA%20SOPORTE%20T&#201;CNICO/Base_Materiale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Users/VILLETA/AppData/Local/Temp/Rar$DI60.371/Users/Crisian%20Carvajal/AppData/Local/Microsoft/Windows/Temporary%20Internet%20Files/Low/Content.IE5/84H6LCRA/Presupuesto%20Para%20Act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VILLETA\AppData\Local\Temp\Rar$DI60.371\Users\Crisian%20Carvajal\AppData\Local\Microsoft\Windows\Temporary%20Internet%20Files\Low\Content.IE5\84H6LCRA\Presupuesto%20Para%20Acta.xls"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1.%20PROYECTO%20MANTENIMIENTOS%20LOCATIVOS%20DE%20ALGUNAS%20ESCUELAS%20DEL%20MUNICIPIO%20DE%20VILLETA,CUNDINAMARCA/PRESUPUESTO%20ESCUELAS%20TOTAL.xlsx" TargetMode="External"/><Relationship Id="rId2" Type="http://schemas.openxmlformats.org/officeDocument/2006/relationships/externalLinkPath" Target="file:///E:\ALCALDIA-PLANEACION\1.%20PROYECTOS%20NUEVOS%202026\1.%20PROYECTO%20MANTENIMIENTOS%20LOCATIVOS%20DE%20ALGUNAS%20ESCUELAS%20DEL%20MUNICIPIO%20DE%20VILLETA,CUNDINAMARCA\PRESUPUESTO%20ESCUELAS%20TOTAL.xlsx" TargetMode="External"/><Relationship Id="rId1" Type="http://schemas.openxmlformats.org/officeDocument/2006/relationships/externalLinkPath" Target="/ALCALDIA-PLANEACION/1.%20PROYECTOS%20NUEVOS%202026/1.%20PROYECTO%20MANTENIMIENTOS%20LOCATIVOS%20DE%20ALGUNAS%20ESCUELAS%20DEL%20MUNICIPIO%20DE%20VILLETA,CUNDINAMARCA/PRESUPUESTO%20ESCUELAS%20TOTAL.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kevin\Desktop\PLAZA%20DE%20MERCADO\PRESUPUESTO%20MEJORAMIENTO%20PLAZA%20DE%20LA%20PANELA%20ZONA%20CARNES%20REVISADO%20(1).xlsx" TargetMode="External"/></Relationships>
</file>

<file path=xl/externalLinks/_rels/externalLink10.xml.rels><?xml version="1.0" encoding="UTF-8" standalone="yes"?>
<Relationships xmlns="http://schemas.openxmlformats.org/package/2006/relationships"><Relationship Id="rId3" Type="http://schemas.openxmlformats.org/officeDocument/2006/relationships/externalLinkPath" Target="../../COCINA%20ESCUELA%20CUNE&#61480;/POZO%20SEPTICO&#61480;/PRESUPUESTO%20ESCUELA%20CUNE.xlsx" TargetMode="External"/><Relationship Id="rId2" Type="http://schemas.openxmlformats.org/officeDocument/2006/relationships/externalLinkPath" Target="file:///E:\ALCALDIA-PLANEACION\1.%20PROYECTOS%20NUEVOS%202026\COCINA%20ESCUELA%20CUNE&#61480;\POZO%20SEPTICO&#61480;\PRESUPUESTO%20ESCUELA%20CUNE.xlsx" TargetMode="External"/><Relationship Id="rId1" Type="http://schemas.openxmlformats.org/officeDocument/2006/relationships/externalLinkPath" Target="/ALCALDIA-PLANEACION/1.%20PROYECTOS%20NUEVOS%202026/COCINA%20ESCUELA%20CUNE&#61480;/POZO%20SEPTICO&#61480;/PRESUPUESTO%20ESCUELA%20CUN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 val="CRONOGRAMA"/>
      <sheetName val="CRA_MODI"/>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to Planeacion"/>
      <sheetName val="Cron Trabajo"/>
      <sheetName val="Presupuesto ICCU"/>
      <sheetName val="precios"/>
      <sheetName val="Hoja1"/>
    </sheetNames>
    <sheetDataSet>
      <sheetData sheetId="0">
        <row r="37">
          <cell r="C37">
            <v>3.9000000000000004</v>
          </cell>
        </row>
        <row r="38">
          <cell r="C38">
            <v>2.7</v>
          </cell>
        </row>
        <row r="46">
          <cell r="C46">
            <v>3</v>
          </cell>
        </row>
        <row r="54">
          <cell r="D54">
            <v>327.15000000000003</v>
          </cell>
        </row>
        <row r="70">
          <cell r="J70">
            <v>1275.8900000000001</v>
          </cell>
        </row>
        <row r="73">
          <cell r="J73">
            <v>191.38</v>
          </cell>
        </row>
        <row r="78">
          <cell r="J78">
            <v>24.65</v>
          </cell>
        </row>
        <row r="83">
          <cell r="J83">
            <v>95.37</v>
          </cell>
        </row>
        <row r="87">
          <cell r="J87">
            <v>41.55</v>
          </cell>
        </row>
        <row r="97">
          <cell r="J97">
            <v>60.85</v>
          </cell>
        </row>
        <row r="122">
          <cell r="J122">
            <v>9225.26</v>
          </cell>
        </row>
        <row r="126">
          <cell r="J126">
            <v>0</v>
          </cell>
        </row>
        <row r="128">
          <cell r="J128">
            <v>0</v>
          </cell>
        </row>
      </sheetData>
      <sheetData sheetId="1">
        <row r="28">
          <cell r="N28">
            <v>0.33</v>
          </cell>
        </row>
      </sheetData>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uste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Ajustes"/>
    </sheetNames>
    <sheetDataSet>
      <sheetData sheetId="0" refreshError="1"/>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ow r="1">
          <cell r="A1" t="str">
            <v>CODIGO</v>
          </cell>
          <cell r="B1" t="str">
            <v>DESCRIPCION</v>
          </cell>
          <cell r="C1" t="str">
            <v>UNAD</v>
          </cell>
        </row>
        <row r="2">
          <cell r="A2">
            <v>1001</v>
          </cell>
          <cell r="B2" t="str">
            <v>Acab'Acrilico, lámina  lisa de 1.20 x 1.80, 2 mm</v>
          </cell>
          <cell r="C2" t="str">
            <v>UN</v>
          </cell>
        </row>
        <row r="3">
          <cell r="A3">
            <v>1002</v>
          </cell>
          <cell r="B3" t="str">
            <v>Acab'Acrilico, lámina  lisa de 1.20 x 1.80, 3 mm</v>
          </cell>
          <cell r="C3" t="str">
            <v>UN</v>
          </cell>
        </row>
        <row r="4">
          <cell r="A4">
            <v>1003</v>
          </cell>
          <cell r="B4" t="str">
            <v>Acab'Acrilico, lámina  lisa de 1.20 x 1.80, 4 mm</v>
          </cell>
          <cell r="C4" t="str">
            <v>UN</v>
          </cell>
        </row>
        <row r="5">
          <cell r="A5">
            <v>1004</v>
          </cell>
          <cell r="B5" t="str">
            <v>Acab'Disparos de fijación de 1"</v>
          </cell>
          <cell r="C5" t="str">
            <v>UN</v>
          </cell>
        </row>
        <row r="6">
          <cell r="A6">
            <v>1005</v>
          </cell>
          <cell r="B6" t="str">
            <v>Acab'División ducha en Aluminio y acrilico</v>
          </cell>
          <cell r="C6" t="str">
            <v>M2</v>
          </cell>
        </row>
        <row r="7">
          <cell r="A7">
            <v>1006</v>
          </cell>
          <cell r="B7" t="str">
            <v>Acab'gabinete para baño M1</v>
          </cell>
          <cell r="C7" t="str">
            <v>UN</v>
          </cell>
        </row>
        <row r="8">
          <cell r="A8">
            <v>1007</v>
          </cell>
          <cell r="B8" t="str">
            <v xml:space="preserve">Acab'Jabonera concha nueva </v>
          </cell>
          <cell r="C8" t="str">
            <v>UN</v>
          </cell>
        </row>
        <row r="9">
          <cell r="A9">
            <v>1008</v>
          </cell>
          <cell r="B9" t="str">
            <v xml:space="preserve">Acab'Jabonera luxe </v>
          </cell>
          <cell r="C9" t="str">
            <v>UN</v>
          </cell>
        </row>
        <row r="10">
          <cell r="A10">
            <v>1009</v>
          </cell>
          <cell r="B10" t="str">
            <v>Acab'Papelera baño cristacryl</v>
          </cell>
          <cell r="C10" t="str">
            <v>UN</v>
          </cell>
        </row>
        <row r="11">
          <cell r="A11">
            <v>1010</v>
          </cell>
          <cell r="B11" t="str">
            <v>Acab'portarollo luxe</v>
          </cell>
          <cell r="C11" t="str">
            <v>UN</v>
          </cell>
        </row>
        <row r="12">
          <cell r="A12">
            <v>1011</v>
          </cell>
          <cell r="B12" t="str">
            <v>Acab'toallero luxe</v>
          </cell>
          <cell r="C12" t="str">
            <v>UN</v>
          </cell>
        </row>
        <row r="13">
          <cell r="A13">
            <v>1012</v>
          </cell>
          <cell r="B13" t="str">
            <v>Adt'Emulsión asfáltica</v>
          </cell>
          <cell r="C13" t="str">
            <v>LT</v>
          </cell>
        </row>
        <row r="14">
          <cell r="A14">
            <v>1013</v>
          </cell>
          <cell r="B14" t="str">
            <v>Adt'Merulex-N Env=16K, Para madera</v>
          </cell>
          <cell r="C14" t="str">
            <v>KG</v>
          </cell>
        </row>
        <row r="15">
          <cell r="A15">
            <v>1014</v>
          </cell>
          <cell r="B15" t="str">
            <v>Adt'PlastocreteDM Env=20Kg</v>
          </cell>
          <cell r="C15" t="str">
            <v>KG</v>
          </cell>
        </row>
        <row r="16">
          <cell r="A16">
            <v>1015</v>
          </cell>
          <cell r="B16" t="str">
            <v xml:space="preserve">As' Acido muriatico </v>
          </cell>
          <cell r="C16" t="str">
            <v>GL</v>
          </cell>
        </row>
        <row r="17">
          <cell r="A17">
            <v>1016</v>
          </cell>
          <cell r="B17" t="str">
            <v>As'Cera plástica</v>
          </cell>
          <cell r="C17" t="str">
            <v>GLN</v>
          </cell>
        </row>
        <row r="18">
          <cell r="A18">
            <v>1017</v>
          </cell>
          <cell r="B18" t="str">
            <v>As'Detergente Multiuso</v>
          </cell>
          <cell r="C18" t="str">
            <v>GLN</v>
          </cell>
        </row>
        <row r="19">
          <cell r="A19">
            <v>1018</v>
          </cell>
          <cell r="B19" t="str">
            <v>As'Detergentes Bolsa</v>
          </cell>
          <cell r="C19" t="str">
            <v>KG</v>
          </cell>
        </row>
        <row r="20">
          <cell r="A20">
            <v>1019</v>
          </cell>
          <cell r="B20" t="str">
            <v xml:space="preserve">As'Estopa </v>
          </cell>
          <cell r="C20" t="str">
            <v>KG</v>
          </cell>
        </row>
        <row r="21">
          <cell r="A21">
            <v>1020</v>
          </cell>
          <cell r="B21" t="str">
            <v>As'Jabon desinfectante piso</v>
          </cell>
          <cell r="C21" t="str">
            <v>GLN</v>
          </cell>
        </row>
        <row r="22">
          <cell r="A22">
            <v>1021</v>
          </cell>
          <cell r="B22" t="str">
            <v>As'Limpiador de pisos industrial</v>
          </cell>
          <cell r="C22" t="str">
            <v>GLN</v>
          </cell>
        </row>
        <row r="23">
          <cell r="A23">
            <v>1022</v>
          </cell>
          <cell r="B23" t="str">
            <v>As'Varsol</v>
          </cell>
          <cell r="C23" t="str">
            <v>GAL</v>
          </cell>
        </row>
        <row r="24">
          <cell r="A24">
            <v>1023</v>
          </cell>
          <cell r="B24" t="str">
            <v xml:space="preserve">Cto' Cemento gris </v>
          </cell>
          <cell r="C24" t="str">
            <v>KG</v>
          </cell>
        </row>
        <row r="25">
          <cell r="A25">
            <v>1024</v>
          </cell>
          <cell r="B25" t="str">
            <v>Cto'Acpm</v>
          </cell>
          <cell r="C25" t="str">
            <v>GLN</v>
          </cell>
        </row>
        <row r="26">
          <cell r="A26">
            <v>1025</v>
          </cell>
          <cell r="B26" t="str">
            <v xml:space="preserve">Cto'Agua </v>
          </cell>
          <cell r="C26" t="str">
            <v>LT</v>
          </cell>
        </row>
        <row r="27">
          <cell r="A27">
            <v>1026</v>
          </cell>
          <cell r="B27" t="str">
            <v xml:space="preserve">Cto'Desmoldante formaleta metalica (acpm+grasa) </v>
          </cell>
          <cell r="C27" t="str">
            <v>GL</v>
          </cell>
        </row>
        <row r="28">
          <cell r="A28">
            <v>1027</v>
          </cell>
          <cell r="B28" t="str">
            <v>Cto'grouting, 3000 psi, (1:2:3)</v>
          </cell>
          <cell r="C28" t="str">
            <v>M3</v>
          </cell>
        </row>
        <row r="29">
          <cell r="A29">
            <v>1028</v>
          </cell>
          <cell r="B29" t="str">
            <v>Cub' Amarre galv. caballete</v>
          </cell>
          <cell r="C29" t="str">
            <v>UN</v>
          </cell>
        </row>
        <row r="30">
          <cell r="A30">
            <v>1029</v>
          </cell>
          <cell r="B30" t="str">
            <v>Cub' teja caballete, tradicional</v>
          </cell>
          <cell r="C30" t="str">
            <v>UN</v>
          </cell>
        </row>
        <row r="31">
          <cell r="A31">
            <v>1030</v>
          </cell>
          <cell r="B31" t="str">
            <v>Cub' Teja en S Moore</v>
          </cell>
          <cell r="C31" t="str">
            <v>UN</v>
          </cell>
        </row>
        <row r="32">
          <cell r="A32">
            <v>1031</v>
          </cell>
          <cell r="B32" t="str">
            <v>Cub' teja inglesa Moore</v>
          </cell>
          <cell r="C32" t="str">
            <v>UN</v>
          </cell>
        </row>
        <row r="33">
          <cell r="A33">
            <v>1032</v>
          </cell>
          <cell r="B33" t="str">
            <v>Cub' Teja plana 25x17x1.2, Moore</v>
          </cell>
          <cell r="C33" t="str">
            <v>UN</v>
          </cell>
        </row>
        <row r="34">
          <cell r="A34">
            <v>1033</v>
          </cell>
          <cell r="B34" t="str">
            <v>Cub' Teja plana 39.5x24.2x1.2, Moore</v>
          </cell>
          <cell r="C34" t="str">
            <v>UN</v>
          </cell>
        </row>
        <row r="35">
          <cell r="A35">
            <v>1034</v>
          </cell>
          <cell r="B35" t="str">
            <v>Cub'Bóveda N° 1,acrílica  de 120*155*33 (cms), e=3mm</v>
          </cell>
          <cell r="C35" t="str">
            <v>UN</v>
          </cell>
        </row>
        <row r="36">
          <cell r="A36">
            <v>1035</v>
          </cell>
          <cell r="B36" t="str">
            <v>Cub'Caballete teja Eternit (superior e Inferior)</v>
          </cell>
          <cell r="C36" t="str">
            <v>UN</v>
          </cell>
        </row>
        <row r="37">
          <cell r="A37">
            <v>1036</v>
          </cell>
          <cell r="B37" t="str">
            <v>Cub'caballete articulado C.43, superior e inferior</v>
          </cell>
          <cell r="C37" t="str">
            <v>UN</v>
          </cell>
        </row>
        <row r="38">
          <cell r="A38">
            <v>1037</v>
          </cell>
          <cell r="B38" t="str">
            <v>Cub'caballete Fijo C.43</v>
          </cell>
          <cell r="C38" t="str">
            <v>UN</v>
          </cell>
        </row>
        <row r="39">
          <cell r="A39">
            <v>1038</v>
          </cell>
          <cell r="B39" t="str">
            <v>Cub'caballete articulado C.90, superior e inferior</v>
          </cell>
          <cell r="C39" t="str">
            <v>UN</v>
          </cell>
        </row>
        <row r="40">
          <cell r="A40">
            <v>1039</v>
          </cell>
          <cell r="B40" t="str">
            <v>Cub'caballete fijo C.90</v>
          </cell>
          <cell r="C40" t="str">
            <v>UN</v>
          </cell>
        </row>
        <row r="41">
          <cell r="A41">
            <v>1040</v>
          </cell>
          <cell r="B41" t="str">
            <v>Cub'caballete termoacústico 0.35 x 0.35 x 2</v>
          </cell>
          <cell r="C41" t="str">
            <v>UN</v>
          </cell>
        </row>
        <row r="42">
          <cell r="A42">
            <v>1041</v>
          </cell>
          <cell r="B42" t="str">
            <v>Cub'caballete galvanizado y pintado, 0.60*2, calibre 26, 0.46 mm</v>
          </cell>
          <cell r="C42" t="str">
            <v>UN</v>
          </cell>
        </row>
        <row r="43">
          <cell r="A43">
            <v>1042</v>
          </cell>
          <cell r="B43" t="str">
            <v>Cub'caballete teja toledo</v>
          </cell>
          <cell r="C43" t="str">
            <v>UN</v>
          </cell>
        </row>
        <row r="44">
          <cell r="A44">
            <v>1043</v>
          </cell>
          <cell r="B44" t="str">
            <v>Cub'caballete Tipo C 15 GP 7, 25 GP 7, 35 GP 7</v>
          </cell>
          <cell r="C44" t="str">
            <v>UN</v>
          </cell>
        </row>
        <row r="45">
          <cell r="A45">
            <v>1044</v>
          </cell>
          <cell r="B45" t="str">
            <v>Cub'caballete Universal final pintado Inferior y superior</v>
          </cell>
          <cell r="C45" t="str">
            <v>UN</v>
          </cell>
        </row>
        <row r="46">
          <cell r="A46">
            <v>1045</v>
          </cell>
          <cell r="B46" t="str">
            <v xml:space="preserve">Cub'canaleta 43, 3.5 mts de largo, eternit </v>
          </cell>
          <cell r="C46" t="str">
            <v>UN</v>
          </cell>
        </row>
        <row r="47">
          <cell r="A47">
            <v>1046</v>
          </cell>
          <cell r="B47" t="str">
            <v xml:space="preserve">Cub'canaleta 90, 3.75 mts de largo, eternit </v>
          </cell>
          <cell r="C47" t="str">
            <v>UN</v>
          </cell>
        </row>
        <row r="48">
          <cell r="A48">
            <v>1047</v>
          </cell>
          <cell r="B48" t="str">
            <v>Cub'cubierta teja galvz sin traslapo, calibre 26, 0.46 mm, 1.1/2"</v>
          </cell>
          <cell r="C48" t="str">
            <v>M2</v>
          </cell>
        </row>
        <row r="49">
          <cell r="A49">
            <v>1048</v>
          </cell>
          <cell r="B49" t="str">
            <v>Cub'cubierta teja pintada sin traslapo, calib:26, 0.46 mm, 1.1/2"</v>
          </cell>
          <cell r="C49" t="str">
            <v>M2</v>
          </cell>
        </row>
        <row r="50">
          <cell r="A50">
            <v>1049</v>
          </cell>
          <cell r="B50" t="str">
            <v xml:space="preserve">Cub'clip de fijacion galvanizado </v>
          </cell>
          <cell r="C50" t="str">
            <v>UN</v>
          </cell>
        </row>
        <row r="51">
          <cell r="A51">
            <v>1050</v>
          </cell>
          <cell r="B51" t="str">
            <v>Cub'teja toledo, 1.04 x 2.10, calib 26</v>
          </cell>
          <cell r="C51" t="str">
            <v>M2</v>
          </cell>
        </row>
        <row r="52">
          <cell r="A52">
            <v>1051</v>
          </cell>
          <cell r="B52" t="str">
            <v>Cub'Cubiertas-teja colonial esmaltada</v>
          </cell>
          <cell r="C52" t="str">
            <v>UN</v>
          </cell>
        </row>
        <row r="53">
          <cell r="A53">
            <v>1052</v>
          </cell>
          <cell r="B53" t="str">
            <v>Cub'Cubiertas-teja colonial natural terracota</v>
          </cell>
          <cell r="C53" t="str">
            <v>UN</v>
          </cell>
        </row>
        <row r="54">
          <cell r="A54">
            <v>1053</v>
          </cell>
          <cell r="B54" t="str">
            <v>Cub'Cubiertas-teja española natural terracota</v>
          </cell>
          <cell r="C54" t="str">
            <v>UN</v>
          </cell>
        </row>
        <row r="55">
          <cell r="A55">
            <v>1054</v>
          </cell>
          <cell r="B55" t="str">
            <v>Cub'Cubiertas-teja Royal esmaltada</v>
          </cell>
          <cell r="C55" t="str">
            <v>UN</v>
          </cell>
        </row>
        <row r="56">
          <cell r="A56">
            <v>1055</v>
          </cell>
          <cell r="B56" t="str">
            <v>Cub'Cubiertas-teja royal natural terracota</v>
          </cell>
          <cell r="C56" t="str">
            <v>UN</v>
          </cell>
        </row>
        <row r="57">
          <cell r="A57">
            <v>1056</v>
          </cell>
          <cell r="B57" t="str">
            <v>Cub'Cubiertas-caballete para teja española</v>
          </cell>
          <cell r="C57" t="str">
            <v>UN</v>
          </cell>
        </row>
        <row r="58">
          <cell r="A58">
            <v>1057</v>
          </cell>
          <cell r="B58" t="str">
            <v>Cub'Cubiertas-teja s esmaltada</v>
          </cell>
          <cell r="C58" t="str">
            <v>UN</v>
          </cell>
        </row>
        <row r="59">
          <cell r="A59">
            <v>1058</v>
          </cell>
          <cell r="B59" t="str">
            <v>Cub'Cumbrera N° 1,acrílico  de 90x220x22(cms), e=3mm</v>
          </cell>
          <cell r="C59" t="str">
            <v>UN</v>
          </cell>
        </row>
        <row r="60">
          <cell r="A60">
            <v>1059</v>
          </cell>
          <cell r="B60" t="str">
            <v>Cub'Cúpula central acrílica, de diámetro 300x95 de alto(cms), e=4mm</v>
          </cell>
          <cell r="C60" t="str">
            <v>UN</v>
          </cell>
        </row>
        <row r="61">
          <cell r="A61">
            <v>1060</v>
          </cell>
          <cell r="B61" t="str">
            <v>Cub'Cúpula N° 1,acrílico  de 114x158x10(cms), e=3mm</v>
          </cell>
          <cell r="C61" t="str">
            <v>UN</v>
          </cell>
        </row>
        <row r="62">
          <cell r="A62">
            <v>1061</v>
          </cell>
          <cell r="B62" t="str">
            <v>Cub'Domo acrílico 0.80x1.15, e=3mm, base rectangular</v>
          </cell>
          <cell r="C62" t="str">
            <v>UN</v>
          </cell>
        </row>
        <row r="63">
          <cell r="A63">
            <v>1062</v>
          </cell>
          <cell r="B63" t="str">
            <v>Cub'Domo acrílico 80x80, e=3mm base cuadrada</v>
          </cell>
          <cell r="C63" t="str">
            <v>UN</v>
          </cell>
        </row>
        <row r="64">
          <cell r="A64">
            <v>1063</v>
          </cell>
          <cell r="B64" t="str">
            <v>Cub'Domo acrílico traslapable de 80x82, e=3mm</v>
          </cell>
          <cell r="C64" t="str">
            <v>UN</v>
          </cell>
        </row>
        <row r="65">
          <cell r="A65">
            <v>1064</v>
          </cell>
          <cell r="B65" t="str">
            <v>Cub'Domo acrílico: colillas de 42 x 82, e=3mm</v>
          </cell>
          <cell r="C65" t="str">
            <v>UN</v>
          </cell>
        </row>
        <row r="66">
          <cell r="A66">
            <v>1065</v>
          </cell>
          <cell r="B66" t="str">
            <v>Cub'Domo para fachada, de 109x107x13(cms), e=3mm</v>
          </cell>
          <cell r="C66" t="str">
            <v>UN</v>
          </cell>
        </row>
        <row r="67">
          <cell r="A67">
            <v>1066</v>
          </cell>
          <cell r="B67" t="str">
            <v>Cub'Gancho 15p'teja A.C.</v>
          </cell>
          <cell r="C67" t="str">
            <v>UN</v>
          </cell>
        </row>
        <row r="68">
          <cell r="A68">
            <v>1067</v>
          </cell>
          <cell r="B68" t="str">
            <v>Cub'Gancho galvanizado para teja eternit</v>
          </cell>
          <cell r="C68" t="str">
            <v>UN</v>
          </cell>
        </row>
        <row r="69">
          <cell r="A69">
            <v>1068</v>
          </cell>
          <cell r="B69" t="str">
            <v>Cub'Limatesa A.C.</v>
          </cell>
          <cell r="C69" t="str">
            <v>UN</v>
          </cell>
        </row>
        <row r="70">
          <cell r="A70">
            <v>1069</v>
          </cell>
          <cell r="B70" t="str">
            <v>Cub'modulo curvo acrílico, de 236x158x16(cms), e=3mm</v>
          </cell>
          <cell r="C70" t="str">
            <v>UN</v>
          </cell>
        </row>
        <row r="71">
          <cell r="A71">
            <v>1070</v>
          </cell>
          <cell r="B71" t="str">
            <v>Cub'perfil en C, P100, calibre 14, 1.9 mm</v>
          </cell>
          <cell r="C71" t="str">
            <v>ML</v>
          </cell>
        </row>
        <row r="72">
          <cell r="A72">
            <v>1071</v>
          </cell>
          <cell r="B72" t="str">
            <v>Cub'perfil en C, P100, calibre 116, 1.5 mm</v>
          </cell>
          <cell r="C72" t="str">
            <v>ML</v>
          </cell>
        </row>
        <row r="73">
          <cell r="A73">
            <v>1072</v>
          </cell>
          <cell r="B73" t="str">
            <v>Cub'perfil en C, P100, calibre 18, 1.2 mm</v>
          </cell>
          <cell r="C73" t="str">
            <v>ML</v>
          </cell>
        </row>
        <row r="74">
          <cell r="A74">
            <v>1073</v>
          </cell>
          <cell r="B74" t="str">
            <v>Cub'perfil en C, P125, calibre 16, 1.5 mm</v>
          </cell>
          <cell r="C74" t="str">
            <v>ML</v>
          </cell>
        </row>
        <row r="75">
          <cell r="A75">
            <v>1074</v>
          </cell>
          <cell r="B75" t="str">
            <v>Cub'perfil en C, P125, calibre 14, 1.9 mm</v>
          </cell>
          <cell r="C75" t="str">
            <v>ML</v>
          </cell>
        </row>
        <row r="76">
          <cell r="A76">
            <v>1075</v>
          </cell>
          <cell r="B76" t="str">
            <v>Cub'perfil en C, P150, calibre 14, 1.9 mm</v>
          </cell>
          <cell r="C76" t="str">
            <v>ML</v>
          </cell>
        </row>
        <row r="77">
          <cell r="A77">
            <v>1076</v>
          </cell>
          <cell r="B77" t="str">
            <v>Cub'perfil en C, P150, calibre 16, 1.5 mm</v>
          </cell>
          <cell r="C77" t="str">
            <v>ML</v>
          </cell>
        </row>
        <row r="78">
          <cell r="A78">
            <v>1077</v>
          </cell>
          <cell r="B78" t="str">
            <v>Cub'perfil en C, P150, calibre 18, 1.2 mm</v>
          </cell>
          <cell r="C78" t="str">
            <v>ML</v>
          </cell>
        </row>
        <row r="79">
          <cell r="A79">
            <v>1078</v>
          </cell>
          <cell r="B79" t="str">
            <v>Cub'perfil en C, P160, calibre 14, 1.9 mm</v>
          </cell>
          <cell r="C79" t="str">
            <v>ML</v>
          </cell>
        </row>
        <row r="80">
          <cell r="A80">
            <v>1079</v>
          </cell>
          <cell r="B80" t="str">
            <v>Cub'perfil en C, P8, calibre 12, 2.5 mm</v>
          </cell>
          <cell r="C80" t="str">
            <v>ML</v>
          </cell>
        </row>
        <row r="81">
          <cell r="A81">
            <v>1080</v>
          </cell>
          <cell r="B81" t="str">
            <v>Cub'perfil en C, P8, calibre 14, 1.9 mm</v>
          </cell>
          <cell r="C81" t="str">
            <v>ML</v>
          </cell>
        </row>
        <row r="82">
          <cell r="A82">
            <v>1081</v>
          </cell>
          <cell r="B82" t="str">
            <v>Cub'perfil en C, P8, calibre 16, 1.5 mm</v>
          </cell>
          <cell r="C82" t="str">
            <v>ML</v>
          </cell>
        </row>
        <row r="83">
          <cell r="A83">
            <v>1082</v>
          </cell>
          <cell r="B83" t="str">
            <v>Cub'perfil en C, P220, calibre 14, 1.9 mm</v>
          </cell>
          <cell r="C83" t="str">
            <v>ML</v>
          </cell>
        </row>
        <row r="84">
          <cell r="A84">
            <v>1083</v>
          </cell>
          <cell r="B84" t="str">
            <v>Cub'perfil en C, P10, calibre 14, 1.9 mm</v>
          </cell>
          <cell r="C84" t="str">
            <v>ML</v>
          </cell>
        </row>
        <row r="85">
          <cell r="A85">
            <v>1084</v>
          </cell>
          <cell r="B85" t="str">
            <v>Cub'perfil en C, P12, calibre 12, 2.5 mm</v>
          </cell>
          <cell r="C85" t="str">
            <v>ML</v>
          </cell>
        </row>
        <row r="86">
          <cell r="A86">
            <v>1085</v>
          </cell>
          <cell r="B86" t="str">
            <v>Cub'perfil en C, P12, calibre 14, 2 mm</v>
          </cell>
          <cell r="C86" t="str">
            <v>ML</v>
          </cell>
        </row>
        <row r="87">
          <cell r="A87">
            <v>1086</v>
          </cell>
          <cell r="B87" t="str">
            <v>Cub'perfil en C,- PHR60 x 40, calibre 11, 3 mm</v>
          </cell>
          <cell r="C87" t="str">
            <v>ML</v>
          </cell>
        </row>
        <row r="88">
          <cell r="A88">
            <v>1087</v>
          </cell>
          <cell r="B88" t="str">
            <v>Cub'perfil en C,E- PHR60 x 40, calibre 12, 2.5 mm</v>
          </cell>
          <cell r="C88" t="str">
            <v>ML</v>
          </cell>
        </row>
        <row r="89">
          <cell r="A89">
            <v>1088</v>
          </cell>
          <cell r="B89" t="str">
            <v>Cub'perfil en C,E- PHR60 x 40, calibre 14, 1.9 mm</v>
          </cell>
          <cell r="C89" t="str">
            <v>ML</v>
          </cell>
        </row>
        <row r="90">
          <cell r="A90">
            <v>1089</v>
          </cell>
          <cell r="B90" t="str">
            <v>Cub'perfil en C,E- PHR 60 x 40, calibre 16, 1.5 mm</v>
          </cell>
          <cell r="C90" t="str">
            <v>ML</v>
          </cell>
        </row>
        <row r="91">
          <cell r="A91">
            <v>1090</v>
          </cell>
          <cell r="B91" t="str">
            <v>Cub'perfil en C,E- PHR 60 x 40, calibre 18, 1.2 mm</v>
          </cell>
          <cell r="C91" t="str">
            <v>ML</v>
          </cell>
        </row>
        <row r="92">
          <cell r="A92">
            <v>1091</v>
          </cell>
          <cell r="B92" t="str">
            <v>Cub'perfil en C,E- PHR120 x 60, calibre 11, 3 mm</v>
          </cell>
          <cell r="C92" t="str">
            <v>ML</v>
          </cell>
        </row>
        <row r="93">
          <cell r="A93">
            <v>1092</v>
          </cell>
          <cell r="B93" t="str">
            <v>Cub'perfil en C,E- PHR120 x 60, calibre 12, 2.5 mm</v>
          </cell>
          <cell r="C93" t="str">
            <v>ML</v>
          </cell>
        </row>
        <row r="94">
          <cell r="A94">
            <v>1093</v>
          </cell>
          <cell r="B94" t="str">
            <v>Cub'perfil en C,E- PHR120 x 60, calibre 14, 1.9 mm</v>
          </cell>
          <cell r="C94" t="str">
            <v>ML</v>
          </cell>
        </row>
        <row r="95">
          <cell r="A95">
            <v>1094</v>
          </cell>
          <cell r="B95" t="str">
            <v>Cub'perfil en C,E- PHR120 x 60, calibre 16, 1.5 mm</v>
          </cell>
          <cell r="C95" t="str">
            <v>ML</v>
          </cell>
        </row>
        <row r="96">
          <cell r="A96">
            <v>1095</v>
          </cell>
          <cell r="B96" t="str">
            <v>Cub'perfil en C,E- PHR120 x 60, calibre 18, 1.2 mm</v>
          </cell>
          <cell r="C96" t="str">
            <v>ML</v>
          </cell>
        </row>
        <row r="97">
          <cell r="A97">
            <v>1096</v>
          </cell>
          <cell r="B97" t="str">
            <v>Cub'perfil en C,E- PHR160 x 60, calibre 11, 3 mm</v>
          </cell>
          <cell r="C97" t="str">
            <v>ML</v>
          </cell>
        </row>
        <row r="98">
          <cell r="A98">
            <v>1097</v>
          </cell>
          <cell r="B98" t="str">
            <v>Cub'perfil en C,E- PHR160 x 60, calibre 12, 2.5 mm</v>
          </cell>
          <cell r="C98" t="str">
            <v>ML</v>
          </cell>
        </row>
        <row r="99">
          <cell r="A99">
            <v>1098</v>
          </cell>
          <cell r="B99" t="str">
            <v>Cub'perfil en C,E- PHR/PAG160 x 60, calibre 14, 1.9 mm</v>
          </cell>
          <cell r="C99" t="str">
            <v>ML</v>
          </cell>
        </row>
        <row r="100">
          <cell r="A100">
            <v>1099</v>
          </cell>
          <cell r="B100" t="str">
            <v>Cub'perfil en C,E- PHR/PAG160 x 60, calibre 16, 1.5 mm</v>
          </cell>
          <cell r="C100" t="str">
            <v>ML</v>
          </cell>
        </row>
        <row r="101">
          <cell r="A101">
            <v>1100</v>
          </cell>
          <cell r="B101" t="str">
            <v>Cub'perfil en C,E- PHR/PAG160 x 60, calibre 18, 1.2 mm</v>
          </cell>
          <cell r="C101" t="str">
            <v>ML</v>
          </cell>
        </row>
        <row r="102">
          <cell r="A102">
            <v>1101</v>
          </cell>
          <cell r="B102" t="str">
            <v>Cub'perfil en C,E- PHR220 x 80, calibre 11, 3 mm</v>
          </cell>
          <cell r="C102" t="str">
            <v>ML</v>
          </cell>
        </row>
        <row r="103">
          <cell r="A103">
            <v>1102</v>
          </cell>
          <cell r="B103" t="str">
            <v>Cub'perfil en C,E- PHR220 x 80, calibre 12, 2.5 mm</v>
          </cell>
          <cell r="C103" t="str">
            <v>ML</v>
          </cell>
        </row>
        <row r="104">
          <cell r="A104">
            <v>1103</v>
          </cell>
          <cell r="B104" t="str">
            <v>Cub'perfil en C,E- PHR/PAG220 x 80, calibre 14, 1.9 mm</v>
          </cell>
          <cell r="C104" t="str">
            <v>ML</v>
          </cell>
        </row>
        <row r="105">
          <cell r="A105">
            <v>1104</v>
          </cell>
          <cell r="B105" t="str">
            <v>Cub'perfil en C,E- PHR/PAG220 x 80, calibre 16, 1.5 mm</v>
          </cell>
          <cell r="C105" t="str">
            <v>ML</v>
          </cell>
        </row>
        <row r="106">
          <cell r="A106">
            <v>1105</v>
          </cell>
          <cell r="B106" t="str">
            <v>Cub'perfil en C,E- PHR/PAG220 x 80, calibre 18, 1.2 mm</v>
          </cell>
          <cell r="C106" t="str">
            <v>ML</v>
          </cell>
        </row>
        <row r="107">
          <cell r="A107">
            <v>1106</v>
          </cell>
          <cell r="B107" t="str">
            <v>Cub'perfil en C,E- PHR 305 x 80, calibre 11, 3.0 mm</v>
          </cell>
          <cell r="C107" t="str">
            <v>ML</v>
          </cell>
        </row>
        <row r="108">
          <cell r="A108">
            <v>1107</v>
          </cell>
          <cell r="B108" t="str">
            <v>Cub'perfil en C,E- PHR 305 x 80, calibre 12, 2.5 mm</v>
          </cell>
          <cell r="C108" t="str">
            <v>ML</v>
          </cell>
        </row>
        <row r="109">
          <cell r="A109">
            <v>1108</v>
          </cell>
          <cell r="B109" t="str">
            <v>Cub'perfil en C,E- PHR/PAG 305 x 80, calibre 14, 1.9 mm</v>
          </cell>
          <cell r="C109" t="str">
            <v>ML</v>
          </cell>
        </row>
        <row r="110">
          <cell r="A110">
            <v>1109</v>
          </cell>
          <cell r="B110" t="str">
            <v>Cub'perfil en C,E- PHR/PAG 305 x 80, calibre 16, 1.5 mm</v>
          </cell>
          <cell r="C110" t="str">
            <v>ML</v>
          </cell>
        </row>
        <row r="111">
          <cell r="A111">
            <v>1110</v>
          </cell>
          <cell r="B111" t="str">
            <v>Cub'Pergola modular N°1, acrílica, de 140x80(cms), e=3mm</v>
          </cell>
          <cell r="C111" t="str">
            <v>UN</v>
          </cell>
        </row>
        <row r="112">
          <cell r="A112">
            <v>1111</v>
          </cell>
          <cell r="B112" t="str">
            <v>Cub'Placas planas superboard, 122 X 61,  x 4 mm</v>
          </cell>
          <cell r="C112" t="str">
            <v>UN</v>
          </cell>
        </row>
        <row r="113">
          <cell r="A113">
            <v>1112</v>
          </cell>
          <cell r="B113" t="str">
            <v>Cub'duracustic 5/8", fiberglas 122 x 62</v>
          </cell>
          <cell r="C113" t="str">
            <v>UN</v>
          </cell>
        </row>
        <row r="114">
          <cell r="A114">
            <v>1113</v>
          </cell>
          <cell r="B114" t="str">
            <v>Cub' teja s- natural salmon</v>
          </cell>
          <cell r="C114" t="str">
            <v>UN</v>
          </cell>
        </row>
        <row r="115">
          <cell r="A115">
            <v>1114</v>
          </cell>
          <cell r="B115" t="str">
            <v>Cub'Teja española eternit, 0.74</v>
          </cell>
          <cell r="C115" t="str">
            <v>UN</v>
          </cell>
        </row>
        <row r="116">
          <cell r="A116">
            <v>1115</v>
          </cell>
          <cell r="B116" t="str">
            <v>Cub'Teja española eternit, 1.34</v>
          </cell>
          <cell r="C116" t="str">
            <v>UN</v>
          </cell>
        </row>
        <row r="117">
          <cell r="A117">
            <v>1116</v>
          </cell>
          <cell r="B117" t="str">
            <v>Cub'Teja de zinc para cerramiento, 0.80 x 3.05 mts</v>
          </cell>
          <cell r="C117" t="str">
            <v>UN</v>
          </cell>
        </row>
        <row r="118">
          <cell r="A118">
            <v>1117</v>
          </cell>
          <cell r="B118" t="str">
            <v>Cub'Teja ondulada gris No 10, eternit perfil 7</v>
          </cell>
          <cell r="C118" t="str">
            <v>UN</v>
          </cell>
        </row>
        <row r="119">
          <cell r="A119">
            <v>1118</v>
          </cell>
          <cell r="B119" t="str">
            <v>Cub'Teja ondulada gris No 4, eternit, perfil 7</v>
          </cell>
          <cell r="C119" t="str">
            <v>UN</v>
          </cell>
        </row>
        <row r="120">
          <cell r="A120">
            <v>1119</v>
          </cell>
          <cell r="B120" t="str">
            <v>Cub'Teja ondulada gris No 5, eternit perfil 7</v>
          </cell>
          <cell r="C120" t="str">
            <v>UN</v>
          </cell>
        </row>
        <row r="121">
          <cell r="A121">
            <v>1120</v>
          </cell>
          <cell r="B121" t="str">
            <v>Cub'Teja ondulada gris No 6, eternit perfil 7</v>
          </cell>
          <cell r="C121" t="str">
            <v>UN</v>
          </cell>
        </row>
        <row r="122">
          <cell r="A122">
            <v>1121</v>
          </cell>
          <cell r="B122" t="str">
            <v>Cub'Teja ondulada gris No 3, eternit perfil 7</v>
          </cell>
          <cell r="C122" t="str">
            <v>UN</v>
          </cell>
        </row>
        <row r="123">
          <cell r="A123">
            <v>1122</v>
          </cell>
          <cell r="B123" t="str">
            <v>Cub'Teja ondulada gris No 8, eternit perfil 7</v>
          </cell>
          <cell r="C123" t="str">
            <v>UN</v>
          </cell>
        </row>
        <row r="124">
          <cell r="A124">
            <v>1123</v>
          </cell>
          <cell r="B124" t="str">
            <v xml:space="preserve">Cub'Teja Supertermoacústica tipo ajover, 0.35 mm, </v>
          </cell>
          <cell r="C124" t="str">
            <v>M2</v>
          </cell>
        </row>
        <row r="125">
          <cell r="A125">
            <v>1124</v>
          </cell>
          <cell r="B125" t="str">
            <v xml:space="preserve">Cub'Teja termoacústica tipo ajover, 0.27 mm, </v>
          </cell>
          <cell r="C125" t="str">
            <v>M2</v>
          </cell>
        </row>
        <row r="126">
          <cell r="A126">
            <v>1125</v>
          </cell>
          <cell r="B126" t="str">
            <v>Cub'Teja translucida No 10, colombit perfil 7</v>
          </cell>
          <cell r="C126" t="str">
            <v>UN</v>
          </cell>
        </row>
        <row r="127">
          <cell r="A127">
            <v>1126</v>
          </cell>
          <cell r="B127" t="str">
            <v>Cub'Teja translucida No 11, colombit perfil 7</v>
          </cell>
          <cell r="C127" t="str">
            <v>UN</v>
          </cell>
        </row>
        <row r="128">
          <cell r="A128">
            <v>1127</v>
          </cell>
          <cell r="B128" t="str">
            <v>Cub'Teja translucida No 4, colombit perfil 7</v>
          </cell>
          <cell r="C128" t="str">
            <v>UN</v>
          </cell>
        </row>
        <row r="129">
          <cell r="A129">
            <v>1128</v>
          </cell>
          <cell r="B129" t="str">
            <v>Cub'Teja translucida No 5, colombit perfil 7</v>
          </cell>
          <cell r="C129" t="str">
            <v>UN</v>
          </cell>
        </row>
        <row r="130">
          <cell r="A130">
            <v>1129</v>
          </cell>
          <cell r="B130" t="str">
            <v>Cub'Teja translucida No 6, colombit perfil 7</v>
          </cell>
          <cell r="C130" t="str">
            <v>UN</v>
          </cell>
        </row>
        <row r="131">
          <cell r="A131">
            <v>1130</v>
          </cell>
          <cell r="B131" t="str">
            <v>Cub'Teja translucida No 8, colombit perfil 7</v>
          </cell>
          <cell r="C131" t="str">
            <v>UN</v>
          </cell>
        </row>
        <row r="132">
          <cell r="A132">
            <v>1131</v>
          </cell>
          <cell r="B132" t="str">
            <v>Cub'Tímpano N° 1,acrílico  de 90x54x22(cms), e=3mm</v>
          </cell>
          <cell r="C132" t="str">
            <v>UN</v>
          </cell>
        </row>
        <row r="133">
          <cell r="A133">
            <v>1132</v>
          </cell>
          <cell r="B133" t="str">
            <v>Cub'Tímpano N° 2,acrílico  de 204x150x36(cms), e=3mm</v>
          </cell>
          <cell r="C133" t="str">
            <v>UN</v>
          </cell>
        </row>
        <row r="134">
          <cell r="A134">
            <v>1133</v>
          </cell>
          <cell r="B134" t="str">
            <v>Cub'Tornillo autoperforante para teja termoacústica</v>
          </cell>
          <cell r="C134" t="str">
            <v>UN</v>
          </cell>
        </row>
        <row r="135">
          <cell r="A135">
            <v>1134</v>
          </cell>
          <cell r="B135" t="str">
            <v>Cub'Tornillo C43, Fijación met</v>
          </cell>
          <cell r="C135" t="str">
            <v>UN</v>
          </cell>
        </row>
        <row r="136">
          <cell r="A136">
            <v>1135</v>
          </cell>
          <cell r="B136" t="str">
            <v>Cub'Tornillo C90, Fijación met</v>
          </cell>
          <cell r="C136" t="str">
            <v>UN</v>
          </cell>
        </row>
        <row r="137">
          <cell r="A137">
            <v>1136</v>
          </cell>
          <cell r="B137" t="str">
            <v>Cub'Tornillo C90, Fijación Alum</v>
          </cell>
          <cell r="C137" t="str">
            <v>UN</v>
          </cell>
        </row>
        <row r="138">
          <cell r="A138">
            <v>1137</v>
          </cell>
          <cell r="B138" t="str">
            <v>Cub'Tornillo C90, traba galvanizada</v>
          </cell>
          <cell r="C138" t="str">
            <v>UN</v>
          </cell>
        </row>
        <row r="139">
          <cell r="A139">
            <v>1138</v>
          </cell>
          <cell r="B139" t="str">
            <v>E'Adaptadores terminal campana 4"</v>
          </cell>
          <cell r="C139" t="str">
            <v>ML</v>
          </cell>
        </row>
        <row r="140">
          <cell r="A140">
            <v>1139</v>
          </cell>
          <cell r="B140" t="str">
            <v>E'Alambre Att 2x22</v>
          </cell>
          <cell r="C140" t="str">
            <v>ML</v>
          </cell>
        </row>
        <row r="141">
          <cell r="A141">
            <v>1140</v>
          </cell>
          <cell r="B141" t="str">
            <v xml:space="preserve">E'Alambre de cobre No 10 AWG-THW </v>
          </cell>
          <cell r="C141" t="str">
            <v>ML</v>
          </cell>
        </row>
        <row r="142">
          <cell r="A142">
            <v>1141</v>
          </cell>
          <cell r="B142" t="str">
            <v xml:space="preserve">E'Alambre de cobre No 12 AWG-THW </v>
          </cell>
          <cell r="C142" t="str">
            <v>ML</v>
          </cell>
        </row>
        <row r="143">
          <cell r="A143">
            <v>1142</v>
          </cell>
          <cell r="B143" t="str">
            <v>E'Alambre No 14 desnudo</v>
          </cell>
          <cell r="C143" t="str">
            <v>ML</v>
          </cell>
        </row>
        <row r="144">
          <cell r="A144">
            <v>1143</v>
          </cell>
          <cell r="B144" t="str">
            <v>E'Alambre aislado No. 8 TW, cobre</v>
          </cell>
          <cell r="C144" t="str">
            <v>ML</v>
          </cell>
        </row>
        <row r="145">
          <cell r="A145">
            <v>1144</v>
          </cell>
          <cell r="B145" t="str">
            <v>E'Alambre aislado No.10 TW, cobre</v>
          </cell>
          <cell r="C145" t="str">
            <v>ML</v>
          </cell>
        </row>
        <row r="146">
          <cell r="A146">
            <v>1145</v>
          </cell>
          <cell r="B146" t="str">
            <v>E'Alambre aislado No.12 TW, cobre</v>
          </cell>
          <cell r="C146" t="str">
            <v>ML</v>
          </cell>
        </row>
        <row r="147">
          <cell r="A147">
            <v>1146</v>
          </cell>
          <cell r="B147" t="str">
            <v>E'Alambre aislado No.14 TW, cobre</v>
          </cell>
          <cell r="C147" t="str">
            <v>ML</v>
          </cell>
        </row>
        <row r="148">
          <cell r="A148">
            <v>1147</v>
          </cell>
          <cell r="B148" t="str">
            <v>E'Alambre desnudo N° 8</v>
          </cell>
          <cell r="C148" t="str">
            <v>ML</v>
          </cell>
        </row>
        <row r="149">
          <cell r="A149">
            <v>1148</v>
          </cell>
          <cell r="B149" t="str">
            <v>E'Alambre desnudo N° 10</v>
          </cell>
          <cell r="C149" t="str">
            <v>ML</v>
          </cell>
        </row>
        <row r="150">
          <cell r="A150">
            <v>1149</v>
          </cell>
          <cell r="B150" t="str">
            <v>E'Alambre desnudo N° 12</v>
          </cell>
          <cell r="C150" t="str">
            <v>ML</v>
          </cell>
        </row>
        <row r="151">
          <cell r="A151">
            <v>1150</v>
          </cell>
          <cell r="B151" t="str">
            <v>E'Balastro 2 x 48 SL Ergon</v>
          </cell>
          <cell r="C151" t="str">
            <v>UN</v>
          </cell>
        </row>
        <row r="152">
          <cell r="A152">
            <v>1151</v>
          </cell>
          <cell r="B152" t="str">
            <v>E'Boton de timbre Volare</v>
          </cell>
          <cell r="C152" t="str">
            <v>UN</v>
          </cell>
        </row>
        <row r="153">
          <cell r="A153">
            <v>1152</v>
          </cell>
          <cell r="B153" t="str">
            <v>E'Breaker 1x20 Amp</v>
          </cell>
          <cell r="C153" t="str">
            <v>UN</v>
          </cell>
        </row>
        <row r="154">
          <cell r="A154">
            <v>1153</v>
          </cell>
          <cell r="B154" t="str">
            <v>E'Breaker 1x30 Amp</v>
          </cell>
          <cell r="C154" t="str">
            <v>UN</v>
          </cell>
        </row>
        <row r="155">
          <cell r="A155">
            <v>1154</v>
          </cell>
          <cell r="B155" t="str">
            <v>E'Cable coaxial</v>
          </cell>
          <cell r="C155" t="str">
            <v>ML</v>
          </cell>
        </row>
        <row r="156">
          <cell r="A156">
            <v>1155</v>
          </cell>
          <cell r="B156" t="str">
            <v xml:space="preserve">E'Cable No 4 AWG-THW </v>
          </cell>
          <cell r="C156" t="str">
            <v>ML</v>
          </cell>
        </row>
        <row r="157">
          <cell r="A157">
            <v>1156</v>
          </cell>
          <cell r="B157" t="str">
            <v>E'Caja Galvanizada 10*10</v>
          </cell>
          <cell r="C157" t="str">
            <v>UN</v>
          </cell>
        </row>
        <row r="158">
          <cell r="A158">
            <v>1157</v>
          </cell>
          <cell r="B158" t="str">
            <v>E'Caja galvanizada 2400</v>
          </cell>
          <cell r="C158" t="str">
            <v>UN</v>
          </cell>
        </row>
        <row r="159">
          <cell r="A159">
            <v>1158</v>
          </cell>
          <cell r="B159" t="str">
            <v>E'Caja galvanizada 2800</v>
          </cell>
          <cell r="C159" t="str">
            <v>UN</v>
          </cell>
        </row>
        <row r="160">
          <cell r="A160">
            <v>1159</v>
          </cell>
          <cell r="B160" t="str">
            <v>E'Caja galvanizada 5800, calibre 20</v>
          </cell>
          <cell r="C160" t="str">
            <v>UN</v>
          </cell>
        </row>
        <row r="161">
          <cell r="A161">
            <v>1160</v>
          </cell>
          <cell r="B161" t="str">
            <v>E'Caja para contador 60*60</v>
          </cell>
          <cell r="C161" t="str">
            <v>UN</v>
          </cell>
        </row>
        <row r="162">
          <cell r="A162">
            <v>1161</v>
          </cell>
          <cell r="B162" t="str">
            <v>E'Caja para strip Telefónico 10 pares</v>
          </cell>
          <cell r="C162" t="str">
            <v>UN</v>
          </cell>
        </row>
        <row r="163">
          <cell r="A163">
            <v>1162</v>
          </cell>
          <cell r="B163" t="str">
            <v>E'Caja pvc Doble</v>
          </cell>
          <cell r="C163" t="str">
            <v>UN</v>
          </cell>
        </row>
        <row r="164">
          <cell r="A164">
            <v>1163</v>
          </cell>
          <cell r="B164" t="str">
            <v>E'Caja pvc Octogonal</v>
          </cell>
          <cell r="C164" t="str">
            <v>UN</v>
          </cell>
        </row>
        <row r="165">
          <cell r="A165">
            <v>1164</v>
          </cell>
          <cell r="B165" t="str">
            <v>E'Caja pvc sencilla</v>
          </cell>
          <cell r="C165" t="str">
            <v>UN</v>
          </cell>
        </row>
        <row r="166">
          <cell r="A166">
            <v>1165</v>
          </cell>
          <cell r="B166" t="str">
            <v>E'Caja Taco Monofasica CT1-4</v>
          </cell>
          <cell r="C166" t="str">
            <v>UN</v>
          </cell>
        </row>
        <row r="167">
          <cell r="A167">
            <v>1166</v>
          </cell>
          <cell r="B167" t="str">
            <v>E'Caja Taco Trifasica CT1-12</v>
          </cell>
          <cell r="C167" t="str">
            <v>UN</v>
          </cell>
        </row>
        <row r="168">
          <cell r="A168">
            <v>1167</v>
          </cell>
          <cell r="B168" t="str">
            <v>E'Capacete 1"</v>
          </cell>
          <cell r="C168" t="str">
            <v>UN</v>
          </cell>
        </row>
        <row r="169">
          <cell r="A169">
            <v>1168</v>
          </cell>
          <cell r="B169" t="str">
            <v>E'Curva PVC conduit 1/2</v>
          </cell>
          <cell r="C169" t="str">
            <v>UN</v>
          </cell>
        </row>
        <row r="170">
          <cell r="A170">
            <v>1169</v>
          </cell>
          <cell r="B170" t="str">
            <v>E'Curva PVC conduit 3/4</v>
          </cell>
          <cell r="C170" t="str">
            <v>UN</v>
          </cell>
        </row>
        <row r="171">
          <cell r="A171">
            <v>1170</v>
          </cell>
          <cell r="B171" t="str">
            <v>E'Ducto PVC 2", eléctrico, T. Pesado, con campana</v>
          </cell>
          <cell r="C171" t="str">
            <v>ML</v>
          </cell>
        </row>
        <row r="172">
          <cell r="A172">
            <v>1171</v>
          </cell>
          <cell r="B172" t="str">
            <v>E'Ducto PVC 3", eléctrico, T. Pesado, con campana</v>
          </cell>
          <cell r="C172" t="str">
            <v>ML</v>
          </cell>
        </row>
        <row r="173">
          <cell r="A173">
            <v>1172</v>
          </cell>
          <cell r="B173" t="str">
            <v>E'Ducto PVC 4", TPD, doble pared</v>
          </cell>
          <cell r="C173" t="str">
            <v>ML</v>
          </cell>
        </row>
        <row r="174">
          <cell r="A174">
            <v>1173</v>
          </cell>
          <cell r="B174" t="str">
            <v xml:space="preserve">E'gabinete contra incendio 99 x 1.77x 24 </v>
          </cell>
          <cell r="C174" t="str">
            <v>UN</v>
          </cell>
        </row>
        <row r="175">
          <cell r="A175">
            <v>1174</v>
          </cell>
          <cell r="B175" t="str">
            <v>E'Interruptor  sencillo, 200 AVE</v>
          </cell>
          <cell r="C175" t="str">
            <v>UN</v>
          </cell>
        </row>
        <row r="176">
          <cell r="A176">
            <v>1175</v>
          </cell>
          <cell r="B176" t="str">
            <v>E'Interruptor doble, 200 AVE</v>
          </cell>
          <cell r="C176" t="str">
            <v>UN</v>
          </cell>
        </row>
        <row r="177">
          <cell r="A177">
            <v>1176</v>
          </cell>
          <cell r="B177" t="str">
            <v>E'juego de boquillas; 1" + tuerca</v>
          </cell>
          <cell r="C177" t="str">
            <v>JGO</v>
          </cell>
        </row>
        <row r="178">
          <cell r="A178">
            <v>1177</v>
          </cell>
          <cell r="B178" t="str">
            <v>E'juego de boquillas;1/2" + tuerca</v>
          </cell>
          <cell r="C178" t="str">
            <v>JGO</v>
          </cell>
        </row>
        <row r="179">
          <cell r="A179">
            <v>1178</v>
          </cell>
          <cell r="B179" t="str">
            <v>E'Lamp.fluors 4 x 20 w incrustar completa</v>
          </cell>
          <cell r="C179" t="str">
            <v>UN</v>
          </cell>
        </row>
        <row r="180">
          <cell r="A180">
            <v>1179</v>
          </cell>
          <cell r="B180" t="str">
            <v>E'Lamp.fluors 4 x 48 w sobreponer completa</v>
          </cell>
          <cell r="C180" t="str">
            <v>UN</v>
          </cell>
        </row>
        <row r="181">
          <cell r="A181">
            <v>1180</v>
          </cell>
          <cell r="B181" t="str">
            <v>E'Lámpara halógena, 1500 w</v>
          </cell>
          <cell r="C181" t="str">
            <v>UN</v>
          </cell>
        </row>
        <row r="182">
          <cell r="A182">
            <v>1181</v>
          </cell>
          <cell r="B182" t="str">
            <v>E'Marco para tapa cámara eléctrica doble</v>
          </cell>
          <cell r="C182" t="str">
            <v>UN</v>
          </cell>
        </row>
        <row r="183">
          <cell r="A183">
            <v>1182</v>
          </cell>
          <cell r="B183" t="str">
            <v>E'Marco para tapa cámara eléctrica sencilla</v>
          </cell>
          <cell r="C183" t="str">
            <v>UN</v>
          </cell>
        </row>
        <row r="184">
          <cell r="A184">
            <v>1183</v>
          </cell>
          <cell r="B184" t="str">
            <v>E'tapa para cámara eléctrica doble</v>
          </cell>
          <cell r="C184" t="str">
            <v>UN</v>
          </cell>
        </row>
        <row r="185">
          <cell r="A185">
            <v>1184</v>
          </cell>
          <cell r="B185" t="str">
            <v>E'tapa para cámara eléctrica sencilla</v>
          </cell>
          <cell r="C185" t="str">
            <v>UN</v>
          </cell>
        </row>
        <row r="186">
          <cell r="A186">
            <v>1185</v>
          </cell>
          <cell r="B186" t="str">
            <v>E'Plafon acrílico electrolux 32 x 32 cms, e= 2mm</v>
          </cell>
          <cell r="C186" t="str">
            <v>UN</v>
          </cell>
        </row>
        <row r="187">
          <cell r="A187">
            <v>1186</v>
          </cell>
          <cell r="B187" t="str">
            <v>E'Plafon acrílico cuadrado liso 60 x 60 cms, e= 2.4 mm</v>
          </cell>
          <cell r="C187" t="str">
            <v>UN</v>
          </cell>
        </row>
        <row r="188">
          <cell r="A188">
            <v>1187</v>
          </cell>
          <cell r="B188" t="str">
            <v>E'Regleta p'strip Telefónico 10 pares</v>
          </cell>
          <cell r="C188" t="str">
            <v>UN</v>
          </cell>
        </row>
        <row r="189">
          <cell r="A189">
            <v>1188</v>
          </cell>
          <cell r="B189" t="str">
            <v>E'Roseta porcelana blanca</v>
          </cell>
          <cell r="C189" t="str">
            <v>UN</v>
          </cell>
        </row>
        <row r="190">
          <cell r="A190">
            <v>1189</v>
          </cell>
          <cell r="B190" t="str">
            <v>E'Starter 20 watios</v>
          </cell>
          <cell r="C190" t="str">
            <v>UN</v>
          </cell>
        </row>
        <row r="191">
          <cell r="A191">
            <v>1190</v>
          </cell>
          <cell r="B191" t="str">
            <v>E'suplemento pvc</v>
          </cell>
          <cell r="C191" t="str">
            <v>UN</v>
          </cell>
        </row>
        <row r="192">
          <cell r="A192">
            <v>1191</v>
          </cell>
          <cell r="B192" t="str">
            <v>E'Tablero 18 circuitos, trif. con espacio par totalizador, twc</v>
          </cell>
          <cell r="C192" t="str">
            <v>UN</v>
          </cell>
        </row>
        <row r="193">
          <cell r="A193">
            <v>1192</v>
          </cell>
          <cell r="B193" t="str">
            <v>E'Tablero Trif 12 circuitos, trif. con espacio par totalizador, twc</v>
          </cell>
          <cell r="C193" t="str">
            <v>UN</v>
          </cell>
        </row>
        <row r="194">
          <cell r="A194">
            <v>1193</v>
          </cell>
          <cell r="B194" t="str">
            <v>E'Tablero Trif 24 circuitos, trif. con espacio par totalizador, TWC</v>
          </cell>
          <cell r="C194" t="str">
            <v>UN</v>
          </cell>
        </row>
        <row r="195">
          <cell r="A195">
            <v>1194</v>
          </cell>
          <cell r="B195" t="str">
            <v>E'Tablero Trif 36 circuitos, trif. con espacio par totalizador, TWC</v>
          </cell>
          <cell r="C195" t="str">
            <v>UN</v>
          </cell>
        </row>
        <row r="196">
          <cell r="A196">
            <v>1195</v>
          </cell>
          <cell r="B196" t="str">
            <v>E'Tablero 18 circuitos, trif. sin espacio par totalizador</v>
          </cell>
          <cell r="C196" t="str">
            <v>UN</v>
          </cell>
        </row>
        <row r="197">
          <cell r="A197">
            <v>1196</v>
          </cell>
          <cell r="B197" t="str">
            <v>E'Tablero Trif 12 circuitos, trif. sin espacio par totalizador</v>
          </cell>
          <cell r="C197" t="str">
            <v>UN</v>
          </cell>
        </row>
        <row r="198">
          <cell r="A198">
            <v>1197</v>
          </cell>
          <cell r="B198" t="str">
            <v>E'Tablero Trif 24 circuitos, trif. sin espacio par totalizador</v>
          </cell>
          <cell r="C198" t="str">
            <v>UN</v>
          </cell>
        </row>
        <row r="199">
          <cell r="A199">
            <v>1198</v>
          </cell>
          <cell r="B199" t="str">
            <v>E'Tablero Trif 36 circuitos, trif. sin espacio par totalizador</v>
          </cell>
          <cell r="C199" t="str">
            <v>UN</v>
          </cell>
        </row>
        <row r="200">
          <cell r="A200">
            <v>1199</v>
          </cell>
          <cell r="B200" t="str">
            <v>E'Tablero trifilar 6 circ.</v>
          </cell>
          <cell r="C200" t="str">
            <v>UN</v>
          </cell>
        </row>
        <row r="201">
          <cell r="A201">
            <v>1200</v>
          </cell>
          <cell r="B201" t="str">
            <v>E'Taco (1*15; 1*20 o 1*30 Amp)</v>
          </cell>
          <cell r="C201" t="str">
            <v>UN</v>
          </cell>
        </row>
        <row r="202">
          <cell r="A202">
            <v>1201</v>
          </cell>
          <cell r="B202" t="str">
            <v>E'Toma coaxial</v>
          </cell>
          <cell r="C202" t="str">
            <v>UN</v>
          </cell>
        </row>
        <row r="203">
          <cell r="A203">
            <v>1202</v>
          </cell>
          <cell r="B203" t="str">
            <v>E'Toma monofásica doble</v>
          </cell>
          <cell r="C203" t="str">
            <v>UN</v>
          </cell>
        </row>
        <row r="204">
          <cell r="A204">
            <v>1203</v>
          </cell>
          <cell r="B204" t="str">
            <v>E'Toma bifásica</v>
          </cell>
          <cell r="C204" t="str">
            <v>UN</v>
          </cell>
        </row>
        <row r="205">
          <cell r="A205">
            <v>1204</v>
          </cell>
          <cell r="B205" t="str">
            <v xml:space="preserve">E'Toma T.V., coaxial 400 </v>
          </cell>
          <cell r="C205" t="str">
            <v>UN</v>
          </cell>
        </row>
        <row r="206">
          <cell r="A206">
            <v>1205</v>
          </cell>
          <cell r="B206" t="str">
            <v xml:space="preserve">E'Toma Telefónica, AVE 400 </v>
          </cell>
          <cell r="C206" t="str">
            <v>UN</v>
          </cell>
        </row>
        <row r="207">
          <cell r="A207">
            <v>1206</v>
          </cell>
          <cell r="B207" t="str">
            <v>E'Toma trifásica, incrustar 50A</v>
          </cell>
          <cell r="C207" t="str">
            <v>UN</v>
          </cell>
        </row>
        <row r="208">
          <cell r="A208">
            <v>1207</v>
          </cell>
          <cell r="B208" t="str">
            <v>E'Tubo conduit PVC 1"</v>
          </cell>
          <cell r="C208" t="str">
            <v>ML</v>
          </cell>
        </row>
        <row r="209">
          <cell r="A209">
            <v>1208</v>
          </cell>
          <cell r="B209" t="str">
            <v>E'Tubo conduit PVC 1/2"</v>
          </cell>
          <cell r="C209" t="str">
            <v>ML</v>
          </cell>
        </row>
        <row r="210">
          <cell r="A210">
            <v>1209</v>
          </cell>
          <cell r="B210" t="str">
            <v xml:space="preserve">E'Tubo conduit PVC 3/4" </v>
          </cell>
          <cell r="C210" t="str">
            <v>ML</v>
          </cell>
        </row>
        <row r="211">
          <cell r="A211">
            <v>1210</v>
          </cell>
          <cell r="B211" t="str">
            <v>E'Tubo PVC conduit 11/2"</v>
          </cell>
          <cell r="C211" t="str">
            <v>ML</v>
          </cell>
        </row>
        <row r="212">
          <cell r="A212">
            <v>1211</v>
          </cell>
          <cell r="B212" t="str">
            <v>E'Tubo PVC conduit 2"</v>
          </cell>
          <cell r="C212" t="str">
            <v>ML</v>
          </cell>
        </row>
        <row r="213">
          <cell r="A213">
            <v>1212</v>
          </cell>
          <cell r="B213" t="str">
            <v>Excav roca'Flexagel 90%</v>
          </cell>
          <cell r="C213" t="str">
            <v>KG</v>
          </cell>
        </row>
        <row r="214">
          <cell r="A214">
            <v>1213</v>
          </cell>
          <cell r="B214" t="str">
            <v>Excav roca'Cordon detonante y fulminante</v>
          </cell>
          <cell r="C214" t="str">
            <v>UN</v>
          </cell>
        </row>
        <row r="215">
          <cell r="A215">
            <v>1214</v>
          </cell>
          <cell r="B215" t="str">
            <v>Ferr'brocha 1"</v>
          </cell>
          <cell r="C215" t="str">
            <v>UN</v>
          </cell>
        </row>
        <row r="216">
          <cell r="A216">
            <v>1215</v>
          </cell>
          <cell r="B216" t="str">
            <v>Ferr'brocha 2"</v>
          </cell>
          <cell r="C216" t="str">
            <v>UN</v>
          </cell>
        </row>
        <row r="217">
          <cell r="A217">
            <v>1216</v>
          </cell>
          <cell r="B217" t="str">
            <v>Ferr'brocha 3"</v>
          </cell>
          <cell r="C217" t="str">
            <v>UN</v>
          </cell>
        </row>
        <row r="218">
          <cell r="A218">
            <v>1217</v>
          </cell>
          <cell r="B218" t="str">
            <v>Ferr'brocha 4"</v>
          </cell>
          <cell r="C218" t="str">
            <v>UN</v>
          </cell>
        </row>
        <row r="219">
          <cell r="A219">
            <v>1218</v>
          </cell>
          <cell r="B219" t="str">
            <v>Ferr'Grapa 1.1/2"</v>
          </cell>
          <cell r="C219" t="str">
            <v>KG</v>
          </cell>
        </row>
        <row r="220">
          <cell r="A220">
            <v>1219</v>
          </cell>
          <cell r="B220" t="str">
            <v>Ferr'grata lengüeta pulimetal 6x2x1/4-36</v>
          </cell>
          <cell r="C220" t="str">
            <v>UN</v>
          </cell>
        </row>
        <row r="221">
          <cell r="A221">
            <v>1220</v>
          </cell>
          <cell r="B221" t="str">
            <v>Ferr'grata profesional bandas standar 3x21(75x533)-60</v>
          </cell>
          <cell r="C221" t="str">
            <v>UN</v>
          </cell>
        </row>
        <row r="222">
          <cell r="A222">
            <v>1221</v>
          </cell>
          <cell r="B222" t="str">
            <v>Ferr'Gratas</v>
          </cell>
          <cell r="C222" t="str">
            <v>UN</v>
          </cell>
        </row>
        <row r="223">
          <cell r="A223">
            <v>1222</v>
          </cell>
          <cell r="B223" t="str">
            <v>Ferr'Lija  pulimetal R4 A 60</v>
          </cell>
          <cell r="C223" t="str">
            <v>ML</v>
          </cell>
        </row>
        <row r="224">
          <cell r="A224">
            <v>1223</v>
          </cell>
          <cell r="B224" t="str">
            <v xml:space="preserve">Ferr'Lija (pliego) de agua profesional 60 </v>
          </cell>
          <cell r="C224" t="str">
            <v>UN</v>
          </cell>
        </row>
        <row r="225">
          <cell r="A225">
            <v>1224</v>
          </cell>
          <cell r="B225" t="str">
            <v>Ferr'Lija para agua N° 80</v>
          </cell>
          <cell r="C225" t="str">
            <v>UN</v>
          </cell>
        </row>
        <row r="226">
          <cell r="A226">
            <v>1225</v>
          </cell>
          <cell r="B226" t="str">
            <v>Ferr'Manija de aluminio para ventana</v>
          </cell>
          <cell r="C226" t="str">
            <v>UN</v>
          </cell>
        </row>
        <row r="227">
          <cell r="A227">
            <v>1226</v>
          </cell>
          <cell r="B227" t="str">
            <v>Ferr'Pegante Colbón Madera</v>
          </cell>
          <cell r="C227" t="str">
            <v>GLN</v>
          </cell>
        </row>
        <row r="228">
          <cell r="A228">
            <v>1227</v>
          </cell>
          <cell r="B228" t="str">
            <v>Ferr''Pegante tipo boxer</v>
          </cell>
          <cell r="C228" t="str">
            <v>GLN</v>
          </cell>
        </row>
        <row r="229">
          <cell r="A229">
            <v>1228</v>
          </cell>
          <cell r="B229" t="str">
            <v>Ferr'Resorte dorado para puerta</v>
          </cell>
          <cell r="C229" t="str">
            <v>UN</v>
          </cell>
        </row>
        <row r="230">
          <cell r="A230">
            <v>1229</v>
          </cell>
          <cell r="B230" t="str">
            <v>Ferr'Rodillos de espuma</v>
          </cell>
          <cell r="C230" t="str">
            <v>UN</v>
          </cell>
        </row>
        <row r="231">
          <cell r="A231">
            <v>1230</v>
          </cell>
          <cell r="B231" t="str">
            <v>Ferr'Rodillos de felpa 9"</v>
          </cell>
          <cell r="C231" t="str">
            <v>UN</v>
          </cell>
        </row>
        <row r="232">
          <cell r="A232">
            <v>1231</v>
          </cell>
          <cell r="B232" t="str">
            <v>Ferr'segueta nicholson</v>
          </cell>
          <cell r="C232" t="str">
            <v>UN</v>
          </cell>
        </row>
        <row r="233">
          <cell r="A233">
            <v>1232</v>
          </cell>
          <cell r="B233" t="str">
            <v>Ferr'silicona transparente 300 ML</v>
          </cell>
          <cell r="C233" t="str">
            <v>UN</v>
          </cell>
        </row>
        <row r="234">
          <cell r="A234">
            <v>1233</v>
          </cell>
          <cell r="B234" t="str">
            <v>Ferr'Soldadura SP 10 E-6010 y  SP 11 E-6011</v>
          </cell>
          <cell r="C234" t="str">
            <v>KG</v>
          </cell>
        </row>
        <row r="235">
          <cell r="A235">
            <v>1234</v>
          </cell>
          <cell r="B235" t="str">
            <v>Ferr'Soldadura SP 13 E-6013</v>
          </cell>
          <cell r="C235" t="str">
            <v>KG</v>
          </cell>
        </row>
        <row r="236">
          <cell r="A236">
            <v>1235</v>
          </cell>
          <cell r="B236" t="str">
            <v>Ferr'Soldadura SP 18 E-7018</v>
          </cell>
          <cell r="C236" t="str">
            <v>KG</v>
          </cell>
        </row>
        <row r="237">
          <cell r="A237">
            <v>1236</v>
          </cell>
          <cell r="B237" t="str">
            <v>Ferr'Tornillo 2" x 1/4</v>
          </cell>
          <cell r="C237" t="str">
            <v>UN</v>
          </cell>
        </row>
        <row r="238">
          <cell r="A238">
            <v>1237</v>
          </cell>
          <cell r="B238" t="str">
            <v>Ferr'Tornillo p'madera 1 y 1/4</v>
          </cell>
          <cell r="C238" t="str">
            <v>UN</v>
          </cell>
        </row>
        <row r="239">
          <cell r="A239">
            <v>1238</v>
          </cell>
          <cell r="B239" t="str">
            <v>Ferr'Tornillo p'madera 2"*10</v>
          </cell>
          <cell r="C239" t="str">
            <v>UN</v>
          </cell>
        </row>
        <row r="240">
          <cell r="A240">
            <v>1239</v>
          </cell>
          <cell r="B240" t="str">
            <v>Ferr'Tornillos de 1"</v>
          </cell>
          <cell r="C240" t="str">
            <v>UN</v>
          </cell>
        </row>
        <row r="241">
          <cell r="A241">
            <v>1240</v>
          </cell>
          <cell r="B241" t="str">
            <v>Ferr'Tornillos de 7/16"</v>
          </cell>
          <cell r="C241" t="str">
            <v>UN</v>
          </cell>
        </row>
        <row r="242">
          <cell r="A242">
            <v>1241</v>
          </cell>
          <cell r="B242" t="str">
            <v>Ferr'Tornillos para canaleta 43 met</v>
          </cell>
          <cell r="C242" t="str">
            <v>UN</v>
          </cell>
        </row>
        <row r="243">
          <cell r="A243">
            <v>1242</v>
          </cell>
          <cell r="B243" t="str">
            <v xml:space="preserve">Ferr'Tornillos para lamina 1" 1.1/4" </v>
          </cell>
          <cell r="C243" t="str">
            <v>UN</v>
          </cell>
        </row>
        <row r="244">
          <cell r="A244">
            <v>1243</v>
          </cell>
          <cell r="B244" t="str">
            <v>Ferr'bisagra capsula 1/2", par gato</v>
          </cell>
          <cell r="C244" t="str">
            <v>UN</v>
          </cell>
        </row>
        <row r="245">
          <cell r="A245">
            <v>1244</v>
          </cell>
          <cell r="B245" t="str">
            <v>Ferr'bisagra capsula 1/2" x 3"</v>
          </cell>
          <cell r="C245" t="str">
            <v>UN</v>
          </cell>
        </row>
        <row r="246">
          <cell r="A246">
            <v>1245</v>
          </cell>
          <cell r="B246" t="str">
            <v xml:space="preserve">Ferr'bisagra capsula 3/4", par </v>
          </cell>
          <cell r="C246" t="str">
            <v>UN</v>
          </cell>
        </row>
        <row r="247">
          <cell r="A247">
            <v>1246</v>
          </cell>
          <cell r="B247" t="str">
            <v xml:space="preserve">Ferr'bisagra común 2" </v>
          </cell>
          <cell r="C247" t="str">
            <v>UN</v>
          </cell>
        </row>
        <row r="248">
          <cell r="A248">
            <v>1247</v>
          </cell>
          <cell r="B248" t="str">
            <v>Ferr'bisagra plana 1"</v>
          </cell>
          <cell r="C248" t="str">
            <v>UN</v>
          </cell>
        </row>
        <row r="249">
          <cell r="A249">
            <v>1248</v>
          </cell>
          <cell r="B249" t="str">
            <v>Frr'Bisagra cobrizada 3"</v>
          </cell>
          <cell r="C249" t="str">
            <v>UN</v>
          </cell>
        </row>
        <row r="250">
          <cell r="A250">
            <v>1249</v>
          </cell>
          <cell r="B250" t="str">
            <v>Frr'Cerradura deposito, madera</v>
          </cell>
          <cell r="C250" t="str">
            <v>UN</v>
          </cell>
        </row>
        <row r="251">
          <cell r="A251">
            <v>1250</v>
          </cell>
          <cell r="B251" t="str">
            <v>Frr'Cerradura alcoba, madera s/p</v>
          </cell>
          <cell r="C251" t="str">
            <v>UN</v>
          </cell>
        </row>
        <row r="252">
          <cell r="A252">
            <v>1251</v>
          </cell>
          <cell r="B252" t="str">
            <v>Frr'Cerradura entrada oficinas, madera c/p</v>
          </cell>
          <cell r="C252" t="str">
            <v>UN</v>
          </cell>
        </row>
        <row r="253">
          <cell r="A253">
            <v>1252</v>
          </cell>
          <cell r="B253" t="str">
            <v>Frr'Cerradura patio, madera</v>
          </cell>
          <cell r="C253" t="str">
            <v>UN</v>
          </cell>
        </row>
        <row r="254">
          <cell r="A254">
            <v>1253</v>
          </cell>
          <cell r="B254" t="str">
            <v>Frr'Cerradura baño, madera</v>
          </cell>
          <cell r="C254" t="str">
            <v>UN</v>
          </cell>
        </row>
        <row r="255">
          <cell r="A255">
            <v>1254</v>
          </cell>
          <cell r="B255" t="str">
            <v>Frr'Cerradura entrada principal, madera</v>
          </cell>
          <cell r="C255" t="str">
            <v>UN</v>
          </cell>
        </row>
        <row r="256">
          <cell r="A256">
            <v>1255</v>
          </cell>
          <cell r="B256" t="str">
            <v>Frr'Chazo madera (tarugo)</v>
          </cell>
          <cell r="C256" t="str">
            <v>UN</v>
          </cell>
        </row>
        <row r="257">
          <cell r="A257">
            <v>1256</v>
          </cell>
          <cell r="B257" t="str">
            <v>Frr'Chazo madera</v>
          </cell>
          <cell r="C257" t="str">
            <v>UN</v>
          </cell>
        </row>
        <row r="258">
          <cell r="A258">
            <v>1257</v>
          </cell>
          <cell r="B258" t="str">
            <v>Frr'Chazos plasticos 1/4</v>
          </cell>
          <cell r="C258" t="str">
            <v>UN</v>
          </cell>
        </row>
        <row r="259">
          <cell r="A259">
            <v>1258</v>
          </cell>
          <cell r="B259" t="str">
            <v>Frr'Cinta Aislante (rollo)</v>
          </cell>
          <cell r="C259" t="str">
            <v>UN</v>
          </cell>
        </row>
        <row r="260">
          <cell r="A260">
            <v>1259</v>
          </cell>
          <cell r="B260" t="str">
            <v xml:space="preserve">Frr'Cinta de selle </v>
          </cell>
          <cell r="C260" t="str">
            <v>UN</v>
          </cell>
        </row>
        <row r="261">
          <cell r="A261">
            <v>1260</v>
          </cell>
          <cell r="B261" t="str">
            <v>Frr'Cinta de señalización 100</v>
          </cell>
          <cell r="C261" t="str">
            <v>UN</v>
          </cell>
        </row>
        <row r="262">
          <cell r="A262">
            <v>1261</v>
          </cell>
          <cell r="B262" t="str">
            <v>Frr'Cinta de señalización 500</v>
          </cell>
          <cell r="C262" t="str">
            <v>UN</v>
          </cell>
        </row>
        <row r="263">
          <cell r="A263">
            <v>1262</v>
          </cell>
          <cell r="B263" t="str">
            <v>Frr'Cinta para enmascarar 1/2"</v>
          </cell>
          <cell r="C263" t="str">
            <v>UN</v>
          </cell>
        </row>
        <row r="264">
          <cell r="A264">
            <v>1263</v>
          </cell>
          <cell r="B264" t="str">
            <v>Frr'Clavos</v>
          </cell>
          <cell r="C264" t="str">
            <v>LB</v>
          </cell>
        </row>
        <row r="265">
          <cell r="A265">
            <v>1264</v>
          </cell>
          <cell r="B265" t="str">
            <v xml:space="preserve">Frr'Tope de resorte para puerta </v>
          </cell>
          <cell r="C265" t="str">
            <v>UN</v>
          </cell>
        </row>
        <row r="266">
          <cell r="A266">
            <v>1265</v>
          </cell>
          <cell r="B266" t="str">
            <v>Hid' adaptador hembra, 1/2", pvc presión</v>
          </cell>
          <cell r="C266" t="str">
            <v>UN</v>
          </cell>
        </row>
        <row r="267">
          <cell r="A267">
            <v>1266</v>
          </cell>
          <cell r="B267" t="str">
            <v>Hid' adaptador macho, 1/2", pvc presión</v>
          </cell>
          <cell r="C267" t="str">
            <v>UN</v>
          </cell>
        </row>
        <row r="268">
          <cell r="A268">
            <v>1267</v>
          </cell>
          <cell r="B268" t="str">
            <v>Hid' codo 90°, 1/2", pvc presión</v>
          </cell>
          <cell r="C268" t="str">
            <v>UN</v>
          </cell>
        </row>
        <row r="269">
          <cell r="A269">
            <v>1268</v>
          </cell>
          <cell r="B269" t="str">
            <v>Hid' Conjunto ducha sencilla</v>
          </cell>
          <cell r="C269" t="str">
            <v>UN</v>
          </cell>
        </row>
        <row r="270">
          <cell r="A270">
            <v>1269</v>
          </cell>
          <cell r="B270" t="str">
            <v xml:space="preserve">Hid' Regadera corriente cromo </v>
          </cell>
          <cell r="C270" t="str">
            <v>UN</v>
          </cell>
        </row>
        <row r="271">
          <cell r="A271">
            <v>1270</v>
          </cell>
          <cell r="B271" t="str">
            <v>Hid' codo 45°, 1/2", pvc presión</v>
          </cell>
          <cell r="C271" t="str">
            <v>UN</v>
          </cell>
        </row>
        <row r="272">
          <cell r="A272">
            <v>1271</v>
          </cell>
          <cell r="B272" t="str">
            <v>Hid' tapón, 1/2" soldado</v>
          </cell>
          <cell r="C272" t="str">
            <v>UN</v>
          </cell>
        </row>
        <row r="273">
          <cell r="A273">
            <v>1272</v>
          </cell>
          <cell r="B273" t="str">
            <v>Hid' tapón, 1/2", roscado</v>
          </cell>
          <cell r="C273" t="str">
            <v>UN</v>
          </cell>
        </row>
        <row r="274">
          <cell r="A274">
            <v>1273</v>
          </cell>
          <cell r="B274" t="str">
            <v xml:space="preserve">Hid' tee de cobre, 1/2", </v>
          </cell>
          <cell r="C274" t="str">
            <v>UN</v>
          </cell>
        </row>
        <row r="275">
          <cell r="A275">
            <v>1274</v>
          </cell>
          <cell r="B275" t="str">
            <v xml:space="preserve">Hid' tuberia de gres para Drenaje  8" </v>
          </cell>
          <cell r="C275" t="str">
            <v>ML</v>
          </cell>
        </row>
        <row r="276">
          <cell r="A276">
            <v>1275</v>
          </cell>
          <cell r="B276" t="str">
            <v>Hid' tuberia de gres para Drenaje 4"</v>
          </cell>
          <cell r="C276" t="str">
            <v>ML</v>
          </cell>
        </row>
        <row r="277">
          <cell r="A277">
            <v>1276</v>
          </cell>
          <cell r="B277" t="str">
            <v>Hid' tuberia de gres para Drenaje 6"</v>
          </cell>
          <cell r="C277" t="str">
            <v>ML</v>
          </cell>
        </row>
        <row r="278">
          <cell r="A278">
            <v>1277</v>
          </cell>
          <cell r="B278" t="str">
            <v>Hid' tubo de cobre Tipo L, 1/2"</v>
          </cell>
          <cell r="C278" t="str">
            <v>ML</v>
          </cell>
        </row>
        <row r="279">
          <cell r="A279">
            <v>1278</v>
          </cell>
          <cell r="B279" t="str">
            <v>Hid' unión de cobre, 1/2"</v>
          </cell>
          <cell r="C279" t="str">
            <v>UN</v>
          </cell>
        </row>
        <row r="280">
          <cell r="A280">
            <v>1279</v>
          </cell>
          <cell r="B280" t="str">
            <v>Hid' Universal, 1/2", pvc presión</v>
          </cell>
          <cell r="C280" t="str">
            <v>UN</v>
          </cell>
        </row>
        <row r="281">
          <cell r="A281">
            <v>1280</v>
          </cell>
          <cell r="B281" t="str">
            <v>Hid'Acces: tapon para PVC corrugado drenaje,100 mm</v>
          </cell>
          <cell r="C281" t="str">
            <v>UN</v>
          </cell>
        </row>
        <row r="282">
          <cell r="A282">
            <v>1281</v>
          </cell>
          <cell r="B282" t="str">
            <v>Hid'Acces: tapon para PVC corrugado drenaje,160 mm</v>
          </cell>
          <cell r="C282" t="str">
            <v>UN</v>
          </cell>
        </row>
        <row r="283">
          <cell r="A283">
            <v>1282</v>
          </cell>
          <cell r="B283" t="str">
            <v>Hid'Acces: tapon para PVC corrugado drenaje,65 mm</v>
          </cell>
          <cell r="C283" t="str">
            <v>UN</v>
          </cell>
        </row>
        <row r="284">
          <cell r="A284">
            <v>1283</v>
          </cell>
          <cell r="B284" t="str">
            <v>Hid'Acces: union para PVC corrugado drenaje,100 mm</v>
          </cell>
          <cell r="C284" t="str">
            <v>UN</v>
          </cell>
        </row>
        <row r="285">
          <cell r="A285">
            <v>1284</v>
          </cell>
          <cell r="B285" t="str">
            <v>Hid'Acces: union para PVC corrugado drenaje,160 mm</v>
          </cell>
          <cell r="C285" t="str">
            <v>UN</v>
          </cell>
        </row>
        <row r="286">
          <cell r="A286">
            <v>1285</v>
          </cell>
          <cell r="B286" t="str">
            <v>Hid'Acces: union para PVC corrugado drenaje,65 mm</v>
          </cell>
          <cell r="C286" t="str">
            <v>UN</v>
          </cell>
        </row>
        <row r="287">
          <cell r="A287">
            <v>1286</v>
          </cell>
          <cell r="B287" t="str">
            <v>Hid'Acces:codo para PVC corrugado drenaje,65x90°</v>
          </cell>
          <cell r="C287" t="str">
            <v>UN</v>
          </cell>
        </row>
        <row r="288">
          <cell r="A288">
            <v>1287</v>
          </cell>
          <cell r="B288" t="str">
            <v>Hid'Accesorios:Universal HG 1"</v>
          </cell>
          <cell r="C288" t="str">
            <v>UN</v>
          </cell>
        </row>
        <row r="289">
          <cell r="A289">
            <v>1288</v>
          </cell>
          <cell r="B289" t="str">
            <v>Hid'Accesorios:Universal HG 1/2"</v>
          </cell>
          <cell r="C289" t="str">
            <v>UN</v>
          </cell>
        </row>
        <row r="290">
          <cell r="A290">
            <v>1289</v>
          </cell>
          <cell r="B290" t="str">
            <v>Hid'Accesorios:Universal HG 3/4"</v>
          </cell>
          <cell r="C290" t="str">
            <v>UN</v>
          </cell>
        </row>
        <row r="291">
          <cell r="A291">
            <v>1290</v>
          </cell>
          <cell r="B291" t="str">
            <v>Hid'Adaptador PVC macho 1"</v>
          </cell>
          <cell r="C291" t="str">
            <v>UN</v>
          </cell>
        </row>
        <row r="292">
          <cell r="A292">
            <v>1291</v>
          </cell>
          <cell r="B292" t="str">
            <v>Hid'Adaptador PVC macho 1/2"</v>
          </cell>
          <cell r="C292" t="str">
            <v>UN</v>
          </cell>
        </row>
        <row r="293">
          <cell r="A293">
            <v>1292</v>
          </cell>
          <cell r="B293" t="str">
            <v>Hid'Adaptador PVC macho 3/4"</v>
          </cell>
          <cell r="C293" t="str">
            <v>UN</v>
          </cell>
        </row>
        <row r="294">
          <cell r="A294">
            <v>1293</v>
          </cell>
          <cell r="B294" t="str">
            <v xml:space="preserve">Hid'Bajante All PVC amazonas: tubo 4", extremo liso, blanco </v>
          </cell>
          <cell r="C294" t="str">
            <v>ML</v>
          </cell>
        </row>
        <row r="295">
          <cell r="A295">
            <v>1294</v>
          </cell>
          <cell r="B295" t="str">
            <v xml:space="preserve">Hid'Bajante All PVC amazonas: soporte </v>
          </cell>
          <cell r="C295" t="str">
            <v>UN</v>
          </cell>
        </row>
        <row r="296">
          <cell r="A296">
            <v>1295</v>
          </cell>
          <cell r="B296" t="str">
            <v>Hid'Bajante All PVC amazonas: codo 90°</v>
          </cell>
          <cell r="C296" t="str">
            <v>UN</v>
          </cell>
        </row>
        <row r="297">
          <cell r="A297">
            <v>1296</v>
          </cell>
          <cell r="B297" t="str">
            <v>Hid'Bajante All PVC amazonas: tornillo inoxidable</v>
          </cell>
          <cell r="C297" t="str">
            <v>UN</v>
          </cell>
        </row>
        <row r="298">
          <cell r="A298">
            <v>1297</v>
          </cell>
          <cell r="B298" t="str">
            <v>Hid'Canal All PVC amazonas: canal  blanca</v>
          </cell>
          <cell r="C298" t="str">
            <v>ML</v>
          </cell>
        </row>
        <row r="299">
          <cell r="A299">
            <v>1298</v>
          </cell>
          <cell r="B299" t="str">
            <v>Hid'Canal All PVC amazonas: soporte canal</v>
          </cell>
          <cell r="C299" t="str">
            <v>ML</v>
          </cell>
        </row>
        <row r="300">
          <cell r="A300">
            <v>1299</v>
          </cell>
          <cell r="B300" t="str">
            <v>Hid'Canal All PVC amazonas: tornillo inoxidable</v>
          </cell>
          <cell r="C300" t="str">
            <v>UN</v>
          </cell>
        </row>
        <row r="301">
          <cell r="A301">
            <v>1300</v>
          </cell>
          <cell r="B301" t="str">
            <v>Hid'Canal All PVC amazonas: tapa canal</v>
          </cell>
          <cell r="C301" t="str">
            <v>ML</v>
          </cell>
        </row>
        <row r="302">
          <cell r="A302">
            <v>1301</v>
          </cell>
          <cell r="B302" t="str">
            <v>Hid'Canal All PVC amazonas: unión</v>
          </cell>
          <cell r="C302" t="str">
            <v>UN</v>
          </cell>
        </row>
        <row r="303">
          <cell r="A303">
            <v>1302</v>
          </cell>
          <cell r="B303" t="str">
            <v>Hid'Canastilla lavaplatos 4" con sosco, cromo</v>
          </cell>
          <cell r="C303" t="str">
            <v>UN</v>
          </cell>
        </row>
        <row r="304">
          <cell r="A304">
            <v>1303</v>
          </cell>
          <cell r="B304" t="str">
            <v>Hid'Cheque 1/2, Helber</v>
          </cell>
          <cell r="C304" t="str">
            <v>UN</v>
          </cell>
        </row>
        <row r="305">
          <cell r="A305">
            <v>1304</v>
          </cell>
          <cell r="B305" t="str">
            <v>Hid'Cheque 3/4, Helber</v>
          </cell>
          <cell r="C305" t="str">
            <v>UN</v>
          </cell>
        </row>
        <row r="306">
          <cell r="A306">
            <v>1305</v>
          </cell>
          <cell r="B306" t="str">
            <v>Hid'Cheque 1.1/2, Helber</v>
          </cell>
          <cell r="C306" t="str">
            <v>UN</v>
          </cell>
        </row>
        <row r="307">
          <cell r="A307">
            <v>1306</v>
          </cell>
          <cell r="B307" t="str">
            <v>Hid'Cinta teflon</v>
          </cell>
          <cell r="C307" t="str">
            <v>UN</v>
          </cell>
        </row>
        <row r="308">
          <cell r="A308">
            <v>1307</v>
          </cell>
          <cell r="B308" t="str">
            <v>Hid'codo pvc 1/2", agua caliente</v>
          </cell>
          <cell r="C308" t="str">
            <v>UN</v>
          </cell>
        </row>
        <row r="309">
          <cell r="A309">
            <v>1308</v>
          </cell>
          <cell r="B309" t="str">
            <v>Hid'codo pvc 3/4", agua caliente</v>
          </cell>
          <cell r="C309" t="str">
            <v>UN</v>
          </cell>
        </row>
        <row r="310">
          <cell r="A310">
            <v>1309</v>
          </cell>
          <cell r="B310" t="str">
            <v>Hid'codo pvc 1", agua caliente</v>
          </cell>
          <cell r="C310" t="str">
            <v>UN</v>
          </cell>
        </row>
        <row r="311">
          <cell r="A311">
            <v>1310</v>
          </cell>
          <cell r="B311" t="str">
            <v>Hid'codo galvanizado 1"</v>
          </cell>
          <cell r="C311" t="str">
            <v>UN</v>
          </cell>
        </row>
        <row r="312">
          <cell r="A312">
            <v>1311</v>
          </cell>
          <cell r="B312" t="str">
            <v>Hid'codo galvanizado 1.1/2"</v>
          </cell>
          <cell r="C312" t="str">
            <v>UN</v>
          </cell>
        </row>
        <row r="313">
          <cell r="A313">
            <v>1312</v>
          </cell>
          <cell r="B313" t="str">
            <v>Hid'codo galvanizado 1/2"</v>
          </cell>
          <cell r="C313" t="str">
            <v>UN</v>
          </cell>
        </row>
        <row r="314">
          <cell r="A314">
            <v>1313</v>
          </cell>
          <cell r="B314" t="str">
            <v>Hid'codo galvanizado 2"</v>
          </cell>
          <cell r="C314" t="str">
            <v>UN</v>
          </cell>
        </row>
        <row r="315">
          <cell r="A315">
            <v>1314</v>
          </cell>
          <cell r="B315" t="str">
            <v>Hid'codo galvanizado 3/4"</v>
          </cell>
          <cell r="C315" t="str">
            <v>UN</v>
          </cell>
        </row>
        <row r="316">
          <cell r="A316">
            <v>1315</v>
          </cell>
          <cell r="B316" t="str">
            <v>Hid'Codo PVC 1", presión</v>
          </cell>
          <cell r="C316" t="str">
            <v>UN</v>
          </cell>
        </row>
        <row r="317">
          <cell r="A317">
            <v>1316</v>
          </cell>
          <cell r="B317" t="str">
            <v>Hid'Codo PVC presion 1 1/2"</v>
          </cell>
          <cell r="C317" t="str">
            <v>UN</v>
          </cell>
        </row>
        <row r="318">
          <cell r="A318">
            <v>1317</v>
          </cell>
          <cell r="B318" t="str">
            <v>Hid'Codo PVC presion 1 1/4"</v>
          </cell>
          <cell r="C318" t="str">
            <v>UN</v>
          </cell>
        </row>
        <row r="319">
          <cell r="A319">
            <v>1318</v>
          </cell>
          <cell r="B319" t="str">
            <v>Hid'Codo PVC presion 1/2</v>
          </cell>
          <cell r="C319" t="str">
            <v>UN</v>
          </cell>
        </row>
        <row r="320">
          <cell r="A320">
            <v>1319</v>
          </cell>
          <cell r="B320" t="str">
            <v>Hid'Codo PVC presion 2 1/2"</v>
          </cell>
          <cell r="C320" t="str">
            <v>UN</v>
          </cell>
        </row>
        <row r="321">
          <cell r="A321">
            <v>1320</v>
          </cell>
          <cell r="B321" t="str">
            <v>Hid'Codo PVC presion 2"</v>
          </cell>
          <cell r="C321" t="str">
            <v>UN</v>
          </cell>
        </row>
        <row r="322">
          <cell r="A322">
            <v>1321</v>
          </cell>
          <cell r="B322" t="str">
            <v>Hid'Codo PVC presion 3"</v>
          </cell>
          <cell r="C322" t="str">
            <v>UN</v>
          </cell>
        </row>
        <row r="323">
          <cell r="A323">
            <v>1322</v>
          </cell>
          <cell r="B323" t="str">
            <v>Hid'Codo PVC presión 3/4"</v>
          </cell>
          <cell r="C323" t="str">
            <v>UN</v>
          </cell>
        </row>
        <row r="324">
          <cell r="A324">
            <v>1323</v>
          </cell>
          <cell r="B324" t="str">
            <v>Hid'Cojunto griferia tanque sanitario</v>
          </cell>
          <cell r="C324" t="str">
            <v>UN</v>
          </cell>
        </row>
        <row r="325">
          <cell r="A325">
            <v>1324</v>
          </cell>
          <cell r="B325" t="str">
            <v>Hid'Collares de derivacion 4"x3/4", doble tornillo metálico</v>
          </cell>
          <cell r="C325" t="str">
            <v>UN</v>
          </cell>
        </row>
        <row r="326">
          <cell r="A326">
            <v>1325</v>
          </cell>
          <cell r="B326" t="str">
            <v>Hid'Conjunto llave lavamanos, cromo</v>
          </cell>
          <cell r="C326" t="str">
            <v>UN</v>
          </cell>
        </row>
        <row r="327">
          <cell r="A327">
            <v>1326</v>
          </cell>
          <cell r="B327" t="str">
            <v>Hid'Collar de derivación  3"x3/4", doble tornillo metálico</v>
          </cell>
          <cell r="C327" t="str">
            <v>UN</v>
          </cell>
        </row>
        <row r="328">
          <cell r="A328">
            <v>1327</v>
          </cell>
          <cell r="B328" t="str">
            <v>Hid'desague sifon para lavamanos orinal</v>
          </cell>
          <cell r="C328" t="str">
            <v>UN</v>
          </cell>
        </row>
        <row r="329">
          <cell r="A329">
            <v>1328</v>
          </cell>
          <cell r="B329" t="str">
            <v>Hid'Domiciliaria: Adaptador hembra, 1/2"</v>
          </cell>
          <cell r="C329" t="str">
            <v>UN</v>
          </cell>
        </row>
        <row r="330">
          <cell r="A330">
            <v>1329</v>
          </cell>
          <cell r="B330" t="str">
            <v>Hid'Domiciliaria: Adaptador macho, 1/2"</v>
          </cell>
          <cell r="C330" t="str">
            <v>UN</v>
          </cell>
        </row>
        <row r="331">
          <cell r="A331">
            <v>1330</v>
          </cell>
          <cell r="B331" t="str">
            <v>Hid'Domiciliaria: Codo 90°</v>
          </cell>
          <cell r="C331" t="str">
            <v>UN</v>
          </cell>
        </row>
        <row r="332">
          <cell r="A332">
            <v>1331</v>
          </cell>
          <cell r="B332" t="str">
            <v>Hid'Domiciliaria: Expander, 1/2", 3/4"</v>
          </cell>
          <cell r="C332" t="str">
            <v>UN</v>
          </cell>
        </row>
        <row r="333">
          <cell r="A333">
            <v>1332</v>
          </cell>
          <cell r="B333" t="str">
            <v xml:space="preserve">Hid'Domiciliaria: tubería PF+UAD, RDE 9, 160 psi, 1/2" </v>
          </cell>
          <cell r="C333" t="str">
            <v>ML</v>
          </cell>
        </row>
        <row r="334">
          <cell r="A334">
            <v>1333</v>
          </cell>
          <cell r="B334" t="str">
            <v>Hid'Domiciliaria: tubería PF+UAD, RDE 11, 160 psi, 3/4"</v>
          </cell>
          <cell r="C334" t="str">
            <v>ML</v>
          </cell>
        </row>
        <row r="335">
          <cell r="A335">
            <v>1334</v>
          </cell>
          <cell r="B335" t="str">
            <v>Hid'Domiciliaria: Unión universal 1/2"</v>
          </cell>
          <cell r="C335" t="str">
            <v>UN</v>
          </cell>
        </row>
        <row r="336">
          <cell r="A336">
            <v>1335</v>
          </cell>
          <cell r="B336" t="str">
            <v xml:space="preserve">Hid'Entrada y salida tanques </v>
          </cell>
          <cell r="C336" t="str">
            <v>UN</v>
          </cell>
        </row>
        <row r="337">
          <cell r="A337">
            <v>1336</v>
          </cell>
          <cell r="B337" t="str">
            <v>Hid'Griferia Tanque sanitario infantil</v>
          </cell>
          <cell r="C337" t="str">
            <v>UN</v>
          </cell>
        </row>
        <row r="338">
          <cell r="A338">
            <v>1337</v>
          </cell>
          <cell r="B338" t="str">
            <v>Hid'Griferia tradicional para orinal</v>
          </cell>
          <cell r="C338" t="str">
            <v>JGO</v>
          </cell>
        </row>
        <row r="339">
          <cell r="A339">
            <v>1338</v>
          </cell>
          <cell r="B339" t="str">
            <v>Hid'Hidrante chicago (milan) extremo liso/Jh, 4"</v>
          </cell>
          <cell r="C339" t="str">
            <v>UN</v>
          </cell>
        </row>
        <row r="340">
          <cell r="A340">
            <v>1339</v>
          </cell>
          <cell r="B340" t="str">
            <v>Hid'Hidrante chicago (milan) extremo liso/Jh, 3"</v>
          </cell>
          <cell r="C340" t="str">
            <v>UN</v>
          </cell>
        </row>
        <row r="341">
          <cell r="A341">
            <v>1340</v>
          </cell>
          <cell r="B341" t="str">
            <v>Hid'Juego de rejilla sumidero(marco-reja) Ref: 07JRS, HF</v>
          </cell>
          <cell r="C341" t="str">
            <v>UN</v>
          </cell>
        </row>
        <row r="342">
          <cell r="A342">
            <v>1341</v>
          </cell>
          <cell r="B342" t="str">
            <v>Hid'Juego Incrustacaciones set luxe 5 piezas</v>
          </cell>
          <cell r="C342" t="str">
            <v>UN</v>
          </cell>
        </row>
        <row r="343">
          <cell r="A343">
            <v>1342</v>
          </cell>
          <cell r="B343" t="str">
            <v>Hid'Juego Incrustaciones, 4 unidades "Astro"</v>
          </cell>
          <cell r="C343" t="str">
            <v>JGO</v>
          </cell>
        </row>
        <row r="344">
          <cell r="A344">
            <v>1343</v>
          </cell>
          <cell r="B344" t="str">
            <v xml:space="preserve">Hid'Lavamanos marsella de sobreponer </v>
          </cell>
          <cell r="C344" t="str">
            <v>UN</v>
          </cell>
        </row>
        <row r="345">
          <cell r="A345">
            <v>1344</v>
          </cell>
          <cell r="B345" t="str">
            <v xml:space="preserve">Hid'Lavamanos acuacer de colgar , blanco </v>
          </cell>
          <cell r="C345" t="str">
            <v>UN</v>
          </cell>
        </row>
        <row r="346">
          <cell r="A346">
            <v>1345</v>
          </cell>
          <cell r="B346" t="str">
            <v>Hid'Lavaplatos acero inoxidable 1.0mts  x 0.53</v>
          </cell>
          <cell r="C346" t="str">
            <v>UN</v>
          </cell>
        </row>
        <row r="347">
          <cell r="A347">
            <v>1346</v>
          </cell>
          <cell r="B347" t="str">
            <v>Hid'Lavaplatos acero inoxidable 1.50mts x 0.60</v>
          </cell>
          <cell r="C347" t="str">
            <v>UN</v>
          </cell>
        </row>
        <row r="348">
          <cell r="A348">
            <v>1347</v>
          </cell>
          <cell r="B348" t="str">
            <v>Hid'Lavaplatos acero inoxidable 1.80mts x 0.60</v>
          </cell>
          <cell r="C348" t="str">
            <v>UN</v>
          </cell>
        </row>
        <row r="349">
          <cell r="A349">
            <v>1348</v>
          </cell>
          <cell r="B349" t="str">
            <v>Hid'Lavaplatos acero inoxidable 2.0 mts x 0.60</v>
          </cell>
          <cell r="C349" t="str">
            <v>UN</v>
          </cell>
        </row>
        <row r="350">
          <cell r="A350">
            <v>1349</v>
          </cell>
          <cell r="B350" t="str">
            <v>Hid'Lavaplatos acero inoxidable 60x40, de empotrar</v>
          </cell>
          <cell r="C350" t="str">
            <v>UN</v>
          </cell>
        </row>
        <row r="351">
          <cell r="A351">
            <v>1350</v>
          </cell>
          <cell r="B351" t="str">
            <v>Hid'Lavaplatos en acero inoxidable, 0.62 x 0.48 mts. de empotrar</v>
          </cell>
          <cell r="C351" t="str">
            <v>UN</v>
          </cell>
        </row>
        <row r="352">
          <cell r="A352">
            <v>1351</v>
          </cell>
          <cell r="B352" t="str">
            <v>Hid'Limpiador, removerdor PVC, 760 gramos</v>
          </cell>
          <cell r="C352" t="str">
            <v>UN</v>
          </cell>
        </row>
        <row r="353">
          <cell r="A353">
            <v>1352</v>
          </cell>
          <cell r="B353" t="str">
            <v>Hid'llave automática de mesa, antivandálica</v>
          </cell>
          <cell r="C353" t="str">
            <v>UN</v>
          </cell>
        </row>
        <row r="354">
          <cell r="A354">
            <v>1353</v>
          </cell>
          <cell r="B354" t="str">
            <v>Hid'llave automática de pared, antivandálica</v>
          </cell>
          <cell r="C354" t="str">
            <v>UN</v>
          </cell>
        </row>
        <row r="355">
          <cell r="A355">
            <v>1354</v>
          </cell>
          <cell r="B355" t="str">
            <v>Hid'llave lavamanos individual</v>
          </cell>
          <cell r="C355" t="str">
            <v>UN</v>
          </cell>
        </row>
        <row r="356">
          <cell r="A356">
            <v>1355</v>
          </cell>
          <cell r="B356" t="str">
            <v>Hid'Llave Manguera cromada</v>
          </cell>
          <cell r="C356" t="str">
            <v>UN</v>
          </cell>
        </row>
        <row r="357">
          <cell r="A357">
            <v>1356</v>
          </cell>
          <cell r="B357" t="str">
            <v xml:space="preserve">Hid'Llave terminal cromada </v>
          </cell>
          <cell r="C357" t="str">
            <v>UN</v>
          </cell>
        </row>
        <row r="358">
          <cell r="A358">
            <v>1357</v>
          </cell>
          <cell r="B358" t="str">
            <v>Hid'Manguera flexible plástica para acople lavamanos, lavaplatos  y sanitario</v>
          </cell>
          <cell r="C358" t="str">
            <v>UN</v>
          </cell>
        </row>
        <row r="359">
          <cell r="A359">
            <v>1358</v>
          </cell>
          <cell r="B359" t="str">
            <v>Hid'Marco con tapa para cajilla unitaria EMPO, HD</v>
          </cell>
          <cell r="C359" t="str">
            <v>UN</v>
          </cell>
        </row>
        <row r="360">
          <cell r="A360">
            <v>1359</v>
          </cell>
          <cell r="B360" t="str">
            <v>Hid'Marco-tapa para cajilla unitaria medidor tipo EAAB, HD</v>
          </cell>
          <cell r="C360" t="str">
            <v>UN</v>
          </cell>
        </row>
        <row r="361">
          <cell r="A361">
            <v>1360</v>
          </cell>
          <cell r="B361" t="str">
            <v>Hid'conjunto mezclador lavaplatos, piscis cromo</v>
          </cell>
          <cell r="C361" t="str">
            <v>UN</v>
          </cell>
        </row>
        <row r="362">
          <cell r="A362">
            <v>1361</v>
          </cell>
          <cell r="B362" t="str">
            <v>Hid'Mezclador lavaplatos tipo cisne</v>
          </cell>
          <cell r="C362" t="str">
            <v>UN</v>
          </cell>
        </row>
        <row r="363">
          <cell r="A363">
            <v>1362</v>
          </cell>
          <cell r="B363" t="str">
            <v>Hid'Orinal blanco Infantil</v>
          </cell>
          <cell r="C363" t="str">
            <v>UN</v>
          </cell>
        </row>
        <row r="364">
          <cell r="A364">
            <v>1363</v>
          </cell>
          <cell r="B364" t="str">
            <v>Hid'orinal mediano blanco</v>
          </cell>
          <cell r="C364" t="str">
            <v>UN</v>
          </cell>
        </row>
        <row r="365">
          <cell r="A365">
            <v>1364</v>
          </cell>
          <cell r="B365" t="str">
            <v>Hid'orinal mediano blanco, con fluxómetro</v>
          </cell>
          <cell r="C365" t="str">
            <v>UN</v>
          </cell>
        </row>
        <row r="366">
          <cell r="A366">
            <v>1365</v>
          </cell>
          <cell r="B366" t="str">
            <v>Hid'Reducc. PVC 1 1/2 a otros</v>
          </cell>
          <cell r="C366" t="str">
            <v>UN</v>
          </cell>
        </row>
        <row r="367">
          <cell r="A367">
            <v>1366</v>
          </cell>
          <cell r="B367" t="str">
            <v>Hid'Reducc. PVC 1 1/4"a otros</v>
          </cell>
          <cell r="C367" t="str">
            <v>UN</v>
          </cell>
        </row>
        <row r="368">
          <cell r="A368">
            <v>1367</v>
          </cell>
          <cell r="B368" t="str">
            <v>Hid'Reducc. PVC 1" a otros</v>
          </cell>
          <cell r="C368" t="str">
            <v>UN</v>
          </cell>
        </row>
        <row r="369">
          <cell r="A369">
            <v>1368</v>
          </cell>
          <cell r="B369" t="str">
            <v>Hid'Reducc. PVC 2 1/2"a otros</v>
          </cell>
          <cell r="C369" t="str">
            <v>UN</v>
          </cell>
        </row>
        <row r="370">
          <cell r="A370">
            <v>1369</v>
          </cell>
          <cell r="B370" t="str">
            <v>Hid'Reducc. PVC 2"  a otros</v>
          </cell>
          <cell r="C370" t="str">
            <v>UN</v>
          </cell>
        </row>
        <row r="371">
          <cell r="A371">
            <v>1370</v>
          </cell>
          <cell r="B371" t="str">
            <v>Hid'Reducc. PVC 3" a otros</v>
          </cell>
          <cell r="C371" t="str">
            <v>UN</v>
          </cell>
        </row>
        <row r="372">
          <cell r="A372">
            <v>1371</v>
          </cell>
          <cell r="B372" t="str">
            <v xml:space="preserve">Hid'Reducc. PVC 3/4" x 1/2" </v>
          </cell>
          <cell r="C372" t="str">
            <v>UN</v>
          </cell>
        </row>
        <row r="373">
          <cell r="A373">
            <v>1372</v>
          </cell>
          <cell r="B373" t="str">
            <v>Hid'Regristro de incorporación con acople 1/2", ref 50 H-M</v>
          </cell>
          <cell r="C373" t="str">
            <v>UN</v>
          </cell>
        </row>
        <row r="374">
          <cell r="A374">
            <v>1373</v>
          </cell>
          <cell r="B374" t="str">
            <v>Hid'Regristro de incorporación con acople 3/4" ref 50 H-M</v>
          </cell>
          <cell r="C374" t="str">
            <v>UN</v>
          </cell>
        </row>
        <row r="375">
          <cell r="A375">
            <v>1374</v>
          </cell>
          <cell r="B375" t="str">
            <v>Hid'Registro 1/2", paso directo</v>
          </cell>
          <cell r="C375" t="str">
            <v>UN</v>
          </cell>
        </row>
        <row r="376">
          <cell r="A376">
            <v>1375</v>
          </cell>
          <cell r="B376" t="str">
            <v>Hid'Registro 2", paso directo</v>
          </cell>
          <cell r="C376" t="str">
            <v>UN</v>
          </cell>
        </row>
        <row r="377">
          <cell r="A377">
            <v>1376</v>
          </cell>
          <cell r="B377" t="str">
            <v>Hid'Registro 3/4", paso directo</v>
          </cell>
          <cell r="C377" t="str">
            <v>UN</v>
          </cell>
        </row>
        <row r="378">
          <cell r="A378">
            <v>1377</v>
          </cell>
          <cell r="B378" t="str">
            <v>Hid'Regristro Red White 1", P/D</v>
          </cell>
          <cell r="C378" t="str">
            <v>UN</v>
          </cell>
        </row>
        <row r="379">
          <cell r="A379">
            <v>1378</v>
          </cell>
          <cell r="B379" t="str">
            <v>Hid'Regristro Red White 1/2", P/D</v>
          </cell>
          <cell r="C379" t="str">
            <v>UN</v>
          </cell>
        </row>
        <row r="380">
          <cell r="A380">
            <v>1379</v>
          </cell>
          <cell r="B380" t="str">
            <v>Hid'Regristro Red White 3/4", P/D</v>
          </cell>
          <cell r="C380" t="str">
            <v>UN</v>
          </cell>
        </row>
        <row r="381">
          <cell r="A381">
            <v>1380</v>
          </cell>
          <cell r="B381" t="str">
            <v>Hid'Sistema de instalación acometida para fluxometros y válvulas antivandálicas</v>
          </cell>
          <cell r="C381" t="str">
            <v>UN</v>
          </cell>
        </row>
        <row r="382">
          <cell r="A382">
            <v>1381</v>
          </cell>
          <cell r="B382" t="str">
            <v>Hid'Sifon botella gris</v>
          </cell>
          <cell r="C382" t="str">
            <v>UN</v>
          </cell>
        </row>
        <row r="383">
          <cell r="A383">
            <v>1382</v>
          </cell>
          <cell r="B383" t="str">
            <v>Hid'Sifon en polypropileno con adaptador</v>
          </cell>
          <cell r="C383" t="str">
            <v>UN</v>
          </cell>
        </row>
        <row r="384">
          <cell r="A384">
            <v>1383</v>
          </cell>
          <cell r="B384" t="str">
            <v>Hid'Soldadura PVC, 1/4 de galón</v>
          </cell>
          <cell r="C384" t="str">
            <v>UN</v>
          </cell>
        </row>
        <row r="385">
          <cell r="A385">
            <v>1384</v>
          </cell>
          <cell r="B385" t="str">
            <v>Hid'Tanque 1000Lt, perdurit</v>
          </cell>
          <cell r="C385" t="str">
            <v>UN</v>
          </cell>
        </row>
        <row r="386">
          <cell r="A386">
            <v>1385</v>
          </cell>
          <cell r="B386" t="str">
            <v>Hid'Tanque 500Lt, perdurit</v>
          </cell>
          <cell r="C386" t="str">
            <v>UN</v>
          </cell>
        </row>
        <row r="387">
          <cell r="A387">
            <v>1386</v>
          </cell>
          <cell r="B387" t="str">
            <v>Hid'Tee PVC presion 1 1/2"</v>
          </cell>
          <cell r="C387" t="str">
            <v>UN</v>
          </cell>
        </row>
        <row r="388">
          <cell r="A388">
            <v>1387</v>
          </cell>
          <cell r="B388" t="str">
            <v>Hid'Tee PVC presion 1 1/4"</v>
          </cell>
          <cell r="C388" t="str">
            <v>UN</v>
          </cell>
        </row>
        <row r="389">
          <cell r="A389">
            <v>1388</v>
          </cell>
          <cell r="B389" t="str">
            <v>Hid'Tee PVC presion 2 1/2"</v>
          </cell>
          <cell r="C389" t="str">
            <v>UN</v>
          </cell>
        </row>
        <row r="390">
          <cell r="A390">
            <v>1389</v>
          </cell>
          <cell r="B390" t="str">
            <v>Hid'Tee PVC presion 2"</v>
          </cell>
          <cell r="C390" t="str">
            <v>UN</v>
          </cell>
        </row>
        <row r="391">
          <cell r="A391">
            <v>1390</v>
          </cell>
          <cell r="B391" t="str">
            <v>Hid'Tee PVC presion 3"</v>
          </cell>
          <cell r="C391" t="str">
            <v>UN</v>
          </cell>
        </row>
        <row r="392">
          <cell r="A392">
            <v>1391</v>
          </cell>
          <cell r="B392" t="str">
            <v>Hid'Tees presión PVC 1"</v>
          </cell>
          <cell r="C392" t="str">
            <v>UN</v>
          </cell>
        </row>
        <row r="393">
          <cell r="A393">
            <v>1392</v>
          </cell>
          <cell r="B393" t="str">
            <v>Hid'Tees presión PVC 1/2"</v>
          </cell>
          <cell r="C393" t="str">
            <v>UN</v>
          </cell>
        </row>
        <row r="394">
          <cell r="A394">
            <v>1393</v>
          </cell>
          <cell r="B394" t="str">
            <v>Hid'Tees presión PVC 3/4</v>
          </cell>
          <cell r="C394" t="str">
            <v>UN</v>
          </cell>
        </row>
        <row r="395">
          <cell r="A395">
            <v>1394</v>
          </cell>
          <cell r="B395" t="str">
            <v>E'Terminal PVC 1/2"</v>
          </cell>
          <cell r="C395" t="str">
            <v>UN</v>
          </cell>
        </row>
        <row r="396">
          <cell r="A396">
            <v>1395</v>
          </cell>
          <cell r="B396" t="str">
            <v>E'Terminal PVC 3/4</v>
          </cell>
          <cell r="C396" t="str">
            <v>UN</v>
          </cell>
        </row>
        <row r="397">
          <cell r="A397">
            <v>1396</v>
          </cell>
          <cell r="B397" t="str">
            <v>E'Terminales 1"</v>
          </cell>
          <cell r="C397" t="str">
            <v>UN</v>
          </cell>
        </row>
        <row r="398">
          <cell r="A398">
            <v>1397</v>
          </cell>
          <cell r="B398" t="str">
            <v>E'Terminales 1/0</v>
          </cell>
          <cell r="C398" t="str">
            <v>UN</v>
          </cell>
        </row>
        <row r="399">
          <cell r="A399">
            <v>1398</v>
          </cell>
          <cell r="B399" t="str">
            <v>Hid'Tuberia de cemento 10"</v>
          </cell>
          <cell r="C399" t="str">
            <v>ML</v>
          </cell>
        </row>
        <row r="400">
          <cell r="A400">
            <v>1399</v>
          </cell>
          <cell r="B400" t="str">
            <v>Hid'Tubo CPVC Presion 1/2"</v>
          </cell>
          <cell r="C400" t="str">
            <v>ML</v>
          </cell>
        </row>
        <row r="401">
          <cell r="A401">
            <v>1400</v>
          </cell>
          <cell r="B401" t="str">
            <v>Hid'Tubo CPVC Presion 3/4"</v>
          </cell>
          <cell r="C401" t="str">
            <v>ML</v>
          </cell>
        </row>
        <row r="402">
          <cell r="A402">
            <v>1401</v>
          </cell>
          <cell r="B402" t="str">
            <v>Hid'Tubo galvanizado 1"</v>
          </cell>
          <cell r="C402" t="str">
            <v>ML</v>
          </cell>
        </row>
        <row r="403">
          <cell r="A403">
            <v>1402</v>
          </cell>
          <cell r="B403" t="str">
            <v>Hid'Tubo galvanizado 1.1/2"</v>
          </cell>
          <cell r="C403" t="str">
            <v>ML</v>
          </cell>
        </row>
        <row r="404">
          <cell r="A404">
            <v>1403</v>
          </cell>
          <cell r="B404" t="str">
            <v>Hid'Tubo galvanizado 1/2"</v>
          </cell>
          <cell r="C404" t="str">
            <v>ML</v>
          </cell>
        </row>
        <row r="405">
          <cell r="A405">
            <v>1404</v>
          </cell>
          <cell r="B405" t="str">
            <v>Hid'Tubo galvanizado 2"</v>
          </cell>
          <cell r="C405" t="str">
            <v>ML</v>
          </cell>
        </row>
        <row r="406">
          <cell r="A406">
            <v>1405</v>
          </cell>
          <cell r="B406" t="str">
            <v>Hid'Tubo galvanizado 2.1/2"</v>
          </cell>
          <cell r="C406" t="str">
            <v>ML</v>
          </cell>
        </row>
        <row r="407">
          <cell r="A407">
            <v>1406</v>
          </cell>
          <cell r="B407" t="str">
            <v>Hid'Tubo galvanizado 3"</v>
          </cell>
          <cell r="C407" t="str">
            <v>ML</v>
          </cell>
        </row>
        <row r="408">
          <cell r="A408">
            <v>1407</v>
          </cell>
          <cell r="B408" t="str">
            <v>Hid'Tubo galvanizado 3/4"</v>
          </cell>
          <cell r="C408" t="str">
            <v>ML</v>
          </cell>
        </row>
        <row r="409">
          <cell r="A409">
            <v>1408</v>
          </cell>
          <cell r="B409" t="str">
            <v>Hid'Tubo galvanizado 4"</v>
          </cell>
          <cell r="C409" t="str">
            <v>ML</v>
          </cell>
        </row>
        <row r="410">
          <cell r="A410">
            <v>1409</v>
          </cell>
          <cell r="B410" t="str">
            <v>Hid'Tubo PVC Presion  1/2", RDE 13,5</v>
          </cell>
          <cell r="C410" t="str">
            <v>ML</v>
          </cell>
        </row>
        <row r="411">
          <cell r="A411">
            <v>1410</v>
          </cell>
          <cell r="B411" t="str">
            <v>Hid'Tubo PVC Presion  1", RDE 21</v>
          </cell>
          <cell r="C411" t="str">
            <v>ML</v>
          </cell>
        </row>
        <row r="412">
          <cell r="A412">
            <v>1411</v>
          </cell>
          <cell r="B412" t="str">
            <v>Hid'Tubo PVC Presion 1.1/2", RDE 21</v>
          </cell>
          <cell r="C412" t="str">
            <v>ML</v>
          </cell>
        </row>
        <row r="413">
          <cell r="A413">
            <v>1412</v>
          </cell>
          <cell r="B413" t="str">
            <v>Hid'Tubo PVC Presion 1.1/4", RDE 21</v>
          </cell>
          <cell r="C413" t="str">
            <v>ML</v>
          </cell>
        </row>
        <row r="414">
          <cell r="A414">
            <v>1413</v>
          </cell>
          <cell r="B414" t="str">
            <v>Hid'Tubo PVC Presión 2", RDE 21</v>
          </cell>
          <cell r="C414" t="str">
            <v>ML</v>
          </cell>
        </row>
        <row r="415">
          <cell r="A415">
            <v>1414</v>
          </cell>
          <cell r="B415" t="str">
            <v>Hid'Tubo PVC Presion 2.1/2", RDE 21</v>
          </cell>
          <cell r="C415" t="str">
            <v>ML</v>
          </cell>
        </row>
        <row r="416">
          <cell r="A416">
            <v>1415</v>
          </cell>
          <cell r="B416" t="str">
            <v>Hid'Tubo PVC Presion 3/4", RDE 21</v>
          </cell>
          <cell r="C416" t="str">
            <v>ML</v>
          </cell>
        </row>
        <row r="417">
          <cell r="A417">
            <v>1416</v>
          </cell>
          <cell r="B417" t="str">
            <v>Hid'Tubo PVC 4", RDE 21</v>
          </cell>
          <cell r="C417" t="str">
            <v>ML</v>
          </cell>
        </row>
        <row r="418">
          <cell r="A418">
            <v>1417</v>
          </cell>
          <cell r="B418" t="str">
            <v>Hid'Tubo PVC, corrugado para drenaje, sin filtro, 100 mm, 4"</v>
          </cell>
          <cell r="C418" t="str">
            <v>ML</v>
          </cell>
        </row>
        <row r="419">
          <cell r="A419">
            <v>1418</v>
          </cell>
          <cell r="B419" t="str">
            <v>Hid'Tubo PVC, corrugado para drenaje, sin filtro,  65 mm,2.1/2"</v>
          </cell>
          <cell r="C419" t="str">
            <v>ML</v>
          </cell>
        </row>
        <row r="420">
          <cell r="A420">
            <v>1419</v>
          </cell>
          <cell r="B420" t="str">
            <v>Hid'Tubo PVC, corrugado para drenaje, sin filtro, 160 mm, 6"</v>
          </cell>
          <cell r="C420" t="str">
            <v>ML</v>
          </cell>
        </row>
        <row r="421">
          <cell r="A421">
            <v>1420</v>
          </cell>
          <cell r="B421" t="str">
            <v>Hid'Union PVC presion 1 1/2"</v>
          </cell>
          <cell r="C421" t="str">
            <v>ML</v>
          </cell>
        </row>
        <row r="422">
          <cell r="A422">
            <v>1421</v>
          </cell>
          <cell r="B422" t="str">
            <v>Hid'Union PVC presion 1 1/4"</v>
          </cell>
          <cell r="C422" t="str">
            <v>UN</v>
          </cell>
        </row>
        <row r="423">
          <cell r="A423">
            <v>1422</v>
          </cell>
          <cell r="B423" t="str">
            <v>Hid'Union PVC presion 1"</v>
          </cell>
          <cell r="C423" t="str">
            <v>UN</v>
          </cell>
        </row>
        <row r="424">
          <cell r="A424">
            <v>1423</v>
          </cell>
          <cell r="B424" t="str">
            <v>Hid'Union PVC presion 1/2"</v>
          </cell>
          <cell r="C424" t="str">
            <v>UN</v>
          </cell>
        </row>
        <row r="425">
          <cell r="A425">
            <v>1424</v>
          </cell>
          <cell r="B425" t="str">
            <v>Hid'Union PVC presion 2 1/2"</v>
          </cell>
          <cell r="C425" t="str">
            <v>UN</v>
          </cell>
        </row>
        <row r="426">
          <cell r="A426">
            <v>1425</v>
          </cell>
          <cell r="B426" t="str">
            <v>Hid'Union PVC presion 2"</v>
          </cell>
          <cell r="C426" t="str">
            <v>UN</v>
          </cell>
        </row>
        <row r="427">
          <cell r="A427">
            <v>1426</v>
          </cell>
          <cell r="B427" t="str">
            <v>Hid'Union PVC presion 3"</v>
          </cell>
          <cell r="C427" t="str">
            <v>UN</v>
          </cell>
        </row>
        <row r="428">
          <cell r="A428">
            <v>1427</v>
          </cell>
          <cell r="B428" t="str">
            <v>Hid'Union PVC presion 3/4"</v>
          </cell>
          <cell r="C428" t="str">
            <v>UN</v>
          </cell>
        </row>
        <row r="429">
          <cell r="A429">
            <v>1428</v>
          </cell>
          <cell r="B429" t="str">
            <v xml:space="preserve">Hid'Uniones de reparacion 2" </v>
          </cell>
          <cell r="C429" t="str">
            <v>UN</v>
          </cell>
        </row>
        <row r="430">
          <cell r="A430">
            <v>1429</v>
          </cell>
          <cell r="B430" t="str">
            <v xml:space="preserve">Hid'Uniones de reparacion 3" </v>
          </cell>
          <cell r="C430" t="str">
            <v>UN</v>
          </cell>
        </row>
        <row r="431">
          <cell r="A431">
            <v>1430</v>
          </cell>
          <cell r="B431" t="str">
            <v xml:space="preserve">Hid'Uniones de reparacion 4" </v>
          </cell>
          <cell r="C431" t="str">
            <v>UN</v>
          </cell>
        </row>
        <row r="432">
          <cell r="A432">
            <v>1431</v>
          </cell>
          <cell r="B432" t="str">
            <v xml:space="preserve">Hid'Universal galvanizada 1" </v>
          </cell>
          <cell r="C432" t="str">
            <v>UN</v>
          </cell>
        </row>
        <row r="433">
          <cell r="A433">
            <v>1432</v>
          </cell>
          <cell r="B433" t="str">
            <v xml:space="preserve">Hid'Universal galvanizada 3/4" </v>
          </cell>
          <cell r="C433" t="str">
            <v>UN</v>
          </cell>
        </row>
        <row r="434">
          <cell r="A434">
            <v>1433</v>
          </cell>
          <cell r="B434" t="str">
            <v xml:space="preserve">Hid'Universal galvanizada 1/2" </v>
          </cell>
          <cell r="C434" t="str">
            <v>UN</v>
          </cell>
        </row>
        <row r="435">
          <cell r="A435">
            <v>1434</v>
          </cell>
          <cell r="B435" t="str">
            <v xml:space="preserve">Hid'valvula Universal roscada 1" </v>
          </cell>
          <cell r="C435" t="str">
            <v>UN</v>
          </cell>
        </row>
        <row r="436">
          <cell r="A436">
            <v>1435</v>
          </cell>
          <cell r="B436" t="str">
            <v>Hid'valvula antvandalica para orinal</v>
          </cell>
          <cell r="C436" t="str">
            <v>UN</v>
          </cell>
        </row>
        <row r="437">
          <cell r="A437">
            <v>1436</v>
          </cell>
          <cell r="B437" t="str">
            <v>Hid'valvula antvandalica para sanitario</v>
          </cell>
          <cell r="C437" t="str">
            <v>UN</v>
          </cell>
        </row>
        <row r="438">
          <cell r="A438">
            <v>1437</v>
          </cell>
          <cell r="B438" t="str">
            <v>Hid'Válvula  cheque cortina 2", 125 psi</v>
          </cell>
          <cell r="C438" t="str">
            <v>UN</v>
          </cell>
        </row>
        <row r="439">
          <cell r="A439">
            <v>1438</v>
          </cell>
          <cell r="B439" t="str">
            <v>Hid'Válvula cheque cortina 1", 125 psi</v>
          </cell>
          <cell r="C439" t="str">
            <v>UN</v>
          </cell>
        </row>
        <row r="440">
          <cell r="A440">
            <v>1439</v>
          </cell>
          <cell r="B440" t="str">
            <v>Hid'Válvula cheque cortina 1.1/2", 125 psi</v>
          </cell>
          <cell r="C440" t="str">
            <v>UN</v>
          </cell>
        </row>
        <row r="441">
          <cell r="A441">
            <v>1440</v>
          </cell>
          <cell r="B441" t="str">
            <v>Hid'Válvula cheque cortina 1.1/4", 125 psi</v>
          </cell>
          <cell r="C441" t="str">
            <v>UN</v>
          </cell>
        </row>
        <row r="442">
          <cell r="A442">
            <v>1441</v>
          </cell>
          <cell r="B442" t="str">
            <v>Hid'Válvula cheque cortina 1/2", 125 psi</v>
          </cell>
          <cell r="C442" t="str">
            <v>UN</v>
          </cell>
        </row>
        <row r="443">
          <cell r="A443">
            <v>1442</v>
          </cell>
          <cell r="B443" t="str">
            <v>Hid'Válvula cheque cortina 3", 125 psi</v>
          </cell>
          <cell r="C443" t="str">
            <v>UN</v>
          </cell>
        </row>
        <row r="444">
          <cell r="A444">
            <v>1443</v>
          </cell>
          <cell r="B444" t="str">
            <v>Hid'Válvula cheque cortina 3/4", 125 psi</v>
          </cell>
          <cell r="C444" t="str">
            <v>UN</v>
          </cell>
        </row>
        <row r="445">
          <cell r="A445">
            <v>1444</v>
          </cell>
          <cell r="B445" t="str">
            <v>Hid'Válvula cheque cortina para calentador 1/2"</v>
          </cell>
          <cell r="C445" t="str">
            <v>UN</v>
          </cell>
        </row>
        <row r="446">
          <cell r="A446">
            <v>1445</v>
          </cell>
          <cell r="B446" t="str">
            <v>Hid'Válvula cheque cortina para calentador 3/4"</v>
          </cell>
          <cell r="C446" t="str">
            <v>UN</v>
          </cell>
        </row>
        <row r="447">
          <cell r="A447">
            <v>1446</v>
          </cell>
          <cell r="B447" t="str">
            <v>Hid'Válvula cheque globo 1", 200 psi</v>
          </cell>
          <cell r="C447" t="str">
            <v>UN</v>
          </cell>
        </row>
        <row r="448">
          <cell r="A448">
            <v>1447</v>
          </cell>
          <cell r="B448" t="str">
            <v>Hid'Válvula cheque globo 1.1/2", 200 psi</v>
          </cell>
          <cell r="C448" t="str">
            <v>UN</v>
          </cell>
        </row>
        <row r="449">
          <cell r="A449">
            <v>1448</v>
          </cell>
          <cell r="B449" t="str">
            <v>Hid'Válvula cheque globo 1.1/4", 200 psi</v>
          </cell>
          <cell r="C449" t="str">
            <v>UN</v>
          </cell>
        </row>
        <row r="450">
          <cell r="A450">
            <v>1449</v>
          </cell>
          <cell r="B450" t="str">
            <v>Hid'Válvula cheque globo 1/2", 200 psi</v>
          </cell>
          <cell r="C450" t="str">
            <v>UN</v>
          </cell>
        </row>
        <row r="451">
          <cell r="A451">
            <v>1450</v>
          </cell>
          <cell r="B451" t="str">
            <v>Hid'Válvula cheque globo 2", 200 psi</v>
          </cell>
          <cell r="C451" t="str">
            <v>UN</v>
          </cell>
        </row>
        <row r="452">
          <cell r="A452">
            <v>1451</v>
          </cell>
          <cell r="B452" t="str">
            <v>Hid'Válvula cheque globo 3/4" 200 psi</v>
          </cell>
          <cell r="C452" t="str">
            <v>UN</v>
          </cell>
        </row>
        <row r="453">
          <cell r="A453">
            <v>1452</v>
          </cell>
          <cell r="B453" t="str">
            <v>Hid'Valvula de Pie de canastilla metálica 1.1/4"</v>
          </cell>
          <cell r="C453" t="str">
            <v>UN</v>
          </cell>
        </row>
        <row r="454">
          <cell r="A454">
            <v>1453</v>
          </cell>
          <cell r="B454" t="str">
            <v>Hid'Valvula de Pie de canastilla plástica 1.1/4"</v>
          </cell>
          <cell r="C454" t="str">
            <v>UN</v>
          </cell>
        </row>
        <row r="455">
          <cell r="A455">
            <v>1454</v>
          </cell>
          <cell r="B455" t="str">
            <v>Hid'Valvula de seguridad para calentador HFS</v>
          </cell>
          <cell r="C455" t="str">
            <v>UN</v>
          </cell>
        </row>
        <row r="456">
          <cell r="A456">
            <v>1455</v>
          </cell>
          <cell r="B456" t="str">
            <v>Hid'Válvula flotador completa bola plástica 1"</v>
          </cell>
          <cell r="C456" t="str">
            <v>UN</v>
          </cell>
        </row>
        <row r="457">
          <cell r="A457">
            <v>1456</v>
          </cell>
          <cell r="B457" t="str">
            <v>Hid'Válvula flotador completa bola plástica 1.1/2"</v>
          </cell>
          <cell r="C457" t="str">
            <v>UN</v>
          </cell>
        </row>
        <row r="458">
          <cell r="A458">
            <v>1457</v>
          </cell>
          <cell r="B458" t="str">
            <v>Hid'Válvula flotador completa bola plástica 1/2"</v>
          </cell>
          <cell r="C458" t="str">
            <v>UN</v>
          </cell>
        </row>
        <row r="459">
          <cell r="A459">
            <v>1458</v>
          </cell>
          <cell r="B459" t="str">
            <v>Hid'Válvula flotador completa bola plástica 3/4"</v>
          </cell>
          <cell r="C459" t="str">
            <v>UN</v>
          </cell>
        </row>
        <row r="460">
          <cell r="A460">
            <v>1459</v>
          </cell>
          <cell r="B460" t="str">
            <v xml:space="preserve">Hid'Válvula universal roscada 1/2" </v>
          </cell>
          <cell r="C460" t="str">
            <v>UN</v>
          </cell>
        </row>
        <row r="461">
          <cell r="A461">
            <v>1460</v>
          </cell>
          <cell r="B461" t="str">
            <v xml:space="preserve">Hid'Válvula universal roscada 3/4" </v>
          </cell>
          <cell r="C461" t="str">
            <v>UN</v>
          </cell>
        </row>
        <row r="462">
          <cell r="A462">
            <v>1461</v>
          </cell>
          <cell r="B462" t="str">
            <v xml:space="preserve">Imp' Cinta Sika PVC V-10 </v>
          </cell>
          <cell r="C462" t="str">
            <v>ML</v>
          </cell>
        </row>
        <row r="463">
          <cell r="A463">
            <v>1462</v>
          </cell>
          <cell r="B463" t="str">
            <v>Imp'Adhesivo No. 10 Env 5GI</v>
          </cell>
          <cell r="C463" t="str">
            <v>GL</v>
          </cell>
        </row>
        <row r="464">
          <cell r="A464">
            <v>1463</v>
          </cell>
          <cell r="B464" t="str">
            <v>Imp'Alumol</v>
          </cell>
          <cell r="C464" t="str">
            <v>KG.</v>
          </cell>
        </row>
        <row r="465">
          <cell r="A465">
            <v>1464</v>
          </cell>
          <cell r="B465" t="str">
            <v>Imp'cinta master flex O-22, ancho 22cms</v>
          </cell>
          <cell r="C465" t="str">
            <v>ML</v>
          </cell>
        </row>
        <row r="466">
          <cell r="A466">
            <v>1465</v>
          </cell>
          <cell r="B466" t="str">
            <v>Imp'Emulplas</v>
          </cell>
          <cell r="C466" t="str">
            <v>GAL</v>
          </cell>
        </row>
        <row r="467">
          <cell r="A467">
            <v>1466</v>
          </cell>
          <cell r="B467" t="str">
            <v>Imp'hidrofugo antihongo</v>
          </cell>
          <cell r="C467" t="str">
            <v>GAL</v>
          </cell>
        </row>
        <row r="468">
          <cell r="A468">
            <v>1467</v>
          </cell>
          <cell r="B468" t="str">
            <v>Imp'Geotextil Pavco, NT 2000</v>
          </cell>
          <cell r="C468" t="str">
            <v>M2</v>
          </cell>
        </row>
        <row r="469">
          <cell r="A469">
            <v>1468</v>
          </cell>
          <cell r="B469" t="str">
            <v>Imp'Geotextil Pavco, NT 1800</v>
          </cell>
          <cell r="C469" t="str">
            <v>M2</v>
          </cell>
        </row>
        <row r="470">
          <cell r="A470">
            <v>1469</v>
          </cell>
          <cell r="B470" t="str">
            <v>Imp'Geotextil Pavco, NT 1600 x 3,5 de Ancho</v>
          </cell>
          <cell r="C470" t="str">
            <v>ML</v>
          </cell>
        </row>
        <row r="471">
          <cell r="A471">
            <v>1470</v>
          </cell>
          <cell r="B471" t="str">
            <v>Imp'Geotextil Pavco, T 2100</v>
          </cell>
          <cell r="C471" t="str">
            <v>M2</v>
          </cell>
        </row>
        <row r="472">
          <cell r="A472">
            <v>1471</v>
          </cell>
          <cell r="B472" t="str">
            <v>Imp'Geotextil Pavco, T 1700</v>
          </cell>
          <cell r="C472" t="str">
            <v>M2</v>
          </cell>
        </row>
        <row r="473">
          <cell r="A473">
            <v>1472</v>
          </cell>
          <cell r="B473" t="str">
            <v>Imp'Geotextil Pavco, T 1050</v>
          </cell>
          <cell r="C473" t="str">
            <v>M2</v>
          </cell>
        </row>
        <row r="474">
          <cell r="A474">
            <v>1473</v>
          </cell>
          <cell r="B474" t="str">
            <v>Imp'impermeablizante enviroseal 7</v>
          </cell>
          <cell r="C474" t="str">
            <v>GLN</v>
          </cell>
        </row>
        <row r="475">
          <cell r="A475">
            <v>1474</v>
          </cell>
          <cell r="B475" t="str">
            <v>Imp'impermeabilizante Omicron ( prest en sacosde 20 Kg)</v>
          </cell>
          <cell r="C475" t="str">
            <v>KG</v>
          </cell>
        </row>
        <row r="476">
          <cell r="A476">
            <v>1475</v>
          </cell>
          <cell r="B476" t="str">
            <v>Imp'Perma glass 6 fiberglass</v>
          </cell>
          <cell r="C476" t="str">
            <v>M2</v>
          </cell>
        </row>
        <row r="477">
          <cell r="A477">
            <v>1476</v>
          </cell>
          <cell r="B477" t="str">
            <v>Tela asfáltica # 15</v>
          </cell>
          <cell r="C477" t="str">
            <v>M2</v>
          </cell>
        </row>
        <row r="478">
          <cell r="A478">
            <v>1477</v>
          </cell>
          <cell r="B478" t="str">
            <v>Imp'polisec (3m x 70m), rollo 210 ml</v>
          </cell>
          <cell r="C478" t="str">
            <v>M2</v>
          </cell>
        </row>
        <row r="479">
          <cell r="A479">
            <v>1478</v>
          </cell>
          <cell r="B479" t="str">
            <v>Imp'Sellante de poliuretano NP1, cartucho de 300cc</v>
          </cell>
          <cell r="C479" t="str">
            <v>UN</v>
          </cell>
        </row>
        <row r="480">
          <cell r="A480">
            <v>1479</v>
          </cell>
          <cell r="B480" t="str">
            <v>Imp'Sellante de silicona omniseal, cartucho de 300cc</v>
          </cell>
          <cell r="C480" t="str">
            <v>UN</v>
          </cell>
        </row>
        <row r="481">
          <cell r="A481">
            <v>1480</v>
          </cell>
          <cell r="B481" t="str">
            <v>Imp'Sika 1, mortero</v>
          </cell>
          <cell r="C481" t="str">
            <v>GLN</v>
          </cell>
        </row>
        <row r="482">
          <cell r="A482">
            <v>1481</v>
          </cell>
          <cell r="B482" t="str">
            <v>Imp'Sika Igas gris</v>
          </cell>
          <cell r="C482" t="str">
            <v>KG</v>
          </cell>
        </row>
        <row r="483">
          <cell r="A483">
            <v>1482</v>
          </cell>
          <cell r="B483" t="str">
            <v>Imp'Sikafloor  3 quartz top</v>
          </cell>
          <cell r="C483" t="str">
            <v>KG</v>
          </cell>
        </row>
        <row r="484">
          <cell r="A484">
            <v>1483</v>
          </cell>
          <cell r="B484" t="str">
            <v>Imp'SiKaflex 1A, blanco</v>
          </cell>
          <cell r="C484" t="str">
            <v>UN</v>
          </cell>
        </row>
        <row r="485">
          <cell r="A485">
            <v>1484</v>
          </cell>
          <cell r="B485" t="str">
            <v>Imp'Sika Rod 5/8"</v>
          </cell>
          <cell r="C485" t="str">
            <v>ML</v>
          </cell>
        </row>
        <row r="486">
          <cell r="A486">
            <v>1485</v>
          </cell>
          <cell r="B486" t="str">
            <v xml:space="preserve">Imp'Sika transparente 10 </v>
          </cell>
          <cell r="C486" t="str">
            <v>KG</v>
          </cell>
        </row>
        <row r="487">
          <cell r="A487">
            <v>1486</v>
          </cell>
          <cell r="B487" t="str">
            <v>Mad'Bocel 1/4 media caña 2x2 , 2,90</v>
          </cell>
          <cell r="C487" t="str">
            <v>ML</v>
          </cell>
        </row>
        <row r="488">
          <cell r="A488">
            <v>1487</v>
          </cell>
          <cell r="B488" t="str">
            <v>Mad'Cedro Caqueta</v>
          </cell>
          <cell r="C488" t="str">
            <v>PZ</v>
          </cell>
        </row>
        <row r="489">
          <cell r="A489">
            <v>1488</v>
          </cell>
          <cell r="B489" t="str">
            <v>Mad'Cedro Macho</v>
          </cell>
          <cell r="C489" t="str">
            <v>PZ</v>
          </cell>
        </row>
        <row r="490">
          <cell r="A490">
            <v>1489</v>
          </cell>
          <cell r="B490" t="str">
            <v>Mad'Cenefa cedro 10x1</v>
          </cell>
          <cell r="C490" t="str">
            <v>ML</v>
          </cell>
        </row>
        <row r="491">
          <cell r="A491">
            <v>1490</v>
          </cell>
          <cell r="B491" t="str">
            <v>Mad'Chazos para carpinteria de madera 10x10</v>
          </cell>
          <cell r="C491" t="str">
            <v>UN</v>
          </cell>
        </row>
        <row r="492">
          <cell r="A492">
            <v>1491</v>
          </cell>
          <cell r="B492" t="str">
            <v>Mad'Durmiente ordinario 4*4*290</v>
          </cell>
          <cell r="C492" t="str">
            <v>UN</v>
          </cell>
        </row>
        <row r="493">
          <cell r="A493">
            <v>1492</v>
          </cell>
          <cell r="B493" t="str">
            <v>Mad'Durmiente ordinario 4*4*390</v>
          </cell>
          <cell r="C493" t="str">
            <v>ML</v>
          </cell>
        </row>
        <row r="494">
          <cell r="A494">
            <v>1493</v>
          </cell>
          <cell r="B494" t="str">
            <v>Mad'Flor morado (Pieza)</v>
          </cell>
          <cell r="C494" t="str">
            <v>PZ</v>
          </cell>
        </row>
        <row r="495">
          <cell r="A495">
            <v>1494</v>
          </cell>
          <cell r="B495" t="str">
            <v>Mad'Guadua en esterilla</v>
          </cell>
          <cell r="C495" t="str">
            <v>BT</v>
          </cell>
        </row>
        <row r="496">
          <cell r="A496">
            <v>1495</v>
          </cell>
          <cell r="B496" t="str">
            <v>Mad'Guadua en esterilla</v>
          </cell>
          <cell r="C496" t="str">
            <v>M2</v>
          </cell>
        </row>
        <row r="497">
          <cell r="A497">
            <v>1496</v>
          </cell>
          <cell r="B497" t="str">
            <v>Mad'Hoja puerta entablerada madecor (h:1.8-2.1; b:0.76-1.0)</v>
          </cell>
          <cell r="C497" t="str">
            <v>UN</v>
          </cell>
        </row>
        <row r="498">
          <cell r="A498">
            <v>1497</v>
          </cell>
          <cell r="B498" t="str">
            <v>Mad'Hoja puerta entablerada tablex  (h:1.8-2.1; b:0.76-1.0)</v>
          </cell>
          <cell r="C498" t="str">
            <v>UN</v>
          </cell>
        </row>
        <row r="499">
          <cell r="A499">
            <v>1498</v>
          </cell>
          <cell r="B499" t="str">
            <v>Mad'Hoja puerta de interés Social (h:1.8-2.1; b:0.76-1.0)</v>
          </cell>
          <cell r="C499" t="str">
            <v>UN</v>
          </cell>
        </row>
        <row r="500">
          <cell r="A500">
            <v>1499</v>
          </cell>
          <cell r="B500" t="str">
            <v>Mad'Hoja puerta entamb. arquit. Madera (h:1.8-2.3; b:0.76-1.0)</v>
          </cell>
          <cell r="C500" t="str">
            <v>UN</v>
          </cell>
        </row>
        <row r="501">
          <cell r="A501">
            <v>1500</v>
          </cell>
          <cell r="B501" t="str">
            <v>Mad'Hoja puerta entamb. triplex tablex  (h:1.8-2.3; b:0.76-1.0)</v>
          </cell>
          <cell r="C501" t="str">
            <v>UN</v>
          </cell>
        </row>
        <row r="502">
          <cell r="A502">
            <v>1501</v>
          </cell>
          <cell r="B502" t="str">
            <v>Mad'Lamina de triplex 4mm, pizano,. 2.44 x1.22</v>
          </cell>
          <cell r="C502" t="str">
            <v>UN</v>
          </cell>
        </row>
        <row r="503">
          <cell r="A503">
            <v>1502</v>
          </cell>
          <cell r="B503" t="str">
            <v>Mad'Liston ordinario</v>
          </cell>
          <cell r="C503" t="str">
            <v>UN</v>
          </cell>
        </row>
        <row r="504">
          <cell r="A504">
            <v>1503</v>
          </cell>
          <cell r="B504" t="str">
            <v xml:space="preserve">Mad'Liston de Teja, 4x2 </v>
          </cell>
          <cell r="C504" t="str">
            <v>ML</v>
          </cell>
        </row>
        <row r="505">
          <cell r="A505">
            <v>1504</v>
          </cell>
          <cell r="B505" t="str">
            <v>Mad'Listón Machihembrado techo en pino romeron</v>
          </cell>
          <cell r="C505" t="str">
            <v>M2</v>
          </cell>
        </row>
        <row r="506">
          <cell r="A506">
            <v>1505</v>
          </cell>
          <cell r="B506" t="str">
            <v>Mad'Listón Machihembrado techo en pino Patula</v>
          </cell>
          <cell r="C506" t="str">
            <v>M2</v>
          </cell>
        </row>
        <row r="507">
          <cell r="A507">
            <v>1506</v>
          </cell>
          <cell r="B507" t="str">
            <v>Mad'Listón MH Sapan, para piso</v>
          </cell>
          <cell r="C507" t="str">
            <v>M2</v>
          </cell>
        </row>
        <row r="508">
          <cell r="A508">
            <v>1507</v>
          </cell>
          <cell r="B508" t="str">
            <v>Mad'Liston Teja en TabCH</v>
          </cell>
          <cell r="C508" t="str">
            <v>ML</v>
          </cell>
        </row>
        <row r="509">
          <cell r="A509">
            <v>1508</v>
          </cell>
          <cell r="B509" t="str">
            <v>Mad'Planchon ordinario 2.9 mts</v>
          </cell>
          <cell r="C509" t="str">
            <v>UN</v>
          </cell>
        </row>
        <row r="510">
          <cell r="A510">
            <v>1509</v>
          </cell>
          <cell r="B510" t="str">
            <v>Mad'Repisa 8x4x290, ordinaria</v>
          </cell>
          <cell r="C510" t="str">
            <v>UN</v>
          </cell>
        </row>
        <row r="511">
          <cell r="A511">
            <v>1510</v>
          </cell>
          <cell r="B511" t="str">
            <v>Mad'Tabla burra 23*2.5*290</v>
          </cell>
          <cell r="C511" t="str">
            <v>UN</v>
          </cell>
        </row>
        <row r="512">
          <cell r="A512">
            <v>1511</v>
          </cell>
          <cell r="B512" t="str">
            <v>Mad'Tabla burra 28*2.5*290</v>
          </cell>
          <cell r="C512" t="str">
            <v>ML</v>
          </cell>
        </row>
        <row r="513">
          <cell r="A513">
            <v>1512</v>
          </cell>
          <cell r="B513" t="str">
            <v>Mad'Tabla chapa, 28*2*290</v>
          </cell>
          <cell r="C513" t="str">
            <v>UN</v>
          </cell>
        </row>
        <row r="514">
          <cell r="A514">
            <v>1513</v>
          </cell>
          <cell r="B514" t="str">
            <v>Mad'Tabla chapa, 13*2*290</v>
          </cell>
          <cell r="C514" t="str">
            <v>UN</v>
          </cell>
        </row>
        <row r="515">
          <cell r="A515">
            <v>1514</v>
          </cell>
          <cell r="B515" t="str">
            <v>Mad'Tiras de alistado de 3*3*3</v>
          </cell>
          <cell r="C515" t="str">
            <v>ML</v>
          </cell>
        </row>
        <row r="516">
          <cell r="A516">
            <v>1515</v>
          </cell>
          <cell r="B516" t="str">
            <v>Mad'Vara de clavo, 6mts</v>
          </cell>
          <cell r="C516" t="str">
            <v>UN</v>
          </cell>
        </row>
        <row r="517">
          <cell r="A517">
            <v>1516</v>
          </cell>
          <cell r="B517" t="str">
            <v>Mad'Vara de corredor, 6 mts</v>
          </cell>
          <cell r="C517" t="str">
            <v>UN</v>
          </cell>
        </row>
        <row r="518">
          <cell r="A518">
            <v>1517</v>
          </cell>
          <cell r="B518" t="str">
            <v xml:space="preserve">Mamp'Bloque de vidrio muro </v>
          </cell>
          <cell r="C518" t="str">
            <v>UN</v>
          </cell>
        </row>
        <row r="519">
          <cell r="A519">
            <v>1518</v>
          </cell>
          <cell r="B519" t="str">
            <v>Mamp'Bloque en concreto 15*20*40</v>
          </cell>
          <cell r="C519" t="str">
            <v>UN</v>
          </cell>
        </row>
        <row r="520">
          <cell r="A520">
            <v>1519</v>
          </cell>
          <cell r="B520" t="str">
            <v>Mamp'ladrillo cocido claro</v>
          </cell>
          <cell r="C520" t="str">
            <v>UN</v>
          </cell>
        </row>
        <row r="521">
          <cell r="A521">
            <v>1520</v>
          </cell>
          <cell r="B521" t="str">
            <v xml:space="preserve">Mamp'ladrillo recocido </v>
          </cell>
          <cell r="C521" t="str">
            <v>UN</v>
          </cell>
        </row>
        <row r="522">
          <cell r="A522">
            <v>1521</v>
          </cell>
          <cell r="B522" t="str">
            <v>Mamp'Divisiorios-bloque # 4, estandar</v>
          </cell>
          <cell r="C522" t="str">
            <v>UN</v>
          </cell>
        </row>
        <row r="523">
          <cell r="A523">
            <v>1522</v>
          </cell>
          <cell r="B523" t="str">
            <v>Mamp'Divisiorios-bloque # 5, estandar</v>
          </cell>
          <cell r="C523" t="str">
            <v>UN</v>
          </cell>
        </row>
        <row r="524">
          <cell r="A524">
            <v>1523</v>
          </cell>
          <cell r="B524" t="str">
            <v>Mamp'Divisiorios-tolete</v>
          </cell>
          <cell r="C524" t="str">
            <v>UN</v>
          </cell>
        </row>
        <row r="525">
          <cell r="A525">
            <v>1524</v>
          </cell>
          <cell r="B525" t="str">
            <v>Mamp'estructural-ladribloc 12</v>
          </cell>
          <cell r="C525" t="str">
            <v>UN</v>
          </cell>
        </row>
        <row r="526">
          <cell r="A526">
            <v>1525</v>
          </cell>
          <cell r="B526" t="str">
            <v xml:space="preserve">Mamp'estructural-portante trefilado 12 </v>
          </cell>
          <cell r="C526" t="str">
            <v>UN</v>
          </cell>
        </row>
        <row r="527">
          <cell r="A527">
            <v>1526</v>
          </cell>
          <cell r="B527" t="str">
            <v xml:space="preserve">Mamp'estructural-portante trefilado 14 </v>
          </cell>
          <cell r="C527" t="str">
            <v>UN</v>
          </cell>
        </row>
        <row r="528">
          <cell r="A528">
            <v>1527</v>
          </cell>
          <cell r="B528" t="str">
            <v>Mamp'Fachada-prensado liviano</v>
          </cell>
          <cell r="C528" t="str">
            <v>UN</v>
          </cell>
        </row>
        <row r="529">
          <cell r="A529">
            <v>1528</v>
          </cell>
          <cell r="B529" t="str">
            <v>Mamp'Fachada-prensado macizo</v>
          </cell>
          <cell r="C529" t="str">
            <v>UN</v>
          </cell>
        </row>
        <row r="530">
          <cell r="A530">
            <v>1529</v>
          </cell>
          <cell r="B530" t="str">
            <v>Mamp'vigueta 0.17*0.09*0.08</v>
          </cell>
          <cell r="C530" t="str">
            <v>ML</v>
          </cell>
        </row>
        <row r="531">
          <cell r="A531">
            <v>1530</v>
          </cell>
          <cell r="B531" t="str">
            <v>Mamp'Placa de yeso 1/2", panel rey</v>
          </cell>
          <cell r="C531" t="str">
            <v>UN</v>
          </cell>
        </row>
        <row r="532">
          <cell r="A532">
            <v>1531</v>
          </cell>
          <cell r="B532" t="str">
            <v>Meq' Andamio tubular , sección completa 1.5 x 1.5***</v>
          </cell>
          <cell r="C532" t="str">
            <v>SEM</v>
          </cell>
        </row>
        <row r="533">
          <cell r="A533">
            <v>1532</v>
          </cell>
          <cell r="B533" t="str">
            <v>Meq' Balde para Pluma de 250 kg</v>
          </cell>
          <cell r="C533" t="str">
            <v>DÍA</v>
          </cell>
        </row>
        <row r="534">
          <cell r="A534">
            <v>1533</v>
          </cell>
          <cell r="B534" t="str">
            <v>Meq' planchon de 2.80 metros</v>
          </cell>
          <cell r="C534" t="str">
            <v>DÍA</v>
          </cell>
        </row>
        <row r="535">
          <cell r="A535">
            <v>1534</v>
          </cell>
          <cell r="B535" t="str">
            <v>Meq' Pluma de 250 kg</v>
          </cell>
          <cell r="C535" t="str">
            <v>DÍA</v>
          </cell>
        </row>
        <row r="536">
          <cell r="A536">
            <v>1535</v>
          </cell>
          <cell r="B536" t="str">
            <v>Meq' Rueda para Andamio</v>
          </cell>
          <cell r="C536" t="str">
            <v>DÍA</v>
          </cell>
        </row>
        <row r="537">
          <cell r="A537">
            <v>1536</v>
          </cell>
          <cell r="B537" t="str">
            <v>Meq' Tramo escalera para Andamio</v>
          </cell>
          <cell r="C537" t="str">
            <v>DÍA</v>
          </cell>
        </row>
        <row r="538">
          <cell r="A538">
            <v>1537</v>
          </cell>
          <cell r="B538" t="str">
            <v>Meq'andamio colgante (Gancho), 30 mts</v>
          </cell>
          <cell r="C538" t="str">
            <v>DÍA</v>
          </cell>
        </row>
        <row r="539">
          <cell r="A539">
            <v>1538</v>
          </cell>
          <cell r="B539" t="str">
            <v>Meq'andamio tubular(sección 1.5 x 1.50)</v>
          </cell>
          <cell r="C539" t="str">
            <v>DÍA</v>
          </cell>
        </row>
        <row r="540">
          <cell r="A540">
            <v>1539</v>
          </cell>
          <cell r="B540" t="str">
            <v>Meq'Apisonador canguro(saltarín)</v>
          </cell>
          <cell r="C540" t="str">
            <v>DÍA</v>
          </cell>
        </row>
        <row r="541">
          <cell r="A541">
            <v>1540</v>
          </cell>
          <cell r="B541" t="str">
            <v>Meq'Bulldozer D6</v>
          </cell>
          <cell r="C541" t="str">
            <v>HR</v>
          </cell>
        </row>
        <row r="542">
          <cell r="A542">
            <v>1541</v>
          </cell>
          <cell r="B542" t="str">
            <v xml:space="preserve">Meq'Camilla en madera nueva </v>
          </cell>
          <cell r="C542" t="str">
            <v>DÍA</v>
          </cell>
        </row>
        <row r="543">
          <cell r="A543">
            <v>1542</v>
          </cell>
          <cell r="B543" t="str">
            <v>Meq'Cargador Bobcato</v>
          </cell>
          <cell r="C543" t="str">
            <v>HR</v>
          </cell>
        </row>
        <row r="544">
          <cell r="A544">
            <v>1543</v>
          </cell>
          <cell r="B544" t="str">
            <v>Meq'Carrotanque irrigador</v>
          </cell>
          <cell r="C544" t="str">
            <v>HR</v>
          </cell>
        </row>
        <row r="545">
          <cell r="A545">
            <v>1544</v>
          </cell>
          <cell r="B545" t="str">
            <v>Meq'Cercha metálica de 3 metros</v>
          </cell>
          <cell r="C545" t="str">
            <v>DÍA</v>
          </cell>
        </row>
        <row r="546">
          <cell r="A546">
            <v>1545</v>
          </cell>
          <cell r="B546" t="str">
            <v>Meq'Cilindro para prueba de concreto</v>
          </cell>
          <cell r="C546" t="str">
            <v>DÍA</v>
          </cell>
        </row>
        <row r="547">
          <cell r="A547">
            <v>1546</v>
          </cell>
          <cell r="B547" t="str">
            <v xml:space="preserve">Meq'Compresor 2 martillos </v>
          </cell>
          <cell r="C547" t="str">
            <v>HR</v>
          </cell>
        </row>
        <row r="548">
          <cell r="A548">
            <v>1547</v>
          </cell>
          <cell r="B548" t="str">
            <v>Meq'Compresor-pistola</v>
          </cell>
          <cell r="C548" t="str">
            <v>DÍA</v>
          </cell>
        </row>
        <row r="549">
          <cell r="A549">
            <v>1548</v>
          </cell>
          <cell r="B549" t="str">
            <v>Meq'Cortadora de ladrillo eléctrica</v>
          </cell>
          <cell r="C549" t="str">
            <v>DÍA</v>
          </cell>
        </row>
        <row r="550">
          <cell r="A550">
            <v>1549</v>
          </cell>
          <cell r="B550" t="str">
            <v>Meq'Cortadora de pavimento a gasolina</v>
          </cell>
          <cell r="C550" t="str">
            <v>DÍA</v>
          </cell>
        </row>
        <row r="551">
          <cell r="A551">
            <v>1550</v>
          </cell>
          <cell r="B551" t="str">
            <v>Meq'Cortadora depavimento(corte por metro lineal)</v>
          </cell>
          <cell r="C551" t="str">
            <v>ML</v>
          </cell>
        </row>
        <row r="552">
          <cell r="A552">
            <v>1551</v>
          </cell>
          <cell r="B552" t="str">
            <v>Meq'Cruceta corta</v>
          </cell>
          <cell r="C552" t="str">
            <v>DÍA</v>
          </cell>
        </row>
        <row r="553">
          <cell r="A553">
            <v>1552</v>
          </cell>
          <cell r="B553" t="str">
            <v>Meq'Cruceta larga</v>
          </cell>
          <cell r="C553" t="str">
            <v>DÍA</v>
          </cell>
        </row>
        <row r="554">
          <cell r="A554">
            <v>1553</v>
          </cell>
          <cell r="B554" t="str">
            <v>Meq'Dobladora</v>
          </cell>
          <cell r="C554" t="str">
            <v>DÍA</v>
          </cell>
        </row>
        <row r="555">
          <cell r="A555">
            <v>1554</v>
          </cell>
          <cell r="B555" t="str">
            <v>Meq'Dobletroque</v>
          </cell>
          <cell r="C555" t="str">
            <v>TN</v>
          </cell>
        </row>
        <row r="556">
          <cell r="A556">
            <v>1555</v>
          </cell>
          <cell r="B556" t="str">
            <v>Meq'Elevador gleason 1000 KG</v>
          </cell>
          <cell r="C556" t="str">
            <v>DIA</v>
          </cell>
        </row>
        <row r="557">
          <cell r="A557">
            <v>1556</v>
          </cell>
          <cell r="B557" t="str">
            <v>Meq'Equipo soldadura</v>
          </cell>
          <cell r="C557" t="str">
            <v>DIA</v>
          </cell>
        </row>
        <row r="558">
          <cell r="A558">
            <v>1557</v>
          </cell>
          <cell r="B558" t="str">
            <v>Meq'Formaleta  madera, incluye parales, crucetas y cerchas</v>
          </cell>
          <cell r="C558" t="str">
            <v>M2/MES</v>
          </cell>
        </row>
        <row r="559">
          <cell r="A559">
            <v>1558</v>
          </cell>
          <cell r="B559" t="str">
            <v>Meq'Formaleta metálica  para adoquin fundido en sitio</v>
          </cell>
          <cell r="C559" t="str">
            <v>M2/DIA</v>
          </cell>
        </row>
        <row r="560">
          <cell r="A560">
            <v>1559</v>
          </cell>
          <cell r="B560" t="str">
            <v>Meq'Formaleta para sardinel, 0.40* 2.46</v>
          </cell>
          <cell r="C560" t="str">
            <v>DÍA</v>
          </cell>
        </row>
        <row r="561">
          <cell r="A561">
            <v>1560</v>
          </cell>
          <cell r="B561" t="str">
            <v>Meq'Formaleta metálica para sardineles h=0.20 ml</v>
          </cell>
          <cell r="C561" t="str">
            <v>DÍA</v>
          </cell>
        </row>
        <row r="562">
          <cell r="A562">
            <v>1561</v>
          </cell>
          <cell r="B562" t="str">
            <v>Meq'Form-Clamps</v>
          </cell>
          <cell r="C562" t="str">
            <v>DÍA</v>
          </cell>
        </row>
        <row r="563">
          <cell r="A563">
            <v>1562</v>
          </cell>
          <cell r="B563" t="str">
            <v>Meq'Grua para izaje</v>
          </cell>
          <cell r="C563" t="str">
            <v>DÍA</v>
          </cell>
        </row>
        <row r="564">
          <cell r="A564">
            <v>1563</v>
          </cell>
          <cell r="B564" t="str">
            <v>Meq'llave tensora</v>
          </cell>
          <cell r="C564" t="str">
            <v>DÍA</v>
          </cell>
        </row>
        <row r="565">
          <cell r="A565">
            <v>1564</v>
          </cell>
          <cell r="B565" t="str">
            <v>Meq'Mezcladora a gasolina de 1.5 y 2 bultos</v>
          </cell>
          <cell r="C565" t="str">
            <v>DÍA</v>
          </cell>
        </row>
        <row r="566">
          <cell r="A566">
            <v>1565</v>
          </cell>
          <cell r="B566" t="str">
            <v>Meq'Mezcladora eléctrica de 1.5 y 2 bultos</v>
          </cell>
          <cell r="C566" t="str">
            <v>DÍA</v>
          </cell>
        </row>
        <row r="567">
          <cell r="A567">
            <v>1566</v>
          </cell>
          <cell r="B567" t="str">
            <v>Meq'Mordaza de más de 80 cms</v>
          </cell>
          <cell r="C567" t="str">
            <v>DÍA</v>
          </cell>
        </row>
        <row r="568">
          <cell r="A568">
            <v>1567</v>
          </cell>
          <cell r="B568" t="str">
            <v>Meq'Mordaza hasta 80 cms</v>
          </cell>
          <cell r="C568" t="str">
            <v>DÍA</v>
          </cell>
        </row>
        <row r="569">
          <cell r="A569">
            <v>1568</v>
          </cell>
          <cell r="B569" t="str">
            <v>Meq'Motobomba eléctrica de 2"(gasolina o eléctrica)</v>
          </cell>
          <cell r="C569" t="str">
            <v>DIA</v>
          </cell>
        </row>
        <row r="570">
          <cell r="A570">
            <v>1569</v>
          </cell>
          <cell r="B570" t="str">
            <v>Meq'Motobomba eléctrica de 3"(gasolina o eléctrica)</v>
          </cell>
          <cell r="C570" t="str">
            <v>DIA</v>
          </cell>
        </row>
        <row r="571">
          <cell r="A571">
            <v>1570</v>
          </cell>
          <cell r="B571" t="str">
            <v>Meq'Motobomba sumergible de 3" eléctrica(1HP)</v>
          </cell>
          <cell r="C571" t="str">
            <v>DIA</v>
          </cell>
        </row>
        <row r="572">
          <cell r="A572">
            <v>1571</v>
          </cell>
          <cell r="B572" t="str">
            <v>Meq'Motoniveladora 12G</v>
          </cell>
          <cell r="C572" t="str">
            <v>HR</v>
          </cell>
        </row>
        <row r="573">
          <cell r="A573">
            <v>1572</v>
          </cell>
          <cell r="B573" t="str">
            <v>Meq'Motosierra</v>
          </cell>
          <cell r="C573" t="str">
            <v>HR</v>
          </cell>
        </row>
        <row r="574">
          <cell r="A574">
            <v>1573</v>
          </cell>
          <cell r="B574" t="str">
            <v>Meq'Paral metálico corto</v>
          </cell>
          <cell r="C574" t="str">
            <v>DÍA</v>
          </cell>
        </row>
        <row r="575">
          <cell r="A575">
            <v>1574</v>
          </cell>
          <cell r="B575" t="str">
            <v>Meq'Paral metálico extra largo</v>
          </cell>
          <cell r="C575" t="str">
            <v>DÍA</v>
          </cell>
        </row>
        <row r="576">
          <cell r="A576">
            <v>1575</v>
          </cell>
          <cell r="B576" t="str">
            <v>Meq'Paral metálico largo</v>
          </cell>
          <cell r="C576" t="str">
            <v>DÍA</v>
          </cell>
        </row>
        <row r="577">
          <cell r="A577">
            <v>1576</v>
          </cell>
          <cell r="B577" t="str">
            <v>Meq'Pescantes</v>
          </cell>
          <cell r="C577" t="str">
            <v>DÍA</v>
          </cell>
        </row>
        <row r="578">
          <cell r="A578">
            <v>1577</v>
          </cell>
          <cell r="B578" t="str">
            <v xml:space="preserve">Meq'pluma grua a gasolina (capacidad 250 kg) </v>
          </cell>
          <cell r="C578" t="str">
            <v>DÍA</v>
          </cell>
        </row>
        <row r="579">
          <cell r="A579">
            <v>1578</v>
          </cell>
          <cell r="B579" t="str">
            <v xml:space="preserve">Meq'pluma grúa eléctrica (capacidad 250 kg) </v>
          </cell>
          <cell r="C579" t="str">
            <v>DÍA</v>
          </cell>
        </row>
        <row r="580">
          <cell r="A580">
            <v>1579</v>
          </cell>
          <cell r="B580" t="str">
            <v>Meq'Pulidora manual(monfásica)</v>
          </cell>
          <cell r="C580" t="str">
            <v>DÍA</v>
          </cell>
        </row>
        <row r="581">
          <cell r="A581">
            <v>1580</v>
          </cell>
          <cell r="B581" t="str">
            <v>Meq'Retroexcavadora de llanta Jhon Dere 510</v>
          </cell>
          <cell r="C581" t="str">
            <v>HR</v>
          </cell>
        </row>
        <row r="582">
          <cell r="A582">
            <v>1581</v>
          </cell>
          <cell r="B582" t="str">
            <v>Meq'ruedas para andamio ( 4 unidades)</v>
          </cell>
          <cell r="C582" t="str">
            <v>DÍA</v>
          </cell>
        </row>
        <row r="583">
          <cell r="A583">
            <v>1582</v>
          </cell>
          <cell r="B583" t="str">
            <v>Meq'Taladro</v>
          </cell>
          <cell r="C583" t="str">
            <v>DÍA</v>
          </cell>
        </row>
        <row r="584">
          <cell r="A584">
            <v>1583</v>
          </cell>
          <cell r="B584" t="str">
            <v>Meq'Transporte volqueta 6 M3, hasta 30 km</v>
          </cell>
          <cell r="C584" t="str">
            <v>VJE</v>
          </cell>
        </row>
        <row r="585">
          <cell r="A585">
            <v>1584</v>
          </cell>
          <cell r="B585" t="str">
            <v>Meq'Transporte en mula</v>
          </cell>
          <cell r="C585" t="str">
            <v>DIA</v>
          </cell>
        </row>
        <row r="586">
          <cell r="A586">
            <v>1585</v>
          </cell>
          <cell r="B586" t="str">
            <v>Meq'Tronzadora</v>
          </cell>
          <cell r="C586" t="str">
            <v>DIA</v>
          </cell>
        </row>
        <row r="587">
          <cell r="A587">
            <v>1586</v>
          </cell>
          <cell r="B587" t="str">
            <v>Meq'Vibrador eléctrico para concreto(monofásico)</v>
          </cell>
          <cell r="C587" t="str">
            <v>DÍA</v>
          </cell>
        </row>
        <row r="588">
          <cell r="A588">
            <v>1587</v>
          </cell>
          <cell r="B588" t="str">
            <v>Meq'Vibrador  a gasolina (3.5 HP)</v>
          </cell>
          <cell r="C588" t="str">
            <v>DÍA</v>
          </cell>
        </row>
        <row r="589">
          <cell r="A589">
            <v>1588</v>
          </cell>
          <cell r="B589" t="str">
            <v>Meq'Vibrocompactadora a gasolina (9HP-16HP)</v>
          </cell>
          <cell r="C589" t="str">
            <v>DÍA</v>
          </cell>
        </row>
        <row r="590">
          <cell r="A590">
            <v>1589</v>
          </cell>
          <cell r="B590" t="str">
            <v>Meq'Vibrocompactadora eléctrica (5HP)</v>
          </cell>
          <cell r="C590" t="str">
            <v>DÍA</v>
          </cell>
        </row>
        <row r="591">
          <cell r="A591">
            <v>1590</v>
          </cell>
          <cell r="B591" t="str">
            <v>Meq'Vibrocompactadora zanjera a gasolina (5HP)</v>
          </cell>
          <cell r="C591" t="str">
            <v>DÍA</v>
          </cell>
        </row>
        <row r="592">
          <cell r="A592">
            <v>1591</v>
          </cell>
          <cell r="B592" t="str">
            <v>Meq'Vibrocompactador 7 tn, para recebo</v>
          </cell>
          <cell r="C592" t="str">
            <v>HR</v>
          </cell>
        </row>
        <row r="593">
          <cell r="A593">
            <v>1592</v>
          </cell>
          <cell r="B593" t="str">
            <v>Meq'Vibrocompactador, para pavimento</v>
          </cell>
          <cell r="C593" t="str">
            <v>HR</v>
          </cell>
        </row>
        <row r="594">
          <cell r="A594">
            <v>1593</v>
          </cell>
          <cell r="B594" t="str">
            <v>Meq'Volqueta 6 M3</v>
          </cell>
          <cell r="C594" t="str">
            <v>DÍA</v>
          </cell>
        </row>
        <row r="595">
          <cell r="A595">
            <v>1594</v>
          </cell>
          <cell r="B595" t="str">
            <v>Meq'Volqueta 6 M3, transporte M3/Km</v>
          </cell>
          <cell r="C595" t="str">
            <v>M3/KM</v>
          </cell>
        </row>
        <row r="596">
          <cell r="A596">
            <v>1595</v>
          </cell>
          <cell r="B596" t="str">
            <v>Met' Acero A36</v>
          </cell>
          <cell r="C596" t="str">
            <v>KG</v>
          </cell>
        </row>
        <row r="597">
          <cell r="A597">
            <v>1596</v>
          </cell>
          <cell r="B597" t="str">
            <v>Met' Acero 37000 psi 1/4", corrugadoy figurado</v>
          </cell>
          <cell r="C597" t="str">
            <v>KG</v>
          </cell>
        </row>
        <row r="598">
          <cell r="A598">
            <v>1597</v>
          </cell>
          <cell r="B598" t="str">
            <v>Met' Acero 60000 psi 1/2" hasta 5/8", corrugadoy figurado</v>
          </cell>
          <cell r="C598" t="str">
            <v>KG</v>
          </cell>
        </row>
        <row r="599">
          <cell r="A599">
            <v>1598</v>
          </cell>
          <cell r="B599" t="str">
            <v>Met' Acero 60000 psi 3/4" hasta 1" , corrugado y figurado</v>
          </cell>
          <cell r="C599" t="str">
            <v>KG</v>
          </cell>
        </row>
        <row r="600">
          <cell r="A600">
            <v>1599</v>
          </cell>
          <cell r="B600" t="str">
            <v>Met' Alambre de púa 12.5 x 350mts por 35 kilos</v>
          </cell>
          <cell r="C600" t="str">
            <v>KG</v>
          </cell>
        </row>
        <row r="601">
          <cell r="A601">
            <v>1600</v>
          </cell>
          <cell r="B601" t="str">
            <v xml:space="preserve">Met' Alambre negro C 18  </v>
          </cell>
          <cell r="C601" t="str">
            <v>KG</v>
          </cell>
        </row>
        <row r="602">
          <cell r="A602">
            <v>1601</v>
          </cell>
          <cell r="B602" t="str">
            <v>Met' Angulo 2"x3/16"</v>
          </cell>
          <cell r="C602" t="str">
            <v>ML</v>
          </cell>
        </row>
        <row r="603">
          <cell r="A603">
            <v>1602</v>
          </cell>
          <cell r="B603" t="str">
            <v>Met' Angulo 1.1/2"x3/16" x  6 mts</v>
          </cell>
          <cell r="C603" t="str">
            <v>ML</v>
          </cell>
        </row>
        <row r="604">
          <cell r="A604">
            <v>1603</v>
          </cell>
          <cell r="B604" t="str">
            <v>Met' Angulo 1.1/2"x1/8"</v>
          </cell>
          <cell r="C604" t="str">
            <v>ML</v>
          </cell>
        </row>
        <row r="605">
          <cell r="A605">
            <v>1604</v>
          </cell>
          <cell r="B605" t="str">
            <v>Met' Angulo 1.1/2"x1/4"</v>
          </cell>
          <cell r="C605" t="str">
            <v>ML</v>
          </cell>
        </row>
        <row r="606">
          <cell r="A606">
            <v>1605</v>
          </cell>
          <cell r="B606" t="str">
            <v>Met' Angulo 1.1/4"x3/16" x 6 mts</v>
          </cell>
          <cell r="C606" t="str">
            <v>ML</v>
          </cell>
        </row>
        <row r="607">
          <cell r="A607">
            <v>1606</v>
          </cell>
          <cell r="B607" t="str">
            <v>Met' Angulo 2.1/2"x3/16"</v>
          </cell>
          <cell r="C607" t="str">
            <v>ML</v>
          </cell>
        </row>
        <row r="608">
          <cell r="A608">
            <v>1607</v>
          </cell>
          <cell r="B608" t="str">
            <v>Met' Angulo 2.1/2"x1/4"</v>
          </cell>
          <cell r="C608" t="str">
            <v>ML</v>
          </cell>
        </row>
        <row r="609">
          <cell r="A609">
            <v>1608</v>
          </cell>
          <cell r="B609" t="str">
            <v>Met' Angulo 1"x1"x3/16"</v>
          </cell>
          <cell r="C609" t="str">
            <v>ML</v>
          </cell>
        </row>
        <row r="610">
          <cell r="A610">
            <v>1609</v>
          </cell>
          <cell r="B610" t="str">
            <v>Met' angulo de 1 x 1 x 1/16 blanco y otros accesorios</v>
          </cell>
          <cell r="C610" t="str">
            <v>ML</v>
          </cell>
        </row>
        <row r="611">
          <cell r="A611">
            <v>1610</v>
          </cell>
          <cell r="B611" t="str">
            <v>Met' Angulo 1/8x3/4</v>
          </cell>
          <cell r="C611" t="str">
            <v>ML</v>
          </cell>
        </row>
        <row r="612">
          <cell r="A612">
            <v>1611</v>
          </cell>
          <cell r="B612" t="str">
            <v>Met' Angulo de 1 por 1/8"</v>
          </cell>
          <cell r="C612" t="str">
            <v>ML</v>
          </cell>
        </row>
        <row r="613">
          <cell r="A613">
            <v>1612</v>
          </cell>
          <cell r="B613" t="str">
            <v>Met' Banderolas para puerta cortina</v>
          </cell>
          <cell r="C613" t="str">
            <v>UN</v>
          </cell>
        </row>
        <row r="614">
          <cell r="A614">
            <v>1613</v>
          </cell>
          <cell r="B614" t="str">
            <v>Met'Alambre de púa 12.5 x 350 m ( 35 kilos)</v>
          </cell>
          <cell r="C614" t="str">
            <v>ML</v>
          </cell>
        </row>
        <row r="615">
          <cell r="A615">
            <v>1614</v>
          </cell>
          <cell r="B615" t="str">
            <v>Met'Alambre de galvanizado No. 12 (Para gaviones)</v>
          </cell>
          <cell r="C615" t="str">
            <v>KG</v>
          </cell>
        </row>
        <row r="616">
          <cell r="A616">
            <v>1615</v>
          </cell>
          <cell r="B616" t="str">
            <v>Met'División entamborada baño, calibre 18</v>
          </cell>
          <cell r="C616" t="str">
            <v>M2</v>
          </cell>
        </row>
        <row r="617">
          <cell r="A617">
            <v>1616</v>
          </cell>
          <cell r="B617" t="str">
            <v>Met'Flanche lámina galvanizada, calibre 22 ds=20</v>
          </cell>
          <cell r="C617" t="str">
            <v>ML</v>
          </cell>
        </row>
        <row r="618">
          <cell r="A618">
            <v>1617</v>
          </cell>
          <cell r="B618" t="str">
            <v>Met'Fleje para cortina, calibre 24, 6 ml</v>
          </cell>
          <cell r="C618" t="str">
            <v>UN</v>
          </cell>
        </row>
        <row r="619">
          <cell r="A619">
            <v>1618</v>
          </cell>
          <cell r="B619" t="str">
            <v xml:space="preserve">Met'Hierro corrugado  Chipas 3/8" y 1/4"  </v>
          </cell>
          <cell r="C619" t="str">
            <v>KG</v>
          </cell>
        </row>
        <row r="620">
          <cell r="A620">
            <v>1619</v>
          </cell>
          <cell r="B620" t="str">
            <v>Met'Lámina cold rolled calibre 18, 1*2</v>
          </cell>
          <cell r="C620" t="str">
            <v>UN</v>
          </cell>
        </row>
        <row r="621">
          <cell r="A621">
            <v>1620</v>
          </cell>
          <cell r="B621" t="str">
            <v>Met'Lámina CR</v>
          </cell>
          <cell r="C621" t="str">
            <v>KG</v>
          </cell>
        </row>
        <row r="622">
          <cell r="A622">
            <v>1621</v>
          </cell>
          <cell r="B622" t="str">
            <v>Met'Lámina Galvanizada Calibre 22 1*2 mt</v>
          </cell>
          <cell r="C622" t="str">
            <v>UN</v>
          </cell>
        </row>
        <row r="623">
          <cell r="A623">
            <v>1622</v>
          </cell>
          <cell r="B623" t="str">
            <v>Met'Lámina HR</v>
          </cell>
          <cell r="C623" t="str">
            <v>KG</v>
          </cell>
        </row>
        <row r="624">
          <cell r="A624">
            <v>1623</v>
          </cell>
          <cell r="B624" t="str">
            <v>Met'Lámina steel deck 2", calibre 22, (0.75 mm) x 1.5"</v>
          </cell>
          <cell r="C624" t="str">
            <v>M2</v>
          </cell>
        </row>
        <row r="625">
          <cell r="A625">
            <v>1624</v>
          </cell>
          <cell r="B625" t="str">
            <v>Met'Lámina steel deck 3", calibre 22, (.75 mm) x 1.5"</v>
          </cell>
          <cell r="C625" t="str">
            <v>M2</v>
          </cell>
        </row>
        <row r="626">
          <cell r="A626">
            <v>1625</v>
          </cell>
          <cell r="B626" t="str">
            <v>Met'Malla con vena, 0.50 x 2.4</v>
          </cell>
          <cell r="C626" t="str">
            <v>UN</v>
          </cell>
        </row>
        <row r="627">
          <cell r="A627">
            <v>1626</v>
          </cell>
          <cell r="B627" t="str">
            <v>Met'Malla eslab. Calib 10, 2", alambre galvanizado</v>
          </cell>
          <cell r="C627" t="str">
            <v>M2</v>
          </cell>
        </row>
        <row r="628">
          <cell r="A628">
            <v>1627</v>
          </cell>
          <cell r="B628" t="str">
            <v>Met'Malla eslab. Calib 10, 2", Recubierta PVC</v>
          </cell>
          <cell r="C628" t="str">
            <v>M2</v>
          </cell>
        </row>
        <row r="629">
          <cell r="A629">
            <v>1628</v>
          </cell>
          <cell r="B629" t="str">
            <v>Met'Malla eslab. Calib 12, 2", alambre galvanizado</v>
          </cell>
          <cell r="C629" t="str">
            <v>M2</v>
          </cell>
        </row>
        <row r="630">
          <cell r="A630">
            <v>1629</v>
          </cell>
          <cell r="B630" t="str">
            <v>Met'Malla eslab. Calib 12, 2", Recubierta PVC</v>
          </cell>
          <cell r="C630" t="str">
            <v>M2</v>
          </cell>
        </row>
        <row r="631">
          <cell r="A631">
            <v>1630</v>
          </cell>
          <cell r="B631" t="str">
            <v>Met'Malla eslab. Calib 13, 2", alambre galvanizado</v>
          </cell>
          <cell r="C631" t="str">
            <v>M2</v>
          </cell>
        </row>
        <row r="632">
          <cell r="A632">
            <v>1631</v>
          </cell>
          <cell r="B632" t="str">
            <v>Met'Malla eslab. Calib 14, 2",alambre galvanizado</v>
          </cell>
          <cell r="C632" t="str">
            <v>M2</v>
          </cell>
        </row>
        <row r="633">
          <cell r="A633">
            <v>1632</v>
          </cell>
          <cell r="B633" t="str">
            <v>Met'Malla eslab. Calib 8, 2", alambre galvanizado</v>
          </cell>
          <cell r="C633" t="str">
            <v>M2</v>
          </cell>
        </row>
        <row r="634">
          <cell r="A634">
            <v>1633</v>
          </cell>
          <cell r="B634" t="str">
            <v>Met'Malla eslab. Calib 8, 2", Recubierta PVC</v>
          </cell>
          <cell r="C634" t="str">
            <v>M2</v>
          </cell>
        </row>
        <row r="635">
          <cell r="A635">
            <v>1634</v>
          </cell>
          <cell r="B635" t="str">
            <v>Met'Malla eslab. Calib 9, 2", alambre galvanizado</v>
          </cell>
          <cell r="C635" t="str">
            <v>M2</v>
          </cell>
        </row>
        <row r="636">
          <cell r="A636">
            <v>1635</v>
          </cell>
          <cell r="B636" t="str">
            <v>Met'Malla eslab. Calib 9, 2", Recubierta PVC</v>
          </cell>
          <cell r="C636" t="str">
            <v>M2</v>
          </cell>
        </row>
        <row r="637">
          <cell r="A637">
            <v>1636</v>
          </cell>
          <cell r="B637" t="str">
            <v>Met'Malla Ondulada Calib 10, 2", alambre galvanizado</v>
          </cell>
          <cell r="C637" t="str">
            <v>M2</v>
          </cell>
        </row>
        <row r="638">
          <cell r="A638">
            <v>1637</v>
          </cell>
          <cell r="B638" t="str">
            <v>Met'Malla Ondulada Calib 10, 2", galv. Recub  PVC</v>
          </cell>
          <cell r="C638" t="str">
            <v>M2</v>
          </cell>
        </row>
        <row r="639">
          <cell r="A639">
            <v>1638</v>
          </cell>
          <cell r="B639" t="str">
            <v>Met'Malla Ondulada Calib 12, 2", alambre galvanizado</v>
          </cell>
          <cell r="C639" t="str">
            <v>M2</v>
          </cell>
        </row>
        <row r="640">
          <cell r="A640">
            <v>1639</v>
          </cell>
          <cell r="B640" t="str">
            <v>Met'Malla Ondulada Calib 12, 2", galv. Recub  PVC</v>
          </cell>
          <cell r="C640" t="str">
            <v>M2</v>
          </cell>
        </row>
        <row r="641">
          <cell r="A641">
            <v>1640</v>
          </cell>
          <cell r="B641" t="str">
            <v>Met'Malla Ondulada Calib 13, 1", alambre galvanizado</v>
          </cell>
          <cell r="C641" t="str">
            <v>M2</v>
          </cell>
        </row>
        <row r="642">
          <cell r="A642">
            <v>1641</v>
          </cell>
          <cell r="B642" t="str">
            <v>Met'Malla Ondulada Calib 13, 1", galv. Recub  PVC</v>
          </cell>
          <cell r="C642" t="str">
            <v>M2</v>
          </cell>
        </row>
        <row r="643">
          <cell r="A643">
            <v>1642</v>
          </cell>
          <cell r="B643" t="str">
            <v>Met'Malla Ondulada Calib 14, 1", alambre galvanizado</v>
          </cell>
          <cell r="C643" t="str">
            <v>M2</v>
          </cell>
        </row>
        <row r="644">
          <cell r="A644">
            <v>1643</v>
          </cell>
          <cell r="B644" t="str">
            <v>Met'Malla Ondulada Calib 14, 1", galv. Recub  PVC</v>
          </cell>
          <cell r="C644" t="str">
            <v>M2</v>
          </cell>
        </row>
        <row r="645">
          <cell r="A645">
            <v>1644</v>
          </cell>
          <cell r="B645" t="str">
            <v>Met'Malla Ondulada Calib 6, 2", alambre galvanizado</v>
          </cell>
          <cell r="C645" t="str">
            <v>M2</v>
          </cell>
        </row>
        <row r="646">
          <cell r="A646">
            <v>1645</v>
          </cell>
          <cell r="B646" t="str">
            <v>Met'Malla Ondulada Calib 6, 2", galv. Recub  PVC</v>
          </cell>
          <cell r="C646" t="str">
            <v>M2</v>
          </cell>
        </row>
        <row r="647">
          <cell r="A647">
            <v>1646</v>
          </cell>
          <cell r="B647" t="str">
            <v>Met'Malla Ondulada Calib 8, 2", alambre galvanizado</v>
          </cell>
          <cell r="C647" t="str">
            <v>M2</v>
          </cell>
        </row>
        <row r="648">
          <cell r="A648">
            <v>1647</v>
          </cell>
          <cell r="B648" t="str">
            <v>Met'Malla Ondulada Calib 8, 2", galv. Recub  PVC</v>
          </cell>
          <cell r="C648" t="str">
            <v>M2</v>
          </cell>
        </row>
        <row r="649">
          <cell r="A649">
            <v>1648</v>
          </cell>
          <cell r="B649" t="str">
            <v>Met'Malla Ondulada Calib 9, 2", alambre galvanizado</v>
          </cell>
          <cell r="C649" t="str">
            <v>M2</v>
          </cell>
        </row>
        <row r="650">
          <cell r="A650">
            <v>1649</v>
          </cell>
          <cell r="B650" t="str">
            <v>Met'Malla Ondulada Calib 9, 2", galv. Recub  PVC</v>
          </cell>
          <cell r="C650" t="str">
            <v>M2</v>
          </cell>
        </row>
        <row r="651">
          <cell r="A651">
            <v>1650</v>
          </cell>
          <cell r="B651" t="str">
            <v xml:space="preserve">Met'Malla para gallinero, altura 1.5, 1" x 1", </v>
          </cell>
          <cell r="C651" t="str">
            <v>KG</v>
          </cell>
        </row>
        <row r="652">
          <cell r="A652">
            <v>1651</v>
          </cell>
          <cell r="B652" t="str">
            <v>Met'Malla para gallinero, altura 1.6, 2" x  ½"</v>
          </cell>
          <cell r="C652" t="str">
            <v>KG</v>
          </cell>
        </row>
        <row r="653">
          <cell r="A653">
            <v>1652</v>
          </cell>
          <cell r="B653" t="str">
            <v>Met'Malla para Gaviones, Calibre  BWG.12, 1x1x1, huecos 10x10</v>
          </cell>
          <cell r="C653" t="str">
            <v>UN</v>
          </cell>
        </row>
        <row r="654">
          <cell r="A654">
            <v>1653</v>
          </cell>
          <cell r="B654" t="str">
            <v>Met'Malla para Gaviones, Calibre  BWG.12, 2x1x1, huecos 10x10</v>
          </cell>
          <cell r="C654" t="str">
            <v>UN</v>
          </cell>
        </row>
        <row r="655">
          <cell r="A655">
            <v>1654</v>
          </cell>
          <cell r="B655" t="str">
            <v>Met'Malla para Gaviones, Calibre  BWG.12, 3x1x1, huecos 10x10</v>
          </cell>
          <cell r="C655" t="str">
            <v>UN</v>
          </cell>
        </row>
        <row r="656">
          <cell r="A656">
            <v>1655</v>
          </cell>
          <cell r="B656" t="str">
            <v xml:space="preserve">Met'Malla Rfz,H.257, 6000 psi, entrepiso  macizo, 15 x 15, 7 mm </v>
          </cell>
          <cell r="C656" t="str">
            <v>M2</v>
          </cell>
        </row>
        <row r="657">
          <cell r="A657">
            <v>1656</v>
          </cell>
          <cell r="B657" t="str">
            <v>Met'Malla Rfz, M-084, 4 mm, Panel de 6.0x2.35m (Placas en una dirección), 15 x 15</v>
          </cell>
          <cell r="C657" t="str">
            <v>M2</v>
          </cell>
        </row>
        <row r="658">
          <cell r="A658">
            <v>1657</v>
          </cell>
          <cell r="B658" t="str">
            <v>Met'Malla Rfz, M-1.06, 4.5 mm, Panel de 6.0x2.35m , Placa e una dirección</v>
          </cell>
          <cell r="C658" t="str">
            <v>M2</v>
          </cell>
        </row>
        <row r="659">
          <cell r="A659">
            <v>1658</v>
          </cell>
          <cell r="B659" t="str">
            <v>Met'Malla Rfz, M-1.31, 5 mm, Panel de 6.0x2.35m  Placa en una dirección</v>
          </cell>
          <cell r="C659" t="str">
            <v>M2</v>
          </cell>
        </row>
        <row r="660">
          <cell r="A660">
            <v>1659</v>
          </cell>
          <cell r="B660" t="str">
            <v>Met'Malla Rfz, M-1.59, 5.5 mm, Panel de 6.0x2.35m Placa en una dirección</v>
          </cell>
          <cell r="C660" t="str">
            <v>M2</v>
          </cell>
        </row>
        <row r="661">
          <cell r="A661">
            <v>1660</v>
          </cell>
          <cell r="B661" t="str">
            <v>Met'Malla Rfz, M-1.89, 6.0 mm, Panel de 6.0x2.35m Placa en una dirección</v>
          </cell>
          <cell r="C661" t="str">
            <v>M2</v>
          </cell>
        </row>
        <row r="662">
          <cell r="A662">
            <v>1661</v>
          </cell>
          <cell r="B662" t="str">
            <v>Met'Malla Zaran 8x8 huec/pg, calb BWG 20, panel 0.9x0.3</v>
          </cell>
          <cell r="C662" t="str">
            <v>UN</v>
          </cell>
        </row>
        <row r="663">
          <cell r="A663">
            <v>1662</v>
          </cell>
          <cell r="B663" t="str">
            <v>Met'Pernos</v>
          </cell>
          <cell r="C663" t="str">
            <v>KG</v>
          </cell>
        </row>
        <row r="664">
          <cell r="A664">
            <v>1663</v>
          </cell>
          <cell r="B664" t="str">
            <v>Met'Pisavidrios, 1x1x26</v>
          </cell>
          <cell r="C664" t="str">
            <v>UN</v>
          </cell>
        </row>
        <row r="665">
          <cell r="A665">
            <v>1664</v>
          </cell>
          <cell r="B665" t="str">
            <v>Met'Platina 1/4" x 1 1/2</v>
          </cell>
          <cell r="C665" t="str">
            <v>ML</v>
          </cell>
        </row>
        <row r="666">
          <cell r="A666">
            <v>1665</v>
          </cell>
          <cell r="B666" t="str">
            <v>Met'Platina 3/8" x 1"</v>
          </cell>
          <cell r="C666" t="str">
            <v>ML</v>
          </cell>
        </row>
        <row r="667">
          <cell r="A667">
            <v>1666</v>
          </cell>
          <cell r="B667" t="str">
            <v>Met'Platina 3/8"x0.45x0.45</v>
          </cell>
          <cell r="C667" t="str">
            <v>UN</v>
          </cell>
        </row>
        <row r="668">
          <cell r="A668">
            <v>1667</v>
          </cell>
          <cell r="B668" t="str">
            <v>Met'Platina 1/8"x 1"</v>
          </cell>
          <cell r="C668" t="str">
            <v>ML</v>
          </cell>
        </row>
        <row r="669">
          <cell r="A669">
            <v>1668</v>
          </cell>
          <cell r="B669" t="str">
            <v>Met'Platina 1/8"x 1/2"</v>
          </cell>
          <cell r="C669" t="str">
            <v>ML</v>
          </cell>
        </row>
        <row r="670">
          <cell r="A670">
            <v>1669</v>
          </cell>
          <cell r="B670" t="str">
            <v>Met'Platina acero 1/4" x 2"</v>
          </cell>
          <cell r="C670" t="str">
            <v>ML</v>
          </cell>
        </row>
        <row r="671">
          <cell r="A671">
            <v>1670</v>
          </cell>
          <cell r="B671" t="str">
            <v>Met'Platina diagonales 1.1 cm</v>
          </cell>
          <cell r="C671" t="str">
            <v>ML</v>
          </cell>
        </row>
        <row r="672">
          <cell r="A672">
            <v>1671</v>
          </cell>
          <cell r="B672" t="str">
            <v>Met'polea para puerta cortina</v>
          </cell>
          <cell r="C672" t="str">
            <v>UN</v>
          </cell>
        </row>
        <row r="673">
          <cell r="A673">
            <v>1672</v>
          </cell>
          <cell r="B673" t="str">
            <v>Met'Puntilla de 1" a 3"</v>
          </cell>
          <cell r="C673" t="str">
            <v>LB</v>
          </cell>
        </row>
        <row r="674">
          <cell r="A674">
            <v>1673</v>
          </cell>
          <cell r="B674" t="str">
            <v>Met'Puntilla de 1" sin cabeza</v>
          </cell>
          <cell r="C674" t="str">
            <v>LB</v>
          </cell>
        </row>
        <row r="675">
          <cell r="A675">
            <v>1674</v>
          </cell>
          <cell r="B675" t="str">
            <v>Met' Remache de hierro para puerta cortina</v>
          </cell>
          <cell r="C675" t="str">
            <v>UN</v>
          </cell>
        </row>
        <row r="676">
          <cell r="A676">
            <v>1675</v>
          </cell>
          <cell r="B676" t="str">
            <v>Met'Rieles de 9 cms</v>
          </cell>
          <cell r="C676" t="str">
            <v>ML</v>
          </cell>
        </row>
        <row r="677">
          <cell r="A677">
            <v>1676</v>
          </cell>
          <cell r="B677" t="str">
            <v>Met' Resortes para puerta cortina</v>
          </cell>
          <cell r="C677" t="str">
            <v>UN</v>
          </cell>
        </row>
        <row r="678">
          <cell r="A678">
            <v>1677</v>
          </cell>
          <cell r="B678" t="str">
            <v>Met' seguros para puerta cortina</v>
          </cell>
          <cell r="C678" t="str">
            <v>UN</v>
          </cell>
        </row>
        <row r="679">
          <cell r="A679">
            <v>1678</v>
          </cell>
          <cell r="B679" t="str">
            <v>Met'Tapa rollo para puerta cortina</v>
          </cell>
          <cell r="C679" t="str">
            <v>UN</v>
          </cell>
        </row>
        <row r="680">
          <cell r="A680">
            <v>1679</v>
          </cell>
          <cell r="B680" t="str">
            <v>Met'Tapa para tubo redondo 2"(especial para cerramiento)</v>
          </cell>
          <cell r="C680" t="str">
            <v>UN</v>
          </cell>
        </row>
        <row r="681">
          <cell r="A681">
            <v>1680</v>
          </cell>
          <cell r="B681" t="str">
            <v>Met'Tapa para tubo redondo 2.1/2 "(especial para cerramiento)</v>
          </cell>
          <cell r="C681" t="str">
            <v>UN</v>
          </cell>
        </row>
        <row r="682">
          <cell r="A682">
            <v>1681</v>
          </cell>
          <cell r="B682" t="str">
            <v>Met'Tapa para tubo cuadrado 1" (especial para cerramiento)</v>
          </cell>
          <cell r="C682" t="str">
            <v>UN</v>
          </cell>
        </row>
        <row r="683">
          <cell r="A683">
            <v>1682</v>
          </cell>
          <cell r="B683" t="str">
            <v>Met'Tornillos para puerta cortina</v>
          </cell>
          <cell r="C683" t="str">
            <v>UN</v>
          </cell>
        </row>
        <row r="684">
          <cell r="A684">
            <v>1683</v>
          </cell>
          <cell r="B684" t="str">
            <v>Met'Tubo estructural redondo, ASTM 4500, GRADO C</v>
          </cell>
          <cell r="C684" t="str">
            <v>KG</v>
          </cell>
        </row>
        <row r="685">
          <cell r="A685">
            <v>1684</v>
          </cell>
          <cell r="B685" t="str">
            <v>Met'tubo de11/ 2", AN, liviano, calibre 0.080, 2 mm</v>
          </cell>
          <cell r="C685" t="str">
            <v>ML</v>
          </cell>
        </row>
        <row r="686">
          <cell r="A686">
            <v>1685</v>
          </cell>
          <cell r="B686" t="str">
            <v>Met'tubo de 2", AN, liviano, calibre 0.080, 2 mm</v>
          </cell>
          <cell r="C686" t="str">
            <v>ML</v>
          </cell>
        </row>
        <row r="687">
          <cell r="A687">
            <v>1686</v>
          </cell>
          <cell r="B687" t="str">
            <v>Met'tubo de 21/2", AN, semipesado, calibre 0.090, 2.3 mm</v>
          </cell>
          <cell r="C687" t="str">
            <v>ML</v>
          </cell>
        </row>
        <row r="688">
          <cell r="A688">
            <v>1687</v>
          </cell>
          <cell r="B688" t="str">
            <v>Met'tubo de 3", AN, semipesado, calibre 0.090, 2.3mm</v>
          </cell>
          <cell r="C688" t="str">
            <v>ML</v>
          </cell>
        </row>
        <row r="689">
          <cell r="A689">
            <v>1688</v>
          </cell>
          <cell r="B689" t="str">
            <v>Tubo de 4 x 8 calibre 19</v>
          </cell>
          <cell r="C689" t="str">
            <v>ML</v>
          </cell>
        </row>
        <row r="690">
          <cell r="A690">
            <v>1689</v>
          </cell>
          <cell r="B690" t="str">
            <v>Tubo de 4 x 10 calibre 19</v>
          </cell>
          <cell r="C690" t="str">
            <v>ML</v>
          </cell>
        </row>
        <row r="691">
          <cell r="A691">
            <v>1690</v>
          </cell>
          <cell r="B691" t="str">
            <v>Met'Tubo cuadrado 1" calibre 18</v>
          </cell>
          <cell r="C691" t="str">
            <v>ML</v>
          </cell>
        </row>
        <row r="692">
          <cell r="A692">
            <v>1691</v>
          </cell>
          <cell r="B692" t="str">
            <v>Met'Tubo cuadrado 1.1/2", calibre 18</v>
          </cell>
          <cell r="C692" t="str">
            <v>ML</v>
          </cell>
        </row>
        <row r="693">
          <cell r="A693">
            <v>1692</v>
          </cell>
          <cell r="B693" t="str">
            <v>Met'Tubo cuadrado 2", calibre 18</v>
          </cell>
          <cell r="C693" t="str">
            <v>ML</v>
          </cell>
        </row>
        <row r="694">
          <cell r="A694">
            <v>1693</v>
          </cell>
          <cell r="B694" t="str">
            <v>Met'Tubo cuadrado 3/4, calibre 18</v>
          </cell>
          <cell r="C694" t="str">
            <v>ML</v>
          </cell>
        </row>
        <row r="695">
          <cell r="A695">
            <v>1694</v>
          </cell>
          <cell r="B695" t="str">
            <v xml:space="preserve">Met'Varilla 5/8 cuadrada </v>
          </cell>
          <cell r="C695" t="str">
            <v>KG</v>
          </cell>
        </row>
        <row r="696">
          <cell r="A696">
            <v>1695</v>
          </cell>
          <cell r="B696" t="str">
            <v>Met'Varilla cuadrada 1"</v>
          </cell>
          <cell r="C696" t="str">
            <v>KG</v>
          </cell>
        </row>
        <row r="697">
          <cell r="A697">
            <v>1696</v>
          </cell>
          <cell r="B697" t="str">
            <v>Met'Varilla cuadrada 1/2"</v>
          </cell>
          <cell r="C697" t="str">
            <v>KG</v>
          </cell>
        </row>
        <row r="698">
          <cell r="A698">
            <v>1697</v>
          </cell>
          <cell r="B698" t="str">
            <v>Met''Varilla cuadrada 3/8"</v>
          </cell>
          <cell r="C698" t="str">
            <v>KG</v>
          </cell>
        </row>
        <row r="699">
          <cell r="A699">
            <v>1698</v>
          </cell>
          <cell r="B699" t="str">
            <v>Met'ventanas en aluminio fijas, económicas</v>
          </cell>
          <cell r="C699" t="str">
            <v>M2</v>
          </cell>
        </row>
        <row r="700">
          <cell r="A700">
            <v>1699</v>
          </cell>
          <cell r="B700" t="str">
            <v>Met'Grafil</v>
          </cell>
          <cell r="C700" t="str">
            <v>KG</v>
          </cell>
        </row>
        <row r="701">
          <cell r="A701">
            <v>1700</v>
          </cell>
          <cell r="B701" t="str">
            <v xml:space="preserve">Met'Wing Aluminio </v>
          </cell>
          <cell r="C701" t="str">
            <v>ML</v>
          </cell>
        </row>
        <row r="702">
          <cell r="A702">
            <v>1701</v>
          </cell>
          <cell r="B702" t="str">
            <v>Met'Wing plástico</v>
          </cell>
          <cell r="C702" t="str">
            <v>ML</v>
          </cell>
        </row>
        <row r="703">
          <cell r="A703">
            <v>1702</v>
          </cell>
          <cell r="B703" t="str">
            <v>Mo'Ayudante de Albañileria (AA)</v>
          </cell>
          <cell r="C703" t="str">
            <v>HH</v>
          </cell>
        </row>
        <row r="704">
          <cell r="A704">
            <v>1703</v>
          </cell>
          <cell r="B704" t="str">
            <v>Mo'Oficial de albañileria (AA)</v>
          </cell>
          <cell r="C704" t="str">
            <v>HH</v>
          </cell>
        </row>
        <row r="705">
          <cell r="A705">
            <v>1704</v>
          </cell>
          <cell r="B705" t="str">
            <v>Mo'Cuadrilla de albañileria (AA:1:1)</v>
          </cell>
          <cell r="C705" t="str">
            <v>HC</v>
          </cell>
        </row>
        <row r="706">
          <cell r="A706">
            <v>1705</v>
          </cell>
          <cell r="B706" t="str">
            <v>Mo'Cuadrilla de albañileria (AA:1:2)</v>
          </cell>
          <cell r="C706" t="str">
            <v>HC</v>
          </cell>
        </row>
        <row r="707">
          <cell r="A707">
            <v>1706</v>
          </cell>
          <cell r="B707" t="str">
            <v>Mo'Cuadrilla de albañileria (AA:1:4)</v>
          </cell>
          <cell r="C707" t="str">
            <v>HC</v>
          </cell>
        </row>
        <row r="708">
          <cell r="A708">
            <v>1707</v>
          </cell>
          <cell r="B708" t="str">
            <v>Mo'Cuadrilla de albañileria (AA:0:1)</v>
          </cell>
          <cell r="C708" t="str">
            <v>HC</v>
          </cell>
        </row>
        <row r="709">
          <cell r="A709">
            <v>1708</v>
          </cell>
          <cell r="B709" t="str">
            <v>Mo'Cuadrilla de albañileria (AA:0:2)</v>
          </cell>
          <cell r="C709" t="str">
            <v>HC</v>
          </cell>
        </row>
        <row r="710">
          <cell r="A710">
            <v>1709</v>
          </cell>
          <cell r="B710" t="str">
            <v>Mo'Cuadrilla de albañileria (AA:0:4)</v>
          </cell>
          <cell r="C710" t="str">
            <v>HC</v>
          </cell>
        </row>
        <row r="711">
          <cell r="A711">
            <v>1710</v>
          </cell>
          <cell r="B711" t="str">
            <v>Mo'Cuadrilla de albañileria (AA:1:8)</v>
          </cell>
          <cell r="C711" t="str">
            <v>HC</v>
          </cell>
        </row>
        <row r="712">
          <cell r="A712">
            <v>1711</v>
          </cell>
          <cell r="B712" t="str">
            <v>Mo'Cuadrilla de albañileria (AA:1:10)</v>
          </cell>
          <cell r="C712" t="str">
            <v>HC</v>
          </cell>
        </row>
        <row r="713">
          <cell r="A713">
            <v>1712</v>
          </cell>
          <cell r="B713" t="str">
            <v>Mo'Cuadrilla de carpinterias(DD:1:1)</v>
          </cell>
          <cell r="C713" t="str">
            <v>HC</v>
          </cell>
        </row>
        <row r="714">
          <cell r="A714">
            <v>1713</v>
          </cell>
          <cell r="B714" t="str">
            <v>Mo'Cuadrilla de instalaciones(BB:1;1)</v>
          </cell>
          <cell r="C714" t="str">
            <v>HC</v>
          </cell>
        </row>
        <row r="715">
          <cell r="A715">
            <v>1714</v>
          </cell>
          <cell r="B715" t="str">
            <v>Mo'Cuadrilla de pintura(CC:1:1)</v>
          </cell>
          <cell r="C715" t="str">
            <v>HC</v>
          </cell>
        </row>
        <row r="716">
          <cell r="A716">
            <v>1715</v>
          </cell>
          <cell r="B716" t="str">
            <v>Mo'Cuadrilla de cableado(EE:1:1)</v>
          </cell>
          <cell r="C716" t="str">
            <v>HC</v>
          </cell>
        </row>
        <row r="717">
          <cell r="A717">
            <v>1716</v>
          </cell>
          <cell r="B717" t="str">
            <v>Mo'Salida eléctrica(1.55 de la cuadrilla AA)</v>
          </cell>
          <cell r="C717" t="str">
            <v>HC</v>
          </cell>
        </row>
        <row r="718">
          <cell r="A718">
            <v>1717</v>
          </cell>
          <cell r="B718" t="str">
            <v>Oext'Ficus o Cheflera, h=1.0 metros</v>
          </cell>
          <cell r="C718" t="str">
            <v>UN</v>
          </cell>
        </row>
        <row r="719">
          <cell r="A719">
            <v>1718</v>
          </cell>
          <cell r="B719" t="str">
            <v>Oext'Materas arcilla .40 h=.50</v>
          </cell>
          <cell r="C719" t="str">
            <v>UN</v>
          </cell>
        </row>
        <row r="720">
          <cell r="A720">
            <v>1719</v>
          </cell>
          <cell r="B720" t="str">
            <v>Oext'Plato matera arcilla</v>
          </cell>
          <cell r="C720" t="str">
            <v>UN</v>
          </cell>
        </row>
        <row r="721">
          <cell r="A721">
            <v>1720</v>
          </cell>
          <cell r="B721" t="str">
            <v xml:space="preserve">Oext'Tierra negra </v>
          </cell>
          <cell r="C721" t="str">
            <v>M3</v>
          </cell>
        </row>
        <row r="722">
          <cell r="A722">
            <v>1721</v>
          </cell>
          <cell r="B722" t="str">
            <v>Pav' Asfalto 190/220, 50 kg</v>
          </cell>
          <cell r="C722" t="str">
            <v>KG</v>
          </cell>
        </row>
        <row r="723">
          <cell r="A723">
            <v>1722</v>
          </cell>
          <cell r="B723" t="str">
            <v>Pav' Recebo común, en cantera</v>
          </cell>
          <cell r="C723" t="str">
            <v>M3</v>
          </cell>
        </row>
        <row r="724">
          <cell r="A724">
            <v>1723</v>
          </cell>
          <cell r="B724" t="str">
            <v>Pav' Recebo común, en obra</v>
          </cell>
          <cell r="C724" t="str">
            <v>M3</v>
          </cell>
        </row>
        <row r="725">
          <cell r="A725">
            <v>1724</v>
          </cell>
          <cell r="B725" t="str">
            <v>Recebo para afirmados, INV 311</v>
          </cell>
          <cell r="C725" t="str">
            <v>M3</v>
          </cell>
        </row>
        <row r="726">
          <cell r="A726">
            <v>1725</v>
          </cell>
          <cell r="B726" t="str">
            <v>Pav'sub-base granular SBG-2, en planta</v>
          </cell>
          <cell r="C726" t="str">
            <v>M3</v>
          </cell>
        </row>
        <row r="727">
          <cell r="A727">
            <v>1726</v>
          </cell>
          <cell r="B727" t="str">
            <v>Pav'base granular BG-1, en planta</v>
          </cell>
          <cell r="C727" t="str">
            <v>M3</v>
          </cell>
        </row>
        <row r="728">
          <cell r="A728">
            <v>1727</v>
          </cell>
          <cell r="B728" t="str">
            <v>Pav'Rodadura asfaltica MDC-2, e&gt;3 cms</v>
          </cell>
          <cell r="C728" t="str">
            <v>M3</v>
          </cell>
        </row>
        <row r="729">
          <cell r="A729">
            <v>1728</v>
          </cell>
          <cell r="B729" t="str">
            <v>Pav'Rodadura asfaltica MDC-3, e&lt;= 3cms</v>
          </cell>
          <cell r="C729" t="str">
            <v>M3</v>
          </cell>
        </row>
        <row r="730">
          <cell r="A730">
            <v>1729</v>
          </cell>
          <cell r="B730" t="str">
            <v xml:space="preserve">Pav'Base asfaltica MDC-1, </v>
          </cell>
          <cell r="C730" t="str">
            <v>M3</v>
          </cell>
        </row>
        <row r="731">
          <cell r="A731">
            <v>1730</v>
          </cell>
          <cell r="B731" t="str">
            <v>Pét' Arena gredosa de Peña</v>
          </cell>
          <cell r="C731" t="str">
            <v>M3</v>
          </cell>
        </row>
        <row r="732">
          <cell r="A732">
            <v>1731</v>
          </cell>
          <cell r="B732" t="str">
            <v>Pét' Arena lavada de rio</v>
          </cell>
          <cell r="C732" t="str">
            <v>M3</v>
          </cell>
        </row>
        <row r="733">
          <cell r="A733">
            <v>1732</v>
          </cell>
          <cell r="B733" t="str">
            <v>Pét'Arena semilavada de peña</v>
          </cell>
          <cell r="C733" t="str">
            <v>M3</v>
          </cell>
        </row>
        <row r="734">
          <cell r="A734">
            <v>1733</v>
          </cell>
          <cell r="B734" t="str">
            <v>Pét'Arena lavada de peña</v>
          </cell>
          <cell r="C734" t="str">
            <v>M3</v>
          </cell>
        </row>
        <row r="735">
          <cell r="A735">
            <v>1734</v>
          </cell>
          <cell r="B735" t="str">
            <v>Pét'Gravilla de rio</v>
          </cell>
          <cell r="C735" t="str">
            <v>M3</v>
          </cell>
        </row>
        <row r="736">
          <cell r="A736">
            <v>1735</v>
          </cell>
          <cell r="B736" t="str">
            <v>Pét'Gravilla Triturada de primera</v>
          </cell>
          <cell r="C736" t="str">
            <v>M3</v>
          </cell>
        </row>
        <row r="737">
          <cell r="A737">
            <v>1736</v>
          </cell>
          <cell r="B737" t="str">
            <v>Pét'Grava pasa 4", retiene 3/4"</v>
          </cell>
          <cell r="C737" t="str">
            <v>M3</v>
          </cell>
        </row>
        <row r="738">
          <cell r="A738">
            <v>1737</v>
          </cell>
          <cell r="B738" t="str">
            <v>Pét'piedra tres  puntas (media zonga para empedrado caminos reales)</v>
          </cell>
          <cell r="C738" t="str">
            <v>M3</v>
          </cell>
        </row>
        <row r="739">
          <cell r="A739">
            <v>1738</v>
          </cell>
          <cell r="B739" t="str">
            <v>Pét'piedra rajon</v>
          </cell>
          <cell r="C739" t="str">
            <v>M3</v>
          </cell>
        </row>
        <row r="740">
          <cell r="A740">
            <v>1739</v>
          </cell>
          <cell r="B740" t="str">
            <v>Pint' anticorrosivo para metales, gris</v>
          </cell>
          <cell r="C740" t="str">
            <v>GLN</v>
          </cell>
        </row>
        <row r="741">
          <cell r="A741">
            <v>1740</v>
          </cell>
          <cell r="B741" t="str">
            <v>Pint' anticorrosivo para metales, rojo claro y oscuro</v>
          </cell>
          <cell r="C741" t="str">
            <v>GLN</v>
          </cell>
        </row>
        <row r="742">
          <cell r="A742">
            <v>1741</v>
          </cell>
          <cell r="B742" t="str">
            <v>Pint' anticorrosivo para metales, verde oliva</v>
          </cell>
          <cell r="C742" t="str">
            <v>GLN</v>
          </cell>
        </row>
        <row r="743">
          <cell r="A743">
            <v>1742</v>
          </cell>
          <cell r="B743" t="str">
            <v>Pint' Barniz para exterior transparente brillante</v>
          </cell>
          <cell r="C743" t="str">
            <v>GLN</v>
          </cell>
        </row>
        <row r="744">
          <cell r="A744">
            <v>1743</v>
          </cell>
          <cell r="B744" t="str">
            <v>Pint' Barniz para interior transparente brillante</v>
          </cell>
          <cell r="C744" t="str">
            <v>GLN</v>
          </cell>
        </row>
        <row r="745">
          <cell r="A745">
            <v>1744</v>
          </cell>
          <cell r="B745" t="str">
            <v>Pint' Barniz para interior transparente mate</v>
          </cell>
          <cell r="C745" t="str">
            <v>GLN</v>
          </cell>
        </row>
        <row r="746">
          <cell r="A746">
            <v>1745</v>
          </cell>
          <cell r="B746" t="str">
            <v>Pint' Caolin por 25 kg</v>
          </cell>
          <cell r="C746" t="str">
            <v>BTO</v>
          </cell>
        </row>
        <row r="747">
          <cell r="A747">
            <v>1746</v>
          </cell>
          <cell r="B747" t="str">
            <v>Pint' carraplast blanco, para muros y techos</v>
          </cell>
          <cell r="C747" t="str">
            <v>GL</v>
          </cell>
        </row>
        <row r="748">
          <cell r="A748">
            <v>1747</v>
          </cell>
          <cell r="B748" t="str">
            <v>Pint' Esmalte mate supersintético</v>
          </cell>
          <cell r="C748" t="str">
            <v>GLN</v>
          </cell>
        </row>
        <row r="749">
          <cell r="A749">
            <v>1748</v>
          </cell>
          <cell r="B749" t="str">
            <v>Pint' Esmalte sintetico pintulux</v>
          </cell>
          <cell r="C749" t="str">
            <v>GLN</v>
          </cell>
        </row>
        <row r="750">
          <cell r="A750">
            <v>1749</v>
          </cell>
          <cell r="B750" t="str">
            <v>Pint' Esmalte sintético mate</v>
          </cell>
          <cell r="C750" t="str">
            <v>GLN</v>
          </cell>
        </row>
        <row r="751">
          <cell r="A751">
            <v>1750</v>
          </cell>
          <cell r="B751" t="str">
            <v>Pint' Esmalte sintético mate negro</v>
          </cell>
          <cell r="C751" t="str">
            <v>GLN</v>
          </cell>
        </row>
        <row r="752">
          <cell r="A752">
            <v>1751</v>
          </cell>
          <cell r="B752" t="str">
            <v>Pint' Estuco</v>
          </cell>
          <cell r="C752" t="str">
            <v>KG</v>
          </cell>
        </row>
        <row r="753">
          <cell r="A753">
            <v>1752</v>
          </cell>
          <cell r="B753" t="str">
            <v>Pint' Estuco plástico blanco</v>
          </cell>
          <cell r="C753" t="str">
            <v>GLN</v>
          </cell>
        </row>
        <row r="754">
          <cell r="A754">
            <v>1753</v>
          </cell>
          <cell r="B754" t="str">
            <v>Pint' Granimármol</v>
          </cell>
          <cell r="C754" t="str">
            <v>KG</v>
          </cell>
        </row>
        <row r="755">
          <cell r="A755">
            <v>1754</v>
          </cell>
          <cell r="B755" t="str">
            <v>Pint' Graniplast blanco</v>
          </cell>
          <cell r="C755" t="str">
            <v>GLN</v>
          </cell>
        </row>
        <row r="756">
          <cell r="A756">
            <v>1755</v>
          </cell>
          <cell r="B756" t="str">
            <v>Pint' Graniplast blanco</v>
          </cell>
          <cell r="C756" t="str">
            <v>KG</v>
          </cell>
        </row>
        <row r="757">
          <cell r="A757">
            <v>1756</v>
          </cell>
          <cell r="B757" t="str">
            <v>Pint' Laca transparente brillante</v>
          </cell>
          <cell r="C757" t="str">
            <v>GLN</v>
          </cell>
        </row>
        <row r="758">
          <cell r="A758">
            <v>1757</v>
          </cell>
          <cell r="B758" t="str">
            <v>Pint' laca verde para tablero</v>
          </cell>
          <cell r="C758" t="str">
            <v>GLN</v>
          </cell>
        </row>
        <row r="759">
          <cell r="A759">
            <v>1758</v>
          </cell>
          <cell r="B759" t="str">
            <v>Pint' línea de tráfico, acrílico amarilla y blanca</v>
          </cell>
          <cell r="C759" t="str">
            <v>GLN</v>
          </cell>
        </row>
        <row r="760">
          <cell r="A760">
            <v>1759</v>
          </cell>
          <cell r="B760" t="str">
            <v>Pint'Marmolina, bulto de 40 kg</v>
          </cell>
          <cell r="C760" t="str">
            <v>BT</v>
          </cell>
        </row>
        <row r="761">
          <cell r="A761">
            <v>1760</v>
          </cell>
          <cell r="B761" t="str">
            <v>Pint'  pegante P.V.A</v>
          </cell>
          <cell r="C761" t="str">
            <v>GLN</v>
          </cell>
        </row>
        <row r="762">
          <cell r="A762">
            <v>1761</v>
          </cell>
          <cell r="B762" t="str">
            <v>Pint' pintura para tableros, negra</v>
          </cell>
          <cell r="C762" t="str">
            <v>GLN</v>
          </cell>
        </row>
        <row r="763">
          <cell r="A763">
            <v>1762</v>
          </cell>
          <cell r="B763" t="str">
            <v>Pint' pintura para tableros, verde</v>
          </cell>
          <cell r="C763" t="str">
            <v>GLN</v>
          </cell>
        </row>
        <row r="764">
          <cell r="A764">
            <v>1763</v>
          </cell>
          <cell r="B764" t="str">
            <v>Pint' reflectiva aluminio Pintuco</v>
          </cell>
          <cell r="C764" t="str">
            <v>GLN</v>
          </cell>
        </row>
        <row r="765">
          <cell r="A765">
            <v>1764</v>
          </cell>
          <cell r="B765" t="str">
            <v>Pint' sellador 34% sólidos</v>
          </cell>
          <cell r="C765" t="str">
            <v>GLN</v>
          </cell>
        </row>
        <row r="766">
          <cell r="A766">
            <v>1765</v>
          </cell>
          <cell r="B766" t="str">
            <v>Pint' tilosa</v>
          </cell>
          <cell r="C766" t="str">
            <v>GL</v>
          </cell>
        </row>
        <row r="767">
          <cell r="A767">
            <v>1766</v>
          </cell>
          <cell r="B767" t="str">
            <v>Pint' talco</v>
          </cell>
          <cell r="C767" t="str">
            <v>KG</v>
          </cell>
        </row>
        <row r="768">
          <cell r="A768">
            <v>1767</v>
          </cell>
          <cell r="B768" t="str">
            <v>Pint' Tapaporos: incoloro, nogal, caoba, roble</v>
          </cell>
          <cell r="C768" t="str">
            <v>GLN</v>
          </cell>
        </row>
        <row r="769">
          <cell r="A769">
            <v>1768</v>
          </cell>
          <cell r="B769" t="str">
            <v>Pint' Thiner fino (55 gal, 200kg)</v>
          </cell>
          <cell r="C769" t="str">
            <v>GLN</v>
          </cell>
        </row>
        <row r="770">
          <cell r="A770">
            <v>1769</v>
          </cell>
          <cell r="B770" t="str">
            <v>Pint' Varsol</v>
          </cell>
          <cell r="C770" t="str">
            <v>GLN</v>
          </cell>
        </row>
        <row r="771">
          <cell r="A771">
            <v>1770</v>
          </cell>
          <cell r="B771" t="str">
            <v>Pint' vinilo vinicolor tipo I, uso interior y exterior</v>
          </cell>
          <cell r="C771" t="str">
            <v>GLN</v>
          </cell>
        </row>
        <row r="772">
          <cell r="A772">
            <v>1771</v>
          </cell>
          <cell r="B772" t="str">
            <v>Pint' vinilo vinilux tipo II</v>
          </cell>
          <cell r="C772" t="str">
            <v>GLN</v>
          </cell>
        </row>
        <row r="773">
          <cell r="A773">
            <v>1772</v>
          </cell>
          <cell r="B773" t="str">
            <v>Pint' vinilo vinihogar tipo III, phillaac</v>
          </cell>
          <cell r="C773" t="str">
            <v>GLN</v>
          </cell>
        </row>
        <row r="774">
          <cell r="A774">
            <v>1773</v>
          </cell>
          <cell r="B774" t="str">
            <v>Pint'Acriltex, pintuco</v>
          </cell>
          <cell r="C774" t="str">
            <v>GLN</v>
          </cell>
        </row>
        <row r="775">
          <cell r="A775">
            <v>1774</v>
          </cell>
          <cell r="B775" t="str">
            <v>Pint'Barniz sintético, pintuco 559</v>
          </cell>
          <cell r="C775" t="str">
            <v>GLN</v>
          </cell>
        </row>
        <row r="776">
          <cell r="A776">
            <v>1775</v>
          </cell>
          <cell r="B776" t="str">
            <v>Pint'Barniz sintético, pintuco SD1</v>
          </cell>
          <cell r="C776" t="str">
            <v>GLN</v>
          </cell>
        </row>
        <row r="777">
          <cell r="A777">
            <v>1776</v>
          </cell>
          <cell r="B777" t="str">
            <v>Pint'Barniz transparente pintuco</v>
          </cell>
          <cell r="C777" t="str">
            <v>GLN</v>
          </cell>
        </row>
        <row r="778">
          <cell r="A778">
            <v>1777</v>
          </cell>
          <cell r="B778" t="str">
            <v>Pint'Cal Nare</v>
          </cell>
          <cell r="C778" t="str">
            <v>KG</v>
          </cell>
        </row>
        <row r="779">
          <cell r="A779">
            <v>1778</v>
          </cell>
          <cell r="B779" t="str">
            <v>Pint'Carburo</v>
          </cell>
          <cell r="C779" t="str">
            <v>KG</v>
          </cell>
        </row>
        <row r="780">
          <cell r="A780">
            <v>1779</v>
          </cell>
          <cell r="B780" t="str">
            <v>Pint'estuco veneciano amarillo</v>
          </cell>
          <cell r="C780" t="str">
            <v>GLN</v>
          </cell>
        </row>
        <row r="781">
          <cell r="A781">
            <v>1780</v>
          </cell>
          <cell r="B781" t="str">
            <v>Pint'estuco veneciano rojo</v>
          </cell>
          <cell r="C781" t="str">
            <v>GLN</v>
          </cell>
        </row>
        <row r="782">
          <cell r="A782">
            <v>1781</v>
          </cell>
          <cell r="B782" t="str">
            <v>Pint'estuco veneciano verde</v>
          </cell>
          <cell r="C782" t="str">
            <v>GLN</v>
          </cell>
        </row>
        <row r="783">
          <cell r="A783">
            <v>1782</v>
          </cell>
          <cell r="B783" t="str">
            <v>Pint'imprimante de vinilo, pintuco</v>
          </cell>
          <cell r="C783" t="str">
            <v>GLN</v>
          </cell>
        </row>
        <row r="784">
          <cell r="A784">
            <v>1783</v>
          </cell>
          <cell r="B784" t="str">
            <v>Pint'masilla blanca Pintuco</v>
          </cell>
          <cell r="C784" t="str">
            <v>GLN</v>
          </cell>
        </row>
        <row r="785">
          <cell r="A785">
            <v>1784</v>
          </cell>
          <cell r="B785" t="str">
            <v>Pint'masilla gris. Pintuco</v>
          </cell>
          <cell r="C785" t="str">
            <v>GLN</v>
          </cell>
        </row>
        <row r="786">
          <cell r="A786">
            <v>1785</v>
          </cell>
          <cell r="B786" t="str">
            <v xml:space="preserve">Pint'Removedor </v>
          </cell>
          <cell r="C786" t="str">
            <v>GLN</v>
          </cell>
        </row>
        <row r="787">
          <cell r="A787">
            <v>1786</v>
          </cell>
          <cell r="B787" t="str">
            <v>pint'Sellador para madera, Pintuco</v>
          </cell>
          <cell r="C787" t="str">
            <v>GLN</v>
          </cell>
        </row>
        <row r="788">
          <cell r="A788">
            <v>1787</v>
          </cell>
          <cell r="B788" t="str">
            <v>Pint'tintilla preparada para madera, pintuco</v>
          </cell>
          <cell r="C788" t="str">
            <v>GLN</v>
          </cell>
        </row>
        <row r="789">
          <cell r="A789">
            <v>1788</v>
          </cell>
          <cell r="B789" t="str">
            <v>Pint'Yeso, 25 kg</v>
          </cell>
          <cell r="C789" t="str">
            <v>BTO</v>
          </cell>
        </row>
        <row r="790">
          <cell r="A790">
            <v>1789</v>
          </cell>
          <cell r="B790" t="str">
            <v>Pis' vinisol línea tradicional, Terrazo 3 mm, 30x30</v>
          </cell>
          <cell r="C790" t="str">
            <v>M2</v>
          </cell>
        </row>
        <row r="791">
          <cell r="A791">
            <v>1790</v>
          </cell>
          <cell r="B791" t="str">
            <v>Pis'adhesivo alfombra #14 (Rend=12 m2/gl)</v>
          </cell>
          <cell r="C791" t="str">
            <v>GLN</v>
          </cell>
        </row>
        <row r="792">
          <cell r="A792">
            <v>1791</v>
          </cell>
          <cell r="B792" t="str">
            <v>Pis'adhesivo piso #10 (Rend= 12m2/gl)</v>
          </cell>
          <cell r="C792" t="str">
            <v>GLN</v>
          </cell>
        </row>
        <row r="793">
          <cell r="A793">
            <v>1792</v>
          </cell>
          <cell r="B793" t="str">
            <v>Pis'Adoquin- colonial 24.5 x 12 x 6</v>
          </cell>
          <cell r="C793" t="str">
            <v>UN</v>
          </cell>
        </row>
        <row r="794">
          <cell r="A794">
            <v>1793</v>
          </cell>
          <cell r="B794" t="str">
            <v>Pis'Adoquín de gres:10x10x2.5</v>
          </cell>
          <cell r="C794" t="str">
            <v>UN</v>
          </cell>
        </row>
        <row r="795">
          <cell r="A795">
            <v>1794</v>
          </cell>
          <cell r="B795" t="str">
            <v>Pis'Adoquín de gres:10x20x2.5</v>
          </cell>
          <cell r="C795" t="str">
            <v>UN</v>
          </cell>
        </row>
        <row r="796">
          <cell r="A796">
            <v>1795</v>
          </cell>
          <cell r="B796" t="str">
            <v>Pis'Adoquín de gres:10x20x6</v>
          </cell>
          <cell r="C796" t="str">
            <v>UN</v>
          </cell>
        </row>
        <row r="797">
          <cell r="A797">
            <v>1796</v>
          </cell>
          <cell r="B797" t="str">
            <v>Pis'Adoquín de gres:9.5x14x4.5</v>
          </cell>
          <cell r="C797" t="str">
            <v>UN</v>
          </cell>
        </row>
        <row r="798">
          <cell r="A798">
            <v>1797</v>
          </cell>
          <cell r="B798" t="str">
            <v>Pis'Adoquin- Español 20 x 10 x 6</v>
          </cell>
          <cell r="C798" t="str">
            <v>UN</v>
          </cell>
        </row>
        <row r="799">
          <cell r="A799">
            <v>1798</v>
          </cell>
          <cell r="B799" t="str">
            <v>Pis'Adoquin-cuarto 26 x 6 x 6</v>
          </cell>
          <cell r="C799" t="str">
            <v>UN</v>
          </cell>
        </row>
        <row r="800">
          <cell r="A800">
            <v>1799</v>
          </cell>
          <cell r="B800" t="str">
            <v>Pis'Adoquin-concreto 10*6*20, peatonal</v>
          </cell>
          <cell r="C800" t="str">
            <v>M2</v>
          </cell>
        </row>
        <row r="801">
          <cell r="A801">
            <v>1800</v>
          </cell>
          <cell r="B801" t="str">
            <v>Pis'Adoquin-concreto 10*8*20, vehiclar</v>
          </cell>
          <cell r="C801" t="str">
            <v>M2</v>
          </cell>
        </row>
        <row r="802">
          <cell r="A802">
            <v>1801</v>
          </cell>
          <cell r="B802" t="str">
            <v>Pis'Adoquin-royal  20 x 14 x6</v>
          </cell>
          <cell r="C802" t="str">
            <v>UN</v>
          </cell>
        </row>
        <row r="803">
          <cell r="A803">
            <v>1802</v>
          </cell>
          <cell r="B803" t="str">
            <v>Pis'Adoquin-royalito 19 x 9.5 x 6</v>
          </cell>
          <cell r="C803" t="str">
            <v>UN</v>
          </cell>
        </row>
        <row r="804">
          <cell r="A804">
            <v>1803</v>
          </cell>
          <cell r="B804" t="str">
            <v>Pis'alfombra prolipropileno argollada 450 gr/m2</v>
          </cell>
          <cell r="C804" t="str">
            <v>M2</v>
          </cell>
        </row>
        <row r="805">
          <cell r="A805">
            <v>1804</v>
          </cell>
          <cell r="B805" t="str">
            <v>Pis'alfombra prolipropileno argollada 650 gr/m2</v>
          </cell>
          <cell r="C805" t="str">
            <v>M2</v>
          </cell>
        </row>
        <row r="806">
          <cell r="A806">
            <v>1805</v>
          </cell>
          <cell r="B806" t="str">
            <v>Pis'alfombra prolipropileno argollada 800 gr/m2</v>
          </cell>
          <cell r="C806" t="str">
            <v>M2</v>
          </cell>
        </row>
        <row r="807">
          <cell r="A807">
            <v>1806</v>
          </cell>
          <cell r="B807" t="str">
            <v>Pis'alfombra prolipropileno argollada 1100 gr/m2</v>
          </cell>
          <cell r="C807" t="str">
            <v>M2</v>
          </cell>
        </row>
        <row r="808">
          <cell r="A808">
            <v>1807</v>
          </cell>
          <cell r="B808" t="str">
            <v>Pis'Baldosa belmonte amarillo, 30x30, grano 5, primera</v>
          </cell>
          <cell r="C808" t="str">
            <v>M2</v>
          </cell>
        </row>
        <row r="809">
          <cell r="A809">
            <v>1808</v>
          </cell>
          <cell r="B809" t="str">
            <v>Pis'Baldosa arco iris, zócalo 33x7 y 30x7</v>
          </cell>
          <cell r="C809" t="str">
            <v>ML</v>
          </cell>
        </row>
        <row r="810">
          <cell r="A810">
            <v>1809</v>
          </cell>
          <cell r="B810" t="str">
            <v>Pis'Baldosa tradicional para piso, grano 5</v>
          </cell>
          <cell r="C810" t="str">
            <v>M2</v>
          </cell>
        </row>
        <row r="811">
          <cell r="A811">
            <v>1810</v>
          </cell>
          <cell r="B811" t="str">
            <v>Pis'Baldosa  piso Insolux</v>
          </cell>
          <cell r="C811" t="str">
            <v>UN</v>
          </cell>
        </row>
        <row r="812">
          <cell r="A812">
            <v>1811</v>
          </cell>
          <cell r="B812" t="str">
            <v>Pis'Baldosa matices gravilla piedra 33 x 33</v>
          </cell>
          <cell r="C812" t="str">
            <v>M2</v>
          </cell>
        </row>
        <row r="813">
          <cell r="A813">
            <v>1812</v>
          </cell>
          <cell r="B813" t="str">
            <v>Pis'Baldosa matices gravilla piedra, (33-30 x 7), zocalo</v>
          </cell>
          <cell r="C813" t="str">
            <v>ML</v>
          </cell>
        </row>
        <row r="814">
          <cell r="A814">
            <v>1813</v>
          </cell>
          <cell r="B814" t="str">
            <v>Pis'Baldosa matices gravilla piedra, 30 x 30</v>
          </cell>
          <cell r="C814" t="str">
            <v>M2</v>
          </cell>
        </row>
        <row r="815">
          <cell r="A815">
            <v>1814</v>
          </cell>
          <cell r="B815" t="str">
            <v>Pis'Baldosa matices gravilla piedra, esquinera</v>
          </cell>
          <cell r="C815" t="str">
            <v>ML</v>
          </cell>
        </row>
        <row r="816">
          <cell r="A816">
            <v>1815</v>
          </cell>
          <cell r="B816" t="str">
            <v>Pis'Baldosa matices gravilla piedra, media caña</v>
          </cell>
          <cell r="C816" t="str">
            <v>ML</v>
          </cell>
        </row>
        <row r="817">
          <cell r="A817">
            <v>1816</v>
          </cell>
          <cell r="B817" t="str">
            <v xml:space="preserve">Pis'Baldosa de cemento cuadrática. 40*40*6, gris </v>
          </cell>
          <cell r="C817" t="str">
            <v>M2</v>
          </cell>
        </row>
        <row r="818">
          <cell r="A818">
            <v>1817</v>
          </cell>
          <cell r="B818" t="str">
            <v>Pis'Bocel reductor 3 mm, 3 ml</v>
          </cell>
          <cell r="C818" t="str">
            <v>ML</v>
          </cell>
        </row>
        <row r="819">
          <cell r="A819">
            <v>1818</v>
          </cell>
          <cell r="B819" t="str">
            <v xml:space="preserve">Pis'Cemento blanco </v>
          </cell>
          <cell r="C819" t="str">
            <v>KG</v>
          </cell>
        </row>
        <row r="820">
          <cell r="A820">
            <v>1819</v>
          </cell>
          <cell r="B820" t="str">
            <v>Pis'Cerámica lisa o texturizada 30x30, tráfico 5</v>
          </cell>
          <cell r="C820" t="str">
            <v>M2</v>
          </cell>
        </row>
        <row r="821">
          <cell r="A821">
            <v>1820</v>
          </cell>
          <cell r="B821" t="str">
            <v>Pis'Cerámica serie granilla 30x30, tráfico 5</v>
          </cell>
          <cell r="C821" t="str">
            <v>M2</v>
          </cell>
        </row>
        <row r="822">
          <cell r="A822">
            <v>1821</v>
          </cell>
          <cell r="B822" t="str">
            <v>Pis'Cerámica serie marmolizada mate 30x30, tráfico 4</v>
          </cell>
          <cell r="C822" t="str">
            <v>M2</v>
          </cell>
        </row>
        <row r="823">
          <cell r="A823">
            <v>1822</v>
          </cell>
          <cell r="B823" t="str">
            <v>Pis'Cerámica stone 30x30, tráfico 5</v>
          </cell>
          <cell r="C823" t="str">
            <v>M2</v>
          </cell>
        </row>
        <row r="824">
          <cell r="A824">
            <v>1823</v>
          </cell>
          <cell r="B824" t="str">
            <v>Pis'Cerámica stone 40x40, tráfico 5</v>
          </cell>
          <cell r="C824" t="str">
            <v>M2</v>
          </cell>
        </row>
        <row r="825">
          <cell r="A825">
            <v>1824</v>
          </cell>
          <cell r="B825" t="str">
            <v>Pis'Color Mineral</v>
          </cell>
          <cell r="C825" t="str">
            <v>KG</v>
          </cell>
        </row>
        <row r="826">
          <cell r="A826">
            <v>1825</v>
          </cell>
          <cell r="B826" t="str">
            <v xml:space="preserve">Pis'Corona 15 x 22 </v>
          </cell>
          <cell r="C826" t="str">
            <v>M2</v>
          </cell>
        </row>
        <row r="827">
          <cell r="A827">
            <v>1826</v>
          </cell>
          <cell r="B827" t="str">
            <v>Pis'liso, graf. o rustico,:Tablon 30x30x1.2, tradición</v>
          </cell>
          <cell r="C827" t="str">
            <v>M2</v>
          </cell>
        </row>
        <row r="828">
          <cell r="A828">
            <v>1827</v>
          </cell>
          <cell r="B828" t="str">
            <v>Pis'Cubrealfombras liso para Ejecutivo, e=5mm</v>
          </cell>
          <cell r="C828" t="str">
            <v>UN</v>
          </cell>
        </row>
        <row r="829">
          <cell r="A829">
            <v>1828</v>
          </cell>
          <cell r="B829" t="str">
            <v>Pis'Cubrealfombras liso para Gerente, e=5mm</v>
          </cell>
          <cell r="C829" t="str">
            <v>UN</v>
          </cell>
        </row>
        <row r="830">
          <cell r="A830">
            <v>1829</v>
          </cell>
          <cell r="B830" t="str">
            <v>Pis'Cubrealfombras liso para secretaria , e=5mm</v>
          </cell>
          <cell r="C830" t="str">
            <v>UN</v>
          </cell>
        </row>
        <row r="831">
          <cell r="A831">
            <v>1830</v>
          </cell>
          <cell r="B831" t="str">
            <v>Pis'Dilatacion en Bronce</v>
          </cell>
          <cell r="C831" t="str">
            <v>ML</v>
          </cell>
        </row>
        <row r="832">
          <cell r="A832">
            <v>1831</v>
          </cell>
          <cell r="B832" t="str">
            <v>Pis'Ecocerámica durotech 20x20</v>
          </cell>
          <cell r="C832" t="str">
            <v>M2</v>
          </cell>
        </row>
        <row r="833">
          <cell r="A833">
            <v>1832</v>
          </cell>
          <cell r="B833" t="str">
            <v>Pis'Ecocerámica mediterráneo, 20x20, pisos baños y cocina</v>
          </cell>
          <cell r="C833" t="str">
            <v>M2</v>
          </cell>
        </row>
        <row r="834">
          <cell r="A834">
            <v>1833</v>
          </cell>
          <cell r="B834" t="str">
            <v>Pis'Emboquille nacional blanco</v>
          </cell>
          <cell r="C834" t="str">
            <v>KG</v>
          </cell>
        </row>
        <row r="835">
          <cell r="A835">
            <v>1834</v>
          </cell>
          <cell r="B835" t="str">
            <v>Pis'EscalMoore</v>
          </cell>
          <cell r="C835" t="str">
            <v>UN</v>
          </cell>
        </row>
        <row r="836">
          <cell r="A836">
            <v>1835</v>
          </cell>
          <cell r="B836" t="str">
            <v>Pis'Guardaescoba  Pavco, comercial 10 cms x 1ml</v>
          </cell>
          <cell r="C836" t="str">
            <v>ML</v>
          </cell>
        </row>
        <row r="837">
          <cell r="A837">
            <v>1836</v>
          </cell>
          <cell r="B837" t="str">
            <v>Pis'GuardaEscoba de gres:7.5x25x1.2</v>
          </cell>
          <cell r="C837" t="str">
            <v>ML</v>
          </cell>
        </row>
        <row r="838">
          <cell r="A838">
            <v>1837</v>
          </cell>
          <cell r="B838" t="str">
            <v>Pis'Guardaescoba sapan 8 cms</v>
          </cell>
          <cell r="C838" t="str">
            <v>ML</v>
          </cell>
        </row>
        <row r="839">
          <cell r="A839">
            <v>1838</v>
          </cell>
          <cell r="B839" t="str">
            <v>Pis'Guardaescoba residencial 6.8 cms x 1ml</v>
          </cell>
          <cell r="C839" t="str">
            <v>ML</v>
          </cell>
        </row>
        <row r="840">
          <cell r="A840">
            <v>1839</v>
          </cell>
          <cell r="B840" t="str">
            <v>Pis'insoluz nacional 19x19x4</v>
          </cell>
          <cell r="C840" t="str">
            <v>UN</v>
          </cell>
        </row>
        <row r="841">
          <cell r="A841">
            <v>1840</v>
          </cell>
          <cell r="B841" t="str">
            <v>Pis'klinker, Escalgres blanco 20x20</v>
          </cell>
          <cell r="C841" t="str">
            <v>M2</v>
          </cell>
        </row>
        <row r="842">
          <cell r="A842">
            <v>1841</v>
          </cell>
          <cell r="B842" t="str">
            <v>Pis'media caña, granito</v>
          </cell>
          <cell r="C842" t="str">
            <v>ML</v>
          </cell>
        </row>
        <row r="843">
          <cell r="A843">
            <v>1842</v>
          </cell>
          <cell r="B843" t="str">
            <v>Pis'Mezcla granito No 3</v>
          </cell>
          <cell r="C843" t="str">
            <v>BTO</v>
          </cell>
        </row>
        <row r="844">
          <cell r="A844">
            <v>1843</v>
          </cell>
          <cell r="B844" t="str">
            <v>Pis'Mortero alfalisto Blanco, (bolsa de 25 kilos)</v>
          </cell>
          <cell r="C844" t="str">
            <v>KG</v>
          </cell>
        </row>
        <row r="845">
          <cell r="A845">
            <v>1844</v>
          </cell>
          <cell r="B845" t="str">
            <v>Pis'Piedra blanca pulida, medidas varias</v>
          </cell>
          <cell r="C845" t="str">
            <v>M2</v>
          </cell>
        </row>
        <row r="846">
          <cell r="A846">
            <v>1845</v>
          </cell>
          <cell r="B846" t="str">
            <v>Pis'Piedra muñeca 1 cms</v>
          </cell>
          <cell r="C846" t="str">
            <v>M2</v>
          </cell>
        </row>
        <row r="847">
          <cell r="A847">
            <v>1846</v>
          </cell>
          <cell r="B847" t="str">
            <v>Pis'Piedra muñeca 4 cms</v>
          </cell>
          <cell r="C847" t="str">
            <v>M2</v>
          </cell>
        </row>
        <row r="848">
          <cell r="A848">
            <v>1847</v>
          </cell>
          <cell r="B848" t="str">
            <v>Pis'Piedra muñeca pulida, medidas varias</v>
          </cell>
          <cell r="C848" t="str">
            <v>M2</v>
          </cell>
        </row>
        <row r="849">
          <cell r="A849">
            <v>1848</v>
          </cell>
          <cell r="B849" t="str">
            <v>Pis'Piedra muñeca sin pulir, medidas varias</v>
          </cell>
          <cell r="C849" t="str">
            <v>M2</v>
          </cell>
        </row>
        <row r="850">
          <cell r="A850">
            <v>1849</v>
          </cell>
          <cell r="B850" t="str">
            <v>Pis'Pirlan 4.1cm</v>
          </cell>
          <cell r="C850" t="str">
            <v>ML</v>
          </cell>
        </row>
        <row r="851">
          <cell r="A851">
            <v>1850</v>
          </cell>
          <cell r="B851" t="str">
            <v>Pis'Placa de granito nacional Jaspe Bronceado</v>
          </cell>
          <cell r="C851" t="str">
            <v>M2</v>
          </cell>
        </row>
        <row r="852">
          <cell r="A852">
            <v>1851</v>
          </cell>
          <cell r="B852" t="str">
            <v>Pis'Placa de mármol nacional gris payandé</v>
          </cell>
          <cell r="C852" t="str">
            <v>M2</v>
          </cell>
        </row>
        <row r="853">
          <cell r="A853">
            <v>1852</v>
          </cell>
          <cell r="B853" t="str">
            <v>Pis'Placa de piedra muñeca sin pulir</v>
          </cell>
          <cell r="C853" t="str">
            <v>M2</v>
          </cell>
        </row>
        <row r="854">
          <cell r="A854">
            <v>1853</v>
          </cell>
          <cell r="B854" t="str">
            <v>Pis'Porcelagres blanco 30x30</v>
          </cell>
          <cell r="C854" t="str">
            <v>M2</v>
          </cell>
        </row>
        <row r="855">
          <cell r="A855">
            <v>1854</v>
          </cell>
          <cell r="B855" t="str">
            <v>Pis'pulida plomo para granito</v>
          </cell>
          <cell r="C855" t="str">
            <v>M2</v>
          </cell>
        </row>
        <row r="856">
          <cell r="A856">
            <v>1855</v>
          </cell>
          <cell r="B856" t="str">
            <v>Pis'pulida y brillada pisos en granito marmol</v>
          </cell>
          <cell r="C856" t="str">
            <v>M2</v>
          </cell>
        </row>
        <row r="857">
          <cell r="A857">
            <v>1856</v>
          </cell>
          <cell r="B857" t="str">
            <v>Pis'Tableta Cte. 20x20x1.2</v>
          </cell>
          <cell r="C857" t="str">
            <v>M2</v>
          </cell>
        </row>
        <row r="858">
          <cell r="A858">
            <v>1857</v>
          </cell>
          <cell r="B858" t="str">
            <v>Pis'Tableta Cte. 30x15x1.2</v>
          </cell>
          <cell r="C858" t="str">
            <v>M2</v>
          </cell>
        </row>
        <row r="859">
          <cell r="A859">
            <v>1858</v>
          </cell>
          <cell r="B859" t="str">
            <v>Pis'Tableta Cte. 30x30x1.2</v>
          </cell>
          <cell r="C859" t="str">
            <v>M2</v>
          </cell>
        </row>
        <row r="860">
          <cell r="A860">
            <v>1859</v>
          </cell>
          <cell r="B860" t="str">
            <v xml:space="preserve">Pis'Tableta griega roja, 10 x 10,gres </v>
          </cell>
          <cell r="C860" t="str">
            <v>M2</v>
          </cell>
        </row>
        <row r="861">
          <cell r="A861">
            <v>1860</v>
          </cell>
          <cell r="B861" t="str">
            <v xml:space="preserve">Pis'Tableta romana roja, 20 x 10, gres </v>
          </cell>
          <cell r="C861" t="str">
            <v>M2</v>
          </cell>
        </row>
        <row r="862">
          <cell r="A862">
            <v>1861</v>
          </cell>
          <cell r="B862" t="str">
            <v xml:space="preserve">Pis'Tablón Andino rojo liso, 20x10,gres </v>
          </cell>
          <cell r="C862" t="str">
            <v>M2</v>
          </cell>
        </row>
        <row r="863">
          <cell r="A863">
            <v>1862</v>
          </cell>
          <cell r="B863" t="str">
            <v xml:space="preserve">Pis'Tablón escalgres rojo liso, 30x30 </v>
          </cell>
          <cell r="C863" t="str">
            <v>M2</v>
          </cell>
        </row>
        <row r="864">
          <cell r="A864">
            <v>1863</v>
          </cell>
          <cell r="B864" t="str">
            <v>Pis'Tablón guardaescoba zócalo andino salmon, 20x10,gres</v>
          </cell>
          <cell r="C864" t="str">
            <v>M2</v>
          </cell>
        </row>
        <row r="865">
          <cell r="A865">
            <v>1864</v>
          </cell>
          <cell r="B865" t="str">
            <v>Pis'Tablón latino rojo liso, 20x20,gres</v>
          </cell>
          <cell r="C865" t="str">
            <v>M2</v>
          </cell>
        </row>
        <row r="866">
          <cell r="A866">
            <v>1865</v>
          </cell>
          <cell r="B866" t="str">
            <v>Pis'Tablón tradición rojo rústico, 30x30, gres</v>
          </cell>
          <cell r="C866" t="str">
            <v>M2</v>
          </cell>
        </row>
        <row r="867">
          <cell r="A867">
            <v>1866</v>
          </cell>
          <cell r="B867" t="str">
            <v>Pis'vinisol línea premium, roca tamiz, 3 mm, 30x30</v>
          </cell>
          <cell r="C867" t="str">
            <v>M2</v>
          </cell>
        </row>
        <row r="868">
          <cell r="A868">
            <v>1867</v>
          </cell>
          <cell r="B868" t="str">
            <v>Pis'vinisol línea premium, roca tamiz 2 mm, 30x30</v>
          </cell>
          <cell r="C868" t="str">
            <v>M2</v>
          </cell>
        </row>
        <row r="869">
          <cell r="A869">
            <v>1868</v>
          </cell>
          <cell r="B869" t="str">
            <v>Pis'vinisol línea premium, roca tamiz 1.6 mm, 30x30</v>
          </cell>
          <cell r="C869" t="str">
            <v>M2</v>
          </cell>
        </row>
        <row r="870">
          <cell r="A870">
            <v>1869</v>
          </cell>
          <cell r="B870" t="str">
            <v>Pis'y pared, kilnker y natura, latino blanco 20x20</v>
          </cell>
          <cell r="C870" t="str">
            <v>M2</v>
          </cell>
        </row>
        <row r="871">
          <cell r="A871">
            <v>1870</v>
          </cell>
          <cell r="B871" t="str">
            <v>Pis'y pared, kilnker y natura, portal liston sereno 30x7.5</v>
          </cell>
          <cell r="C871" t="str">
            <v>M2</v>
          </cell>
        </row>
        <row r="872">
          <cell r="A872">
            <v>1871</v>
          </cell>
          <cell r="B872" t="str">
            <v>Pis'y pared, Tableta primaverali rojo 7, 20 x 10</v>
          </cell>
          <cell r="C872" t="str">
            <v>UN</v>
          </cell>
        </row>
        <row r="873">
          <cell r="A873">
            <v>1872</v>
          </cell>
          <cell r="B873" t="str">
            <v>Qeq-Esp'Calentador de paso  10 lt</v>
          </cell>
          <cell r="C873" t="str">
            <v>UN</v>
          </cell>
        </row>
        <row r="874">
          <cell r="A874">
            <v>1873</v>
          </cell>
          <cell r="B874" t="str">
            <v>Qeq-Esp'Estufa a gas piso, 4 puestos</v>
          </cell>
          <cell r="C874" t="str">
            <v>UN</v>
          </cell>
        </row>
        <row r="875">
          <cell r="A875">
            <v>1874</v>
          </cell>
          <cell r="B875" t="str">
            <v>Sant'Abrazadera 3" para pvc</v>
          </cell>
          <cell r="C875" t="str">
            <v>UN</v>
          </cell>
        </row>
        <row r="876">
          <cell r="A876">
            <v>1875</v>
          </cell>
          <cell r="B876" t="str">
            <v>Sant'Abrazadera 4" para pvc</v>
          </cell>
          <cell r="C876" t="str">
            <v>UN</v>
          </cell>
        </row>
        <row r="877">
          <cell r="A877">
            <v>1876</v>
          </cell>
          <cell r="B877" t="str">
            <v>Sant'Accesorio 4", gres</v>
          </cell>
          <cell r="C877" t="str">
            <v>UN</v>
          </cell>
        </row>
        <row r="878">
          <cell r="A878">
            <v>1877</v>
          </cell>
          <cell r="B878" t="str">
            <v>Sant'Accesorio 6", gres</v>
          </cell>
          <cell r="C878" t="str">
            <v>UN</v>
          </cell>
        </row>
        <row r="879">
          <cell r="A879">
            <v>1878</v>
          </cell>
          <cell r="B879" t="str">
            <v>Sant'Accesorio 8", gres</v>
          </cell>
          <cell r="C879" t="str">
            <v>UN</v>
          </cell>
        </row>
        <row r="880">
          <cell r="A880">
            <v>1879</v>
          </cell>
          <cell r="B880" t="str">
            <v>Sant'Codo PVC 45*C*C, 6", All y Vent</v>
          </cell>
          <cell r="C880" t="str">
            <v>UN</v>
          </cell>
        </row>
        <row r="881">
          <cell r="A881">
            <v>1880</v>
          </cell>
          <cell r="B881" t="str">
            <v>Sant'Codo PVC 45*C*C, 3", All y Vent</v>
          </cell>
          <cell r="C881" t="str">
            <v>UN</v>
          </cell>
        </row>
        <row r="882">
          <cell r="A882">
            <v>1881</v>
          </cell>
          <cell r="B882" t="str">
            <v>Sant'Codo PVC 45*C*C, 4", All y Vent</v>
          </cell>
          <cell r="C882" t="str">
            <v>UN</v>
          </cell>
        </row>
        <row r="883">
          <cell r="A883">
            <v>1882</v>
          </cell>
          <cell r="B883" t="str">
            <v>Sant'Codo PVC 90°-1/4 , 3" campana x campana, All y Ven</v>
          </cell>
          <cell r="C883" t="str">
            <v>UN</v>
          </cell>
        </row>
        <row r="884">
          <cell r="A884">
            <v>1883</v>
          </cell>
          <cell r="B884" t="str">
            <v>Sant'Codo PVC 90°-1/4 , 4" campana x campana, All y Ven</v>
          </cell>
          <cell r="C884" t="str">
            <v>UN</v>
          </cell>
        </row>
        <row r="885">
          <cell r="A885">
            <v>1884</v>
          </cell>
          <cell r="B885" t="str">
            <v>Sant'Codo PVC 90°-1/4 , 6" campana x campana, All y Ven</v>
          </cell>
          <cell r="C885" t="str">
            <v>UN</v>
          </cell>
        </row>
        <row r="886">
          <cell r="A886">
            <v>1885</v>
          </cell>
          <cell r="B886" t="str">
            <v>Sant'Codo PVC sanitario 2", 90°, CxE</v>
          </cell>
          <cell r="C886" t="str">
            <v>UN</v>
          </cell>
        </row>
        <row r="887">
          <cell r="A887">
            <v>1886</v>
          </cell>
          <cell r="B887" t="str">
            <v>Sant'Codo PVC sanitario 3", 90°, CxE</v>
          </cell>
          <cell r="C887" t="str">
            <v>UN</v>
          </cell>
        </row>
        <row r="888">
          <cell r="A888">
            <v>1887</v>
          </cell>
          <cell r="B888" t="str">
            <v>Sant'Codo PVC sanitario 4", 90°, CxE</v>
          </cell>
          <cell r="C888" t="str">
            <v>UN</v>
          </cell>
        </row>
        <row r="889">
          <cell r="A889">
            <v>1888</v>
          </cell>
          <cell r="B889" t="str">
            <v>Sant'Fique</v>
          </cell>
          <cell r="C889" t="str">
            <v>KG</v>
          </cell>
        </row>
        <row r="890">
          <cell r="A890">
            <v>1889</v>
          </cell>
          <cell r="B890" t="str">
            <v>Sant'Juego aro-tapa pozo inspección pestaña sencilla</v>
          </cell>
          <cell r="C890" t="str">
            <v>UN</v>
          </cell>
        </row>
        <row r="891">
          <cell r="A891">
            <v>1890</v>
          </cell>
          <cell r="B891" t="str">
            <v>Sant'Juego aro-tapa pozo inspección pestaña doble</v>
          </cell>
          <cell r="C891" t="str">
            <v>UN</v>
          </cell>
        </row>
        <row r="892">
          <cell r="A892">
            <v>1891</v>
          </cell>
          <cell r="B892" t="str">
            <v>Sant'Rejilla  tradicional en Bronce 4"</v>
          </cell>
          <cell r="C892" t="str">
            <v>UN</v>
          </cell>
        </row>
        <row r="893">
          <cell r="A893">
            <v>1892</v>
          </cell>
          <cell r="B893" t="str">
            <v>Sant'Rejilla con sosco 3"</v>
          </cell>
          <cell r="C893" t="str">
            <v>UN</v>
          </cell>
        </row>
        <row r="894">
          <cell r="A894">
            <v>1893</v>
          </cell>
          <cell r="B894" t="str">
            <v>Sant'Rejilla para lavadero 21/2, x 1.1/2"</v>
          </cell>
          <cell r="C894" t="str">
            <v>UN</v>
          </cell>
        </row>
        <row r="895">
          <cell r="A895">
            <v>1894</v>
          </cell>
          <cell r="B895" t="str">
            <v>Sant'Rejilla piso corriente 1.1/2"</v>
          </cell>
          <cell r="C895" t="str">
            <v>UN</v>
          </cell>
        </row>
        <row r="896">
          <cell r="A896">
            <v>1895</v>
          </cell>
          <cell r="B896" t="str">
            <v>Sant'Rejilla piso corriente 2"</v>
          </cell>
          <cell r="C896" t="str">
            <v>UN</v>
          </cell>
        </row>
        <row r="897">
          <cell r="A897">
            <v>1896</v>
          </cell>
          <cell r="B897" t="str">
            <v>Sant'Rejilla piso corriente 3"</v>
          </cell>
          <cell r="C897" t="str">
            <v>UN</v>
          </cell>
        </row>
        <row r="898">
          <cell r="A898">
            <v>1897</v>
          </cell>
          <cell r="B898" t="str">
            <v>Sant'Rejilla piso cuadrada 2"</v>
          </cell>
          <cell r="C898" t="str">
            <v>UN</v>
          </cell>
        </row>
        <row r="899">
          <cell r="A899">
            <v>1898</v>
          </cell>
          <cell r="B899" t="str">
            <v>Sant'Rejilla piso económica 2"</v>
          </cell>
          <cell r="C899" t="str">
            <v>UN</v>
          </cell>
        </row>
        <row r="900">
          <cell r="A900">
            <v>1899</v>
          </cell>
          <cell r="B900" t="str">
            <v>Sant'Rejilla piso Estrella 2"</v>
          </cell>
          <cell r="C900" t="str">
            <v>UN</v>
          </cell>
        </row>
        <row r="901">
          <cell r="A901">
            <v>1900</v>
          </cell>
          <cell r="B901" t="str">
            <v>Sant'Rejilla ventilación en  Bronce 0,15*0.15 m</v>
          </cell>
          <cell r="C901" t="str">
            <v>UN</v>
          </cell>
        </row>
        <row r="902">
          <cell r="A902">
            <v>1901</v>
          </cell>
          <cell r="B902" t="str">
            <v>Sant'Rejilla ventilación gas persiana 20 x 20</v>
          </cell>
          <cell r="C902" t="str">
            <v>UN</v>
          </cell>
        </row>
        <row r="903">
          <cell r="A903">
            <v>1902</v>
          </cell>
          <cell r="B903" t="str">
            <v>Sant'Rejilla ventilación gas sencilla 20x20</v>
          </cell>
          <cell r="C903" t="str">
            <v>UN</v>
          </cell>
        </row>
        <row r="904">
          <cell r="A904">
            <v>1903</v>
          </cell>
          <cell r="B904" t="str">
            <v>Sant'Rejilla ventilación persiana 15x15</v>
          </cell>
          <cell r="C904" t="str">
            <v>UN</v>
          </cell>
        </row>
        <row r="905">
          <cell r="A905">
            <v>1904</v>
          </cell>
          <cell r="B905" t="str">
            <v>Sant'Rejilla ventilación persiana 20x20</v>
          </cell>
          <cell r="C905" t="str">
            <v>UN</v>
          </cell>
        </row>
        <row r="906">
          <cell r="A906">
            <v>1905</v>
          </cell>
          <cell r="B906" t="str">
            <v>Sant'Rejilla ventilación sencilla 15x15</v>
          </cell>
          <cell r="C906" t="str">
            <v>UN</v>
          </cell>
        </row>
        <row r="907">
          <cell r="A907">
            <v>1906</v>
          </cell>
          <cell r="B907" t="str">
            <v>Sant'Rejilla ventilación sencilla 20x20</v>
          </cell>
          <cell r="C907" t="str">
            <v>UN</v>
          </cell>
        </row>
        <row r="908">
          <cell r="A908">
            <v>1907</v>
          </cell>
          <cell r="B908" t="str">
            <v>Sant'Sanit blanco con fluxómetro  mancesa</v>
          </cell>
          <cell r="C908" t="str">
            <v>UN</v>
          </cell>
        </row>
        <row r="909">
          <cell r="A909">
            <v>1908</v>
          </cell>
          <cell r="B909" t="str">
            <v>Sant'Secador de manos blanco (sabinco)</v>
          </cell>
          <cell r="C909" t="str">
            <v>UN</v>
          </cell>
        </row>
        <row r="910">
          <cell r="A910">
            <v>1909</v>
          </cell>
          <cell r="B910" t="str">
            <v>Sant'Sanitario acuacer, blanco</v>
          </cell>
          <cell r="C910" t="str">
            <v>UN</v>
          </cell>
        </row>
        <row r="911">
          <cell r="A911">
            <v>1910</v>
          </cell>
          <cell r="B911" t="str">
            <v>Sant'Sanitario Infantil blanco, mancesa</v>
          </cell>
          <cell r="C911" t="str">
            <v>UN</v>
          </cell>
        </row>
        <row r="912">
          <cell r="A912">
            <v>1911</v>
          </cell>
          <cell r="B912" t="str">
            <v>Sant'Sifón PVC sanitario con tapón</v>
          </cell>
          <cell r="C912" t="str">
            <v>UN</v>
          </cell>
        </row>
        <row r="913">
          <cell r="A913">
            <v>1912</v>
          </cell>
          <cell r="B913" t="str">
            <v>Sant'Sifon PVC sanitario 3", sin codo</v>
          </cell>
          <cell r="C913" t="str">
            <v>UN</v>
          </cell>
        </row>
        <row r="914">
          <cell r="A914">
            <v>1913</v>
          </cell>
          <cell r="B914" t="str">
            <v>Sant'Sifon PVC sanitario 4", sin codo</v>
          </cell>
          <cell r="C914" t="str">
            <v>UN</v>
          </cell>
        </row>
        <row r="915">
          <cell r="A915">
            <v>1914</v>
          </cell>
          <cell r="B915" t="str">
            <v>Sant'tapa registros sencillo 15x15</v>
          </cell>
          <cell r="C915" t="str">
            <v>UN</v>
          </cell>
        </row>
        <row r="916">
          <cell r="A916">
            <v>1915</v>
          </cell>
          <cell r="B916" t="str">
            <v>Sant'tapa registros sencillo 20x20</v>
          </cell>
          <cell r="C916" t="str">
            <v>UN</v>
          </cell>
        </row>
        <row r="917">
          <cell r="A917">
            <v>1916</v>
          </cell>
          <cell r="B917" t="str">
            <v xml:space="preserve">Sant'tapón PVC 1/2" </v>
          </cell>
          <cell r="C917" t="str">
            <v>UN</v>
          </cell>
        </row>
        <row r="918">
          <cell r="A918">
            <v>1917</v>
          </cell>
          <cell r="B918" t="str">
            <v xml:space="preserve">Sant'tapón PVC 3/4" </v>
          </cell>
          <cell r="C918" t="str">
            <v>UN</v>
          </cell>
        </row>
        <row r="919">
          <cell r="A919">
            <v>1918</v>
          </cell>
          <cell r="B919" t="str">
            <v xml:space="preserve">Sant'tapón PVC 1" </v>
          </cell>
          <cell r="C919" t="str">
            <v>UN</v>
          </cell>
        </row>
        <row r="920">
          <cell r="A920">
            <v>1919</v>
          </cell>
          <cell r="B920" t="str">
            <v xml:space="preserve">Sant'tapón PVC 1.1/4" </v>
          </cell>
          <cell r="C920" t="str">
            <v>UN</v>
          </cell>
        </row>
        <row r="921">
          <cell r="A921">
            <v>1920</v>
          </cell>
          <cell r="B921" t="str">
            <v xml:space="preserve">Sant'tapón PVC 1.1/2" </v>
          </cell>
          <cell r="C921" t="str">
            <v>UN</v>
          </cell>
        </row>
        <row r="922">
          <cell r="A922">
            <v>1921</v>
          </cell>
          <cell r="B922" t="str">
            <v xml:space="preserve">Sant'tapón PVC 2" </v>
          </cell>
          <cell r="C922" t="str">
            <v>UN</v>
          </cell>
        </row>
        <row r="923">
          <cell r="A923">
            <v>1922</v>
          </cell>
          <cell r="B923" t="str">
            <v xml:space="preserve">Sant'tapón PVC 2.1/2" </v>
          </cell>
          <cell r="C923" t="str">
            <v>UN</v>
          </cell>
        </row>
        <row r="924">
          <cell r="A924">
            <v>1923</v>
          </cell>
          <cell r="B924" t="str">
            <v>Sant'tapón PVC 3"</v>
          </cell>
          <cell r="C924" t="str">
            <v>UN</v>
          </cell>
        </row>
        <row r="925">
          <cell r="A925">
            <v>1924</v>
          </cell>
          <cell r="B925" t="str">
            <v>Sant'tapón de PVC 4"</v>
          </cell>
          <cell r="C925" t="str">
            <v>UN</v>
          </cell>
        </row>
        <row r="926">
          <cell r="A926">
            <v>1925</v>
          </cell>
          <cell r="B926" t="str">
            <v>Sant'Tee PVC sanitaria 2"</v>
          </cell>
          <cell r="C926" t="str">
            <v>UN</v>
          </cell>
        </row>
        <row r="927">
          <cell r="A927">
            <v>1926</v>
          </cell>
          <cell r="B927" t="str">
            <v>Sant'Tee PVC sanitaria 3"</v>
          </cell>
          <cell r="C927" t="str">
            <v>UN</v>
          </cell>
        </row>
        <row r="928">
          <cell r="A928">
            <v>1927</v>
          </cell>
          <cell r="B928" t="str">
            <v>Sant'Tee PVC sanitaria 4"</v>
          </cell>
          <cell r="C928" t="str">
            <v>UN</v>
          </cell>
        </row>
        <row r="929">
          <cell r="A929">
            <v>1928</v>
          </cell>
          <cell r="B929" t="str">
            <v>Sant'Tee PVC sanitaria 6"</v>
          </cell>
          <cell r="C929" t="str">
            <v>UN</v>
          </cell>
        </row>
        <row r="930">
          <cell r="A930">
            <v>1929</v>
          </cell>
          <cell r="B930" t="str">
            <v>Sant'Tubo concreto 8", clase 1 de 1.25 cms</v>
          </cell>
          <cell r="C930" t="str">
            <v>ML</v>
          </cell>
        </row>
        <row r="931">
          <cell r="A931">
            <v>1930</v>
          </cell>
          <cell r="B931" t="str">
            <v>Sant'Tubo gres 10"</v>
          </cell>
          <cell r="C931" t="str">
            <v>ML</v>
          </cell>
        </row>
        <row r="932">
          <cell r="A932">
            <v>1931</v>
          </cell>
          <cell r="B932" t="str">
            <v>Sant'Tubo gres 4"</v>
          </cell>
          <cell r="C932" t="str">
            <v>ML</v>
          </cell>
        </row>
        <row r="933">
          <cell r="A933">
            <v>1932</v>
          </cell>
          <cell r="B933" t="str">
            <v>Sant'Tubo gres 6", 1.0 ml</v>
          </cell>
          <cell r="C933" t="str">
            <v>ML</v>
          </cell>
        </row>
        <row r="934">
          <cell r="A934">
            <v>1933</v>
          </cell>
          <cell r="B934" t="str">
            <v>Sant'Tubo gres 8", 1.0 ml</v>
          </cell>
          <cell r="C934" t="str">
            <v>ML</v>
          </cell>
        </row>
        <row r="935">
          <cell r="A935">
            <v>1934</v>
          </cell>
          <cell r="B935" t="str">
            <v>Sant'Tubo gres 10", 1.0 ml</v>
          </cell>
          <cell r="C935" t="str">
            <v>ML</v>
          </cell>
        </row>
        <row r="936">
          <cell r="A936">
            <v>1935</v>
          </cell>
          <cell r="B936" t="str">
            <v>Sant'Tubo novafort 4"</v>
          </cell>
          <cell r="C936" t="str">
            <v>ML</v>
          </cell>
        </row>
        <row r="937">
          <cell r="A937">
            <v>1936</v>
          </cell>
          <cell r="B937" t="str">
            <v>Sant'Tubo novafort 6"</v>
          </cell>
          <cell r="C937" t="str">
            <v>ML</v>
          </cell>
        </row>
        <row r="938">
          <cell r="A938">
            <v>1937</v>
          </cell>
          <cell r="B938" t="str">
            <v>Sant'Tubo novafort 8"</v>
          </cell>
          <cell r="C938" t="str">
            <v>ML</v>
          </cell>
        </row>
        <row r="939">
          <cell r="A939">
            <v>1938</v>
          </cell>
          <cell r="B939" t="str">
            <v>San'Tubo PVC sanitaria  4"</v>
          </cell>
          <cell r="C939" t="str">
            <v>ML</v>
          </cell>
        </row>
        <row r="940">
          <cell r="A940">
            <v>1939</v>
          </cell>
          <cell r="B940" t="str">
            <v>San'Tubo PVC sanitaria  6"</v>
          </cell>
          <cell r="C940" t="str">
            <v>ML</v>
          </cell>
        </row>
        <row r="941">
          <cell r="A941">
            <v>1940</v>
          </cell>
          <cell r="B941" t="str">
            <v>San'Tubo PVC sanitaria 3"</v>
          </cell>
          <cell r="C941" t="str">
            <v>ML</v>
          </cell>
        </row>
        <row r="942">
          <cell r="A942">
            <v>1941</v>
          </cell>
          <cell r="B942" t="str">
            <v>San'Tubo PVC sanitario 2"</v>
          </cell>
          <cell r="C942" t="str">
            <v>ML</v>
          </cell>
        </row>
        <row r="943">
          <cell r="A943">
            <v>1942</v>
          </cell>
          <cell r="B943" t="str">
            <v>San'Tubo PVC vent-A.L.L.4"</v>
          </cell>
          <cell r="C943" t="str">
            <v>ML</v>
          </cell>
        </row>
        <row r="944">
          <cell r="A944">
            <v>1943</v>
          </cell>
          <cell r="B944" t="str">
            <v>San'Tubo PVC ventil-A.LL 2"</v>
          </cell>
          <cell r="C944" t="str">
            <v>ML</v>
          </cell>
        </row>
        <row r="945">
          <cell r="A945">
            <v>1944</v>
          </cell>
          <cell r="B945" t="str">
            <v>San'Tubo PVC ventil-A.LL 3"</v>
          </cell>
          <cell r="C945" t="str">
            <v>ML</v>
          </cell>
        </row>
        <row r="946">
          <cell r="A946">
            <v>1945</v>
          </cell>
          <cell r="B946" t="str">
            <v>Sant'Unión de caucho para tubería de gres, 10"</v>
          </cell>
          <cell r="C946" t="str">
            <v>UN</v>
          </cell>
        </row>
        <row r="947">
          <cell r="A947">
            <v>1946</v>
          </cell>
          <cell r="B947" t="str">
            <v>Sant'Unión de caucho para tubería de gres, 4"</v>
          </cell>
          <cell r="C947" t="str">
            <v>UN</v>
          </cell>
        </row>
        <row r="948">
          <cell r="A948">
            <v>1947</v>
          </cell>
          <cell r="B948" t="str">
            <v>Sant'Unión de caucho para tubería de gres, 6"</v>
          </cell>
          <cell r="C948" t="str">
            <v>UN</v>
          </cell>
        </row>
        <row r="949">
          <cell r="A949">
            <v>1948</v>
          </cell>
          <cell r="B949" t="str">
            <v>Sant'Unión de caucho para tubería de gres, 8"</v>
          </cell>
          <cell r="C949" t="str">
            <v>UN</v>
          </cell>
        </row>
        <row r="950">
          <cell r="A950">
            <v>1949</v>
          </cell>
          <cell r="B950" t="str">
            <v>Sant'Union PVC sanit 3"</v>
          </cell>
          <cell r="C950" t="str">
            <v>UN</v>
          </cell>
        </row>
        <row r="951">
          <cell r="A951">
            <v>1950</v>
          </cell>
          <cell r="B951" t="str">
            <v>Sant'Union PVC sanit 4"</v>
          </cell>
          <cell r="C951" t="str">
            <v>UN</v>
          </cell>
        </row>
        <row r="952">
          <cell r="A952">
            <v>1951</v>
          </cell>
          <cell r="B952" t="str">
            <v>Sant'Union PVC sanit 6"</v>
          </cell>
          <cell r="C952" t="str">
            <v>UN</v>
          </cell>
        </row>
        <row r="953">
          <cell r="A953">
            <v>1952</v>
          </cell>
          <cell r="B953" t="str">
            <v>Sant'Union PVC sanitaria 2"</v>
          </cell>
          <cell r="C953" t="str">
            <v>UN</v>
          </cell>
        </row>
        <row r="954">
          <cell r="A954">
            <v>1953</v>
          </cell>
          <cell r="B954" t="str">
            <v>Sant'Union novafort 4"</v>
          </cell>
          <cell r="C954" t="str">
            <v>UN</v>
          </cell>
        </row>
        <row r="955">
          <cell r="A955">
            <v>1954</v>
          </cell>
          <cell r="B955" t="str">
            <v>Sant'Union novafort 6"</v>
          </cell>
          <cell r="C955" t="str">
            <v>UN</v>
          </cell>
        </row>
        <row r="956">
          <cell r="A956">
            <v>1955</v>
          </cell>
          <cell r="B956" t="str">
            <v>Sant'Union novafort 8"</v>
          </cell>
          <cell r="C956" t="str">
            <v>UN</v>
          </cell>
        </row>
        <row r="957">
          <cell r="A957">
            <v>1956</v>
          </cell>
          <cell r="B957" t="str">
            <v>Sant'Válvula de pozuelo 21/2, x 1.1/4"</v>
          </cell>
          <cell r="C957" t="str">
            <v>UN</v>
          </cell>
        </row>
        <row r="958">
          <cell r="A958">
            <v>1957</v>
          </cell>
          <cell r="B958" t="str">
            <v>Sant'Válvula de pozuelo sin sosco 2.1/2"</v>
          </cell>
          <cell r="C958" t="str">
            <v>UN</v>
          </cell>
        </row>
        <row r="959">
          <cell r="A959">
            <v>1958</v>
          </cell>
          <cell r="B959" t="str">
            <v>Sant'Yee corta 6x 6", gres</v>
          </cell>
          <cell r="C959" t="str">
            <v>UN</v>
          </cell>
        </row>
        <row r="960">
          <cell r="A960">
            <v>1959</v>
          </cell>
          <cell r="B960" t="str">
            <v>Sant'Yee PVC sanitaria 2"</v>
          </cell>
          <cell r="C960" t="str">
            <v>UN</v>
          </cell>
        </row>
        <row r="961">
          <cell r="A961">
            <v>1960</v>
          </cell>
          <cell r="B961" t="str">
            <v>Sant'Yee PVC sanitaria 3"</v>
          </cell>
          <cell r="C961" t="str">
            <v>UN</v>
          </cell>
        </row>
        <row r="962">
          <cell r="A962">
            <v>1961</v>
          </cell>
          <cell r="B962" t="str">
            <v>Sant'Yee PVC sanitaria 4"</v>
          </cell>
          <cell r="C962" t="str">
            <v>UN</v>
          </cell>
        </row>
        <row r="963">
          <cell r="A963">
            <v>1962</v>
          </cell>
          <cell r="B963" t="str">
            <v>Sant'Yee PVC sanitaria 6"</v>
          </cell>
          <cell r="C963" t="str">
            <v>UN</v>
          </cell>
        </row>
        <row r="964">
          <cell r="A964">
            <v>1963</v>
          </cell>
          <cell r="B964" t="str">
            <v>Sant'Yee(1.5) 6x 6", gres</v>
          </cell>
          <cell r="C964" t="str">
            <v>UN</v>
          </cell>
        </row>
        <row r="965">
          <cell r="A965">
            <v>1964</v>
          </cell>
          <cell r="B965" t="str">
            <v>Sant'Yee(1.5) 6x4", gres</v>
          </cell>
          <cell r="C965" t="str">
            <v>UN</v>
          </cell>
        </row>
        <row r="966">
          <cell r="A966">
            <v>1965</v>
          </cell>
          <cell r="B966" t="str">
            <v>Sant'Yee(1.5) 8x 6", gres</v>
          </cell>
          <cell r="C966" t="str">
            <v>UN</v>
          </cell>
        </row>
        <row r="967">
          <cell r="A967">
            <v>1966</v>
          </cell>
          <cell r="B967" t="str">
            <v>Sant'Yee(1.5) 10x 6", gres</v>
          </cell>
          <cell r="C967" t="str">
            <v>UN</v>
          </cell>
        </row>
        <row r="968">
          <cell r="A968">
            <v>1967</v>
          </cell>
          <cell r="B968" t="str">
            <v>Sant'Yute alquitranado</v>
          </cell>
          <cell r="C968" t="str">
            <v>KG</v>
          </cell>
        </row>
        <row r="969">
          <cell r="A969">
            <v>1968</v>
          </cell>
          <cell r="B969" t="str">
            <v>Señalz'Señal prev, infor y reglam 60 x 60</v>
          </cell>
          <cell r="C969" t="str">
            <v>UN</v>
          </cell>
        </row>
        <row r="970">
          <cell r="A970">
            <v>1969</v>
          </cell>
          <cell r="B970" t="str">
            <v>Señalz'Demarcacion pasos peatonales</v>
          </cell>
          <cell r="C970" t="str">
            <v>ML</v>
          </cell>
        </row>
        <row r="971">
          <cell r="A971">
            <v>1970</v>
          </cell>
          <cell r="B971" t="str">
            <v>Var'Malla  tela verde estabilizada, 2.10 ancho</v>
          </cell>
          <cell r="C971" t="str">
            <v>ML</v>
          </cell>
        </row>
        <row r="972">
          <cell r="A972">
            <v>1971</v>
          </cell>
          <cell r="B972" t="str">
            <v>Var'tablero baloncesto, 1.20 x 1.80, 9 mm</v>
          </cell>
          <cell r="C972" t="str">
            <v>UN</v>
          </cell>
        </row>
        <row r="973">
          <cell r="A973">
            <v>1972</v>
          </cell>
          <cell r="B973" t="str">
            <v>Var'tablero baloncesto, 1.20 x 1.80, 10 mm</v>
          </cell>
          <cell r="C973" t="str">
            <v>UN</v>
          </cell>
        </row>
        <row r="974">
          <cell r="A974">
            <v>1973</v>
          </cell>
          <cell r="B974" t="str">
            <v>Var'tablero baloncesto, 0.90 x 1.20, 9 mm</v>
          </cell>
          <cell r="C974" t="str">
            <v>UN</v>
          </cell>
        </row>
        <row r="975">
          <cell r="A975">
            <v>1974</v>
          </cell>
          <cell r="B975" t="str">
            <v>Var'tablero baloncesto, 0.90 x 1.20, 10 mm</v>
          </cell>
          <cell r="C975" t="str">
            <v>UN</v>
          </cell>
        </row>
        <row r="976">
          <cell r="A976">
            <v>1975</v>
          </cell>
          <cell r="B976" t="str">
            <v>Var'Tapa metalDeck</v>
          </cell>
          <cell r="C976" t="str">
            <v>UN</v>
          </cell>
        </row>
        <row r="977">
          <cell r="A977">
            <v>1976</v>
          </cell>
          <cell r="B977" t="str">
            <v>Vid-esp'Espejo bicelado incoloro 3 mm</v>
          </cell>
          <cell r="C977" t="str">
            <v>M2</v>
          </cell>
        </row>
        <row r="978">
          <cell r="A978">
            <v>1977</v>
          </cell>
          <cell r="B978" t="str">
            <v>Vid-esp'Espejo bicelado incoloro 4 mm</v>
          </cell>
          <cell r="C978" t="str">
            <v>M2</v>
          </cell>
        </row>
        <row r="979">
          <cell r="A979">
            <v>1978</v>
          </cell>
          <cell r="B979" t="str">
            <v>vid-esp'Vidrio esmerilado incoloro 4 mm.</v>
          </cell>
          <cell r="C979" t="str">
            <v>M2</v>
          </cell>
        </row>
        <row r="980">
          <cell r="A980">
            <v>1979</v>
          </cell>
          <cell r="B980" t="str">
            <v>vid-esp'Vidrio esmerilado incoloro 5 mm.</v>
          </cell>
          <cell r="C980" t="str">
            <v>M2</v>
          </cell>
        </row>
        <row r="981">
          <cell r="A981">
            <v>1980</v>
          </cell>
          <cell r="B981" t="str">
            <v>vid-esp'Vidrio templado pulido 10 mm</v>
          </cell>
          <cell r="C981" t="str">
            <v>M2</v>
          </cell>
        </row>
        <row r="982">
          <cell r="A982">
            <v>1981</v>
          </cell>
          <cell r="B982" t="str">
            <v>vid-esp'Vidrio templado pulido 8mm</v>
          </cell>
          <cell r="C982" t="str">
            <v>M2</v>
          </cell>
        </row>
        <row r="983">
          <cell r="A983">
            <v>1982</v>
          </cell>
          <cell r="B983" t="str">
            <v>vid-esp'Vidrio transparente 3mm.</v>
          </cell>
          <cell r="C983" t="str">
            <v>M2</v>
          </cell>
        </row>
        <row r="984">
          <cell r="A984">
            <v>1983</v>
          </cell>
          <cell r="B984" t="str">
            <v>vid-vidrio transparente 4mm.</v>
          </cell>
          <cell r="C984" t="str">
            <v>M2</v>
          </cell>
        </row>
        <row r="985">
          <cell r="A985">
            <v>1984</v>
          </cell>
          <cell r="B985" t="str">
            <v>vid-esp'Vidrio transparente 5mm.</v>
          </cell>
          <cell r="C985" t="str">
            <v>M2</v>
          </cell>
        </row>
        <row r="986">
          <cell r="A986">
            <v>1985</v>
          </cell>
          <cell r="B986" t="str">
            <v>vid-esp'Vidrio transparente 6mm.</v>
          </cell>
          <cell r="C986" t="str">
            <v>M2</v>
          </cell>
        </row>
        <row r="987">
          <cell r="A987">
            <v>1986</v>
          </cell>
          <cell r="B987" t="str">
            <v>vias' tubo en concreto simple 24"</v>
          </cell>
          <cell r="C987" t="str">
            <v>ML</v>
          </cell>
        </row>
        <row r="988">
          <cell r="A988">
            <v>1987</v>
          </cell>
          <cell r="B988" t="str">
            <v>vias' tubo en concreto 36", incluye refuerzo</v>
          </cell>
          <cell r="C988" t="str">
            <v>ML</v>
          </cell>
        </row>
        <row r="989">
          <cell r="A989">
            <v>1988</v>
          </cell>
          <cell r="B989" t="str">
            <v>Concreto 4000 psi (1:2:2), Arena lavada de río y gravilla triturada</v>
          </cell>
          <cell r="C989" t="str">
            <v>M3</v>
          </cell>
        </row>
        <row r="990">
          <cell r="A990">
            <v>1989</v>
          </cell>
          <cell r="B990" t="str">
            <v>Concreto 3500 psi (1:2:2.1/2), Arena lavada de río y gravilla triturada</v>
          </cell>
          <cell r="C990" t="str">
            <v>M3</v>
          </cell>
        </row>
        <row r="991">
          <cell r="A991">
            <v>1990</v>
          </cell>
          <cell r="B991" t="str">
            <v>Concreto 3000 psi (1:2:3), Arena lavada de río y gravilla triturada</v>
          </cell>
          <cell r="C991" t="str">
            <v>M3</v>
          </cell>
        </row>
        <row r="992">
          <cell r="A992">
            <v>1991</v>
          </cell>
          <cell r="B992" t="str">
            <v>Concreto 2500 psi (1:2:4), Arena lavada de río y gravilla triturada</v>
          </cell>
          <cell r="C992" t="str">
            <v>M3</v>
          </cell>
        </row>
        <row r="993">
          <cell r="A993">
            <v>1992</v>
          </cell>
          <cell r="B993" t="str">
            <v>Concreto 2000 psi (1:3:4), Arena lavada de río y gravilla triturada</v>
          </cell>
          <cell r="C993" t="str">
            <v>M3</v>
          </cell>
        </row>
        <row r="994">
          <cell r="A994">
            <v>1993</v>
          </cell>
          <cell r="B994" t="str">
            <v>Concreto 1500 psi (1:3:6), Arena lavada de río y gravilla triturada</v>
          </cell>
          <cell r="C994" t="str">
            <v>M3</v>
          </cell>
        </row>
        <row r="995">
          <cell r="A995">
            <v>1994</v>
          </cell>
          <cell r="B995" t="str">
            <v>Met'Malla para gallinero, altura 1.5, x 36 ml</v>
          </cell>
          <cell r="C995" t="str">
            <v>RLL</v>
          </cell>
        </row>
        <row r="996">
          <cell r="A996">
            <v>1995</v>
          </cell>
          <cell r="B996" t="str">
            <v>As'Cepillo Edis</v>
          </cell>
          <cell r="C996" t="str">
            <v>UN</v>
          </cell>
        </row>
        <row r="997">
          <cell r="A997">
            <v>1996</v>
          </cell>
          <cell r="B997" t="str">
            <v>Sant'Combo sanitario completo</v>
          </cell>
          <cell r="C997" t="str">
            <v>UN</v>
          </cell>
        </row>
        <row r="998">
          <cell r="A998">
            <v>1997</v>
          </cell>
          <cell r="B998" t="str">
            <v>Var'Rollo Polietileno Negro</v>
          </cell>
          <cell r="C998" t="str">
            <v>KG</v>
          </cell>
        </row>
        <row r="999">
          <cell r="A999">
            <v>1998</v>
          </cell>
          <cell r="B999" t="str">
            <v>Ferr'Mineral Rojo</v>
          </cell>
          <cell r="C999" t="str">
            <v>KG</v>
          </cell>
        </row>
        <row r="1000">
          <cell r="A1000">
            <v>1999</v>
          </cell>
          <cell r="B1000" t="str">
            <v>E'Cable No 8</v>
          </cell>
          <cell r="C1000" t="str">
            <v>ML</v>
          </cell>
        </row>
        <row r="1001">
          <cell r="A1001">
            <v>2000</v>
          </cell>
          <cell r="B1001" t="str">
            <v>E'Cable No 10 BLANCO</v>
          </cell>
          <cell r="C1001" t="str">
            <v>ML</v>
          </cell>
        </row>
        <row r="1002">
          <cell r="A1002">
            <v>2001</v>
          </cell>
          <cell r="B1002" t="str">
            <v>E'Automático de 20 Amp.</v>
          </cell>
          <cell r="C1002" t="str">
            <v>UN</v>
          </cell>
        </row>
        <row r="1003">
          <cell r="A1003">
            <v>2002</v>
          </cell>
          <cell r="B1003" t="str">
            <v>E'Automático de 40 Amp.</v>
          </cell>
          <cell r="C1003" t="str">
            <v>UN</v>
          </cell>
        </row>
        <row r="1004">
          <cell r="A1004">
            <v>2003</v>
          </cell>
          <cell r="B1004" t="str">
            <v xml:space="preserve">Ferr'Cuñete Vinilo Blanco  Tipo II Tipo Pabon. </v>
          </cell>
          <cell r="C1004" t="str">
            <v>UN</v>
          </cell>
        </row>
        <row r="1005">
          <cell r="A1005">
            <v>2004</v>
          </cell>
          <cell r="B1005" t="str">
            <v>Ferr'Cadena de 3/8"</v>
          </cell>
          <cell r="C1005" t="str">
            <v>ML</v>
          </cell>
        </row>
        <row r="1006">
          <cell r="A1006">
            <v>2005</v>
          </cell>
          <cell r="B1006" t="str">
            <v>Ferr'Candado Marca Yale</v>
          </cell>
          <cell r="C1006" t="str">
            <v>UN</v>
          </cell>
        </row>
        <row r="1007">
          <cell r="A1007">
            <v>2006</v>
          </cell>
          <cell r="B1007" t="str">
            <v>Var'Canecas Plasticas vacias de pintura</v>
          </cell>
          <cell r="C1007" t="str">
            <v>UN</v>
          </cell>
        </row>
        <row r="1008">
          <cell r="A1008">
            <v>2007</v>
          </cell>
          <cell r="B1008" t="str">
            <v>Var'Canecas de 55 galones</v>
          </cell>
          <cell r="C1008" t="str">
            <v>UN</v>
          </cell>
        </row>
        <row r="1009">
          <cell r="A1009">
            <v>2008</v>
          </cell>
          <cell r="B1009" t="str">
            <v>Señalz'Camilla en madera</v>
          </cell>
          <cell r="C1009" t="str">
            <v>UN</v>
          </cell>
        </row>
        <row r="1010">
          <cell r="A1010">
            <v>2009</v>
          </cell>
          <cell r="B1010" t="str">
            <v>Señalz'Cuello Inmovilizador</v>
          </cell>
          <cell r="C1010" t="str">
            <v>UN</v>
          </cell>
        </row>
        <row r="1011">
          <cell r="A1011">
            <v>2010</v>
          </cell>
          <cell r="B1011" t="str">
            <v>Señalz'Botiquin Primeros Auxilios.</v>
          </cell>
          <cell r="C1011" t="str">
            <v>UN</v>
          </cell>
        </row>
        <row r="1012">
          <cell r="A1012">
            <v>2011</v>
          </cell>
          <cell r="B1012" t="str">
            <v>E'Alambre Blanco No.12</v>
          </cell>
          <cell r="C1012" t="str">
            <v>ML</v>
          </cell>
        </row>
        <row r="1013">
          <cell r="A1013">
            <v>2012</v>
          </cell>
          <cell r="B1013" t="str">
            <v>E'Varillas Coper Will Con Conector</v>
          </cell>
          <cell r="C1013" t="str">
            <v>UN</v>
          </cell>
        </row>
        <row r="1014">
          <cell r="A1014">
            <v>2013</v>
          </cell>
          <cell r="B1014" t="str">
            <v>E'Curva PVC conduit 1"</v>
          </cell>
          <cell r="C1014" t="str">
            <v>UN</v>
          </cell>
        </row>
        <row r="1015">
          <cell r="A1015">
            <v>2014</v>
          </cell>
          <cell r="B1015" t="str">
            <v>Ferr'Manguera de 1/2"</v>
          </cell>
          <cell r="C1015" t="str">
            <v>ML</v>
          </cell>
        </row>
        <row r="1016">
          <cell r="A1016">
            <v>2015</v>
          </cell>
          <cell r="B1016" t="str">
            <v>Ferr'Pitorras para Manguera</v>
          </cell>
          <cell r="C1016" t="str">
            <v>JGO</v>
          </cell>
        </row>
        <row r="1017">
          <cell r="A1017">
            <v>2016</v>
          </cell>
          <cell r="B1017" t="str">
            <v>Señalz'Avisos especiales en lamina galvanizada cal 24. de 25x50cm.</v>
          </cell>
          <cell r="C1017" t="str">
            <v>UN</v>
          </cell>
        </row>
        <row r="1018">
          <cell r="A1018">
            <v>2017</v>
          </cell>
          <cell r="B1018" t="str">
            <v>Señalz'Avisos especiales en lamina galvanizada cal 24. de 60x80cm.</v>
          </cell>
          <cell r="C1018" t="str">
            <v>UN</v>
          </cell>
        </row>
        <row r="1019">
          <cell r="A1019">
            <v>2018</v>
          </cell>
          <cell r="B1019" t="str">
            <v>Sant' Tanque Imhoff tapa y accesorios. Ovoide      </v>
          </cell>
          <cell r="C1019" t="str">
            <v>UN</v>
          </cell>
        </row>
        <row r="1020">
          <cell r="A1020">
            <v>2019</v>
          </cell>
          <cell r="B1020" t="str">
            <v>Sant' Filtro anaerobico tapa y accesorios. Ovoide verde. </v>
          </cell>
          <cell r="C1020" t="str">
            <v>UN</v>
          </cell>
        </row>
        <row r="1021">
          <cell r="A1021">
            <v>2020</v>
          </cell>
          <cell r="B1021" t="str">
            <v>Ferr'Destornillador de pala</v>
          </cell>
          <cell r="C1021" t="str">
            <v>UN</v>
          </cell>
        </row>
        <row r="1022">
          <cell r="A1022">
            <v>2021</v>
          </cell>
          <cell r="B1022" t="str">
            <v>Ferr'Destornillador de estrella</v>
          </cell>
          <cell r="C1022" t="str">
            <v>UN</v>
          </cell>
        </row>
        <row r="1023">
          <cell r="A1023">
            <v>2022</v>
          </cell>
          <cell r="B1023" t="str">
            <v>Ferr'Llave expansiva No.10</v>
          </cell>
          <cell r="C1023" t="str">
            <v>UN</v>
          </cell>
        </row>
        <row r="1024">
          <cell r="A1024">
            <v>2023</v>
          </cell>
          <cell r="B1024" t="str">
            <v>Ferr'Llave copa extralarga para bujias</v>
          </cell>
          <cell r="C1024" t="str">
            <v>UN</v>
          </cell>
        </row>
        <row r="1025">
          <cell r="A1025">
            <v>2024</v>
          </cell>
          <cell r="B1025" t="str">
            <v>E'Clavija para 110v.</v>
          </cell>
          <cell r="C1025" t="str">
            <v>UN</v>
          </cell>
        </row>
        <row r="1026">
          <cell r="A1026">
            <v>2025</v>
          </cell>
          <cell r="B1026" t="str">
            <v>Ferr'Tornillo 3/16 x 1 1/2 con tuerca mariposa.</v>
          </cell>
          <cell r="C1026" t="str">
            <v>UN</v>
          </cell>
        </row>
        <row r="1027">
          <cell r="A1027">
            <v>2026</v>
          </cell>
          <cell r="B1027" t="str">
            <v>Var'Polietileno Transparente para planos</v>
          </cell>
          <cell r="C1027" t="str">
            <v>KG</v>
          </cell>
        </row>
        <row r="1028">
          <cell r="A1028">
            <v>2027</v>
          </cell>
          <cell r="B1028" t="str">
            <v>Ferr'Llave jardín pesada</v>
          </cell>
          <cell r="C1028" t="str">
            <v>UN</v>
          </cell>
        </row>
        <row r="1029">
          <cell r="A1029">
            <v>2028</v>
          </cell>
          <cell r="B1029" t="str">
            <v>Ferr'Registro de ducha</v>
          </cell>
          <cell r="C1029" t="str">
            <v>UN</v>
          </cell>
        </row>
        <row r="1030">
          <cell r="A1030">
            <v>2029</v>
          </cell>
          <cell r="B1030" t="str">
            <v>Hid'Acoplex Lavamanos</v>
          </cell>
          <cell r="C1030" t="str">
            <v>UN</v>
          </cell>
        </row>
        <row r="1031">
          <cell r="A1031">
            <v>2030</v>
          </cell>
          <cell r="B1031" t="str">
            <v>Hid'Acoplex Sanitario</v>
          </cell>
          <cell r="C1031" t="str">
            <v>UN</v>
          </cell>
        </row>
        <row r="1032">
          <cell r="A1032">
            <v>2031</v>
          </cell>
          <cell r="B1032" t="str">
            <v>Ferr'Bombillos</v>
          </cell>
          <cell r="C1032" t="str">
            <v>UN</v>
          </cell>
        </row>
        <row r="1033">
          <cell r="A1033">
            <v>2032</v>
          </cell>
          <cell r="B1033" t="str">
            <v>As'Bolsas Plastica</v>
          </cell>
          <cell r="C1033" t="str">
            <v>UN</v>
          </cell>
        </row>
        <row r="1034">
          <cell r="A1034">
            <v>2033</v>
          </cell>
          <cell r="B1034" t="str">
            <v>Cto'Grasa para mezcladora</v>
          </cell>
          <cell r="C1034" t="str">
            <v>LB</v>
          </cell>
        </row>
        <row r="1035">
          <cell r="A1035">
            <v>2034</v>
          </cell>
          <cell r="B1035" t="str">
            <v>E'Soldadura</v>
          </cell>
          <cell r="C1035" t="str">
            <v>GLN</v>
          </cell>
        </row>
        <row r="1036">
          <cell r="A1036">
            <v>2035</v>
          </cell>
          <cell r="B1036" t="str">
            <v>Ferr'Epoxico Adhesivo inyecc. HIT-MM PLUS 330ml</v>
          </cell>
          <cell r="C1036" t="str">
            <v>UN</v>
          </cell>
        </row>
        <row r="1037">
          <cell r="A1037">
            <v>2036</v>
          </cell>
          <cell r="B1037" t="str">
            <v>Met' Acero 60000 psi 1/4" hasta 3/8", corrugadoy figurado</v>
          </cell>
          <cell r="C1037" t="str">
            <v>KG</v>
          </cell>
        </row>
        <row r="1038">
          <cell r="A1038">
            <v>2037</v>
          </cell>
          <cell r="B1038" t="str">
            <v>Met'Malla Electrosoldada Q-2.0 (4.0 x 4.0mm)</v>
          </cell>
          <cell r="C1038" t="str">
            <v>UN</v>
          </cell>
        </row>
        <row r="1039">
          <cell r="A1039">
            <v>2038</v>
          </cell>
          <cell r="B1039" t="str">
            <v>Met'Puntilla de 5"</v>
          </cell>
          <cell r="C1039" t="str">
            <v>LB</v>
          </cell>
        </row>
        <row r="1040">
          <cell r="A1040">
            <v>2039</v>
          </cell>
          <cell r="B1040" t="str">
            <v>Var'Casetón en Icopor Densidad 10, Forrado en Plastico</v>
          </cell>
          <cell r="C1040" t="str">
            <v>M2</v>
          </cell>
        </row>
        <row r="1041">
          <cell r="A1041">
            <v>2040</v>
          </cell>
          <cell r="B1041" t="str">
            <v>E'Clavija Trifasica</v>
          </cell>
          <cell r="C1041" t="str">
            <v>UN</v>
          </cell>
        </row>
        <row r="1042">
          <cell r="A1042">
            <v>2041</v>
          </cell>
          <cell r="B1042" t="str">
            <v>E'Toma Trifasica</v>
          </cell>
          <cell r="C1042" t="str">
            <v>UN</v>
          </cell>
        </row>
        <row r="1043">
          <cell r="A1043">
            <v>2042</v>
          </cell>
          <cell r="B1043" t="str">
            <v>Meq' planchon de 4 metros</v>
          </cell>
          <cell r="C1043" t="str">
            <v>DÍA</v>
          </cell>
        </row>
        <row r="1044">
          <cell r="A1044">
            <v>2043</v>
          </cell>
          <cell r="B1044" t="str">
            <v>Imp'Geotextil Pavco, NT 1600 x 3,81 de Ancho</v>
          </cell>
          <cell r="C1044" t="str">
            <v>ML</v>
          </cell>
        </row>
        <row r="1045">
          <cell r="A1045">
            <v>2044</v>
          </cell>
          <cell r="B1045" t="str">
            <v>Mamp'Divisiorios-bloque # 3, 30 x 20 x 7</v>
          </cell>
          <cell r="C1045" t="str">
            <v>UN</v>
          </cell>
        </row>
        <row r="1046">
          <cell r="A1046">
            <v>2045</v>
          </cell>
          <cell r="B1046" t="str">
            <v>Mamp'Divisiorios-bloque # 5, 30 x 20 x 12</v>
          </cell>
          <cell r="C1046" t="str">
            <v>UN</v>
          </cell>
        </row>
        <row r="1047">
          <cell r="A1047">
            <v>2046</v>
          </cell>
          <cell r="B1047" t="str">
            <v>Met' Acero 60000 psi corrugado de 1/4" x 6 ml</v>
          </cell>
          <cell r="C1047" t="str">
            <v>KG</v>
          </cell>
        </row>
        <row r="1048">
          <cell r="A1048">
            <v>2047</v>
          </cell>
          <cell r="B1048" t="str">
            <v>Met' Acero 60000 psi corrugado de 3/8" x 6 ml</v>
          </cell>
          <cell r="C1048" t="str">
            <v>KG</v>
          </cell>
        </row>
        <row r="1049">
          <cell r="A1049">
            <v>2048</v>
          </cell>
          <cell r="B1049" t="str">
            <v>Met' Acero 60000 psi corrugado de 1/2" x 6 ml</v>
          </cell>
          <cell r="C1049" t="str">
            <v>KG</v>
          </cell>
        </row>
        <row r="1050">
          <cell r="A1050">
            <v>2049</v>
          </cell>
          <cell r="B1050" t="str">
            <v>Met' Acero 60000 psi corrugado de 5/8" x 6 ml</v>
          </cell>
          <cell r="C1050" t="str">
            <v>KG</v>
          </cell>
        </row>
        <row r="1051">
          <cell r="A1051">
            <v>2050</v>
          </cell>
          <cell r="B1051" t="str">
            <v>Met' Acero 60000 psi corrugado de 3/4" x 6 ml</v>
          </cell>
          <cell r="C1051" t="str">
            <v>KG</v>
          </cell>
        </row>
        <row r="1052">
          <cell r="A1052">
            <v>2051</v>
          </cell>
          <cell r="B1052" t="str">
            <v>Met' Acero 60000 psi corrugado de 7/8" x 6 ml</v>
          </cell>
          <cell r="C1052" t="str">
            <v>KG</v>
          </cell>
        </row>
        <row r="1053">
          <cell r="A1053">
            <v>2052</v>
          </cell>
          <cell r="B1053" t="str">
            <v>Met' Acero 60000 psi corrugado de 1" x 6 ml</v>
          </cell>
          <cell r="C1053" t="str">
            <v>KG</v>
          </cell>
        </row>
        <row r="1054">
          <cell r="A1054">
            <v>2053</v>
          </cell>
          <cell r="B1054" t="str">
            <v>Met' Acero 60000 psi corrugado de 1 1/4" x 6 ml</v>
          </cell>
          <cell r="C1054" t="str">
            <v>KG</v>
          </cell>
        </row>
        <row r="1055">
          <cell r="A1055">
            <v>2054</v>
          </cell>
          <cell r="B1055" t="str">
            <v>Ferr'Balde negro 2 Galones</v>
          </cell>
          <cell r="C1055" t="str">
            <v>UN</v>
          </cell>
        </row>
        <row r="1056">
          <cell r="A1056">
            <v>2055</v>
          </cell>
          <cell r="B1056" t="str">
            <v>Ferr'Carretilla tipo Bugy</v>
          </cell>
          <cell r="C1056" t="str">
            <v>UN</v>
          </cell>
        </row>
        <row r="1057">
          <cell r="A1057">
            <v>2056</v>
          </cell>
          <cell r="B1057" t="str">
            <v>Mad'Tabla burra 15*2.5*290</v>
          </cell>
          <cell r="C1057" t="str">
            <v>UN</v>
          </cell>
        </row>
        <row r="1058">
          <cell r="A1058">
            <v>2057</v>
          </cell>
          <cell r="B1058" t="str">
            <v>Mad'Tabla burra 20*2.5*290</v>
          </cell>
          <cell r="C1058" t="str">
            <v>UN</v>
          </cell>
        </row>
        <row r="1059">
          <cell r="A1059">
            <v>2058</v>
          </cell>
          <cell r="B1059" t="str">
            <v>Ferr'Disco de corte para metal 7"</v>
          </cell>
          <cell r="C1059" t="str">
            <v>UN</v>
          </cell>
        </row>
        <row r="1060">
          <cell r="A1060">
            <v>2059</v>
          </cell>
          <cell r="B1060" t="str">
            <v>Ferr'Disco Diamantado para corte de concreto 7"</v>
          </cell>
          <cell r="C1060" t="str">
            <v>UN</v>
          </cell>
        </row>
        <row r="1061">
          <cell r="A1061">
            <v>2060</v>
          </cell>
          <cell r="B1061" t="str">
            <v xml:space="preserve">Imp' Cinta Sika PVC V-15 </v>
          </cell>
          <cell r="C1061" t="str">
            <v>ML</v>
          </cell>
        </row>
        <row r="1062">
          <cell r="A1062">
            <v>2061</v>
          </cell>
          <cell r="B1062" t="str">
            <v>Met'Alambron No. 12</v>
          </cell>
          <cell r="C1062" t="str">
            <v>KG</v>
          </cell>
        </row>
        <row r="1063">
          <cell r="A1063">
            <v>2062</v>
          </cell>
          <cell r="B1063" t="str">
            <v>Ferr'Cinta De Embalar x 100 MTS</v>
          </cell>
          <cell r="C1063" t="str">
            <v>RLL</v>
          </cell>
        </row>
        <row r="1064">
          <cell r="A1064">
            <v>2063</v>
          </cell>
          <cell r="B1064" t="str">
            <v>Ferr'Polietileno Transparente</v>
          </cell>
          <cell r="C1064" t="str">
            <v>KG</v>
          </cell>
        </row>
        <row r="1065">
          <cell r="A1065">
            <v>2064</v>
          </cell>
          <cell r="B1065" t="str">
            <v>Bioenzimático para pozo séptico - caja x 12 sobres</v>
          </cell>
          <cell r="C1065" t="str">
            <v>LB</v>
          </cell>
        </row>
        <row r="1066">
          <cell r="A1066">
            <v>2065</v>
          </cell>
          <cell r="B1066" t="str">
            <v xml:space="preserve">E'Tubo conduit PVC 3" </v>
          </cell>
          <cell r="C1066" t="str">
            <v>ML</v>
          </cell>
        </row>
        <row r="1067">
          <cell r="A1067">
            <v>2066</v>
          </cell>
          <cell r="B1067" t="str">
            <v>E'Curva PVC conduit 3"</v>
          </cell>
          <cell r="C1067" t="str">
            <v>UN</v>
          </cell>
        </row>
        <row r="1068">
          <cell r="A1068">
            <v>2067</v>
          </cell>
          <cell r="B1068" t="str">
            <v>E'Curva PVC conduit 1"</v>
          </cell>
          <cell r="C1068" t="str">
            <v>UN</v>
          </cell>
        </row>
        <row r="1069">
          <cell r="A1069">
            <v>2068</v>
          </cell>
          <cell r="B1069" t="str">
            <v>E'Chazo Puntilla 1/4"</v>
          </cell>
          <cell r="C1069" t="str">
            <v>UN</v>
          </cell>
        </row>
        <row r="1070">
          <cell r="A1070">
            <v>2069</v>
          </cell>
          <cell r="B1070" t="str">
            <v>E'Grapas 3/4"</v>
          </cell>
          <cell r="C1070" t="str">
            <v>UN</v>
          </cell>
        </row>
        <row r="1071">
          <cell r="A1071">
            <v>2070</v>
          </cell>
          <cell r="B1071" t="str">
            <v>Var'Polisombra Verde estabilizada, 1,80 ancho</v>
          </cell>
          <cell r="C1071" t="str">
            <v>ML</v>
          </cell>
        </row>
        <row r="1072">
          <cell r="A1072">
            <v>2071</v>
          </cell>
          <cell r="B1072" t="str">
            <v>Mad'Paral de Guadua x 6 m.</v>
          </cell>
          <cell r="C1072" t="str">
            <v>UN</v>
          </cell>
        </row>
        <row r="1073">
          <cell r="A1073">
            <v>2072</v>
          </cell>
          <cell r="B1073" t="str">
            <v>Hid'Acces:Tapon Roscado PVC 1/2"</v>
          </cell>
          <cell r="C1073" t="str">
            <v>UN</v>
          </cell>
        </row>
        <row r="1074">
          <cell r="A1074">
            <v>2073</v>
          </cell>
          <cell r="B1074" t="str">
            <v>Ferr'Epoixico Hilti HIT-HY 150 MAX</v>
          </cell>
          <cell r="C1074" t="str">
            <v>UN</v>
          </cell>
        </row>
        <row r="1075">
          <cell r="A1075">
            <v>2074</v>
          </cell>
          <cell r="B1075" t="str">
            <v>Señalz'Valla informativa de 2.00mx1.50m.</v>
          </cell>
          <cell r="C1075" t="str">
            <v>UN</v>
          </cell>
        </row>
        <row r="1076">
          <cell r="A1076">
            <v>2075</v>
          </cell>
          <cell r="B1076" t="str">
            <v>Ferr'Sikadur 32 Primer x 3Kg.</v>
          </cell>
          <cell r="C1076" t="str">
            <v>UN</v>
          </cell>
        </row>
        <row r="1077">
          <cell r="A1077">
            <v>2076</v>
          </cell>
          <cell r="B1077" t="str">
            <v>Mamp'Bloque en concreto 10x20x40</v>
          </cell>
          <cell r="C1077" t="str">
            <v>UN</v>
          </cell>
        </row>
        <row r="1078">
          <cell r="A1078">
            <v>2077</v>
          </cell>
          <cell r="B1078" t="str">
            <v>Meq'Taladro Pequeño HILTI para broca de1/2" Y 3/8".</v>
          </cell>
          <cell r="C1078" t="str">
            <v>UN</v>
          </cell>
        </row>
        <row r="1079">
          <cell r="A1079">
            <v>2078</v>
          </cell>
          <cell r="B1079" t="str">
            <v>Ferr'Disco de Corte Diamamtado de 10".</v>
          </cell>
          <cell r="C1079" t="str">
            <v>UN</v>
          </cell>
        </row>
        <row r="1080">
          <cell r="A1080">
            <v>2079</v>
          </cell>
          <cell r="B1080" t="str">
            <v>Ferr'Grasa Amarilla</v>
          </cell>
          <cell r="C1080" t="str">
            <v>LB</v>
          </cell>
        </row>
        <row r="1081">
          <cell r="A1081">
            <v>2080</v>
          </cell>
          <cell r="B1081" t="str">
            <v xml:space="preserve">Ferr'Aceite 20 W 50 </v>
          </cell>
          <cell r="C1081" t="str">
            <v>GLN</v>
          </cell>
        </row>
        <row r="1082">
          <cell r="A1082">
            <v>2081</v>
          </cell>
          <cell r="B1082" t="str">
            <v>Ferr'Engrasadora tipo tubo.</v>
          </cell>
          <cell r="C1082" t="str">
            <v>UN</v>
          </cell>
        </row>
        <row r="1083">
          <cell r="A1083">
            <v>2082</v>
          </cell>
          <cell r="B1083" t="str">
            <v>Mad'Durmiente ordinario 5x5x290</v>
          </cell>
          <cell r="C1083" t="str">
            <v>UN</v>
          </cell>
        </row>
        <row r="1084">
          <cell r="A1084">
            <v>2083</v>
          </cell>
          <cell r="B1084" t="str">
            <v>Mad'Tabla burra 20x2,5x290</v>
          </cell>
          <cell r="C1084" t="str">
            <v>UN</v>
          </cell>
        </row>
        <row r="1085">
          <cell r="A1085">
            <v>2084</v>
          </cell>
          <cell r="B1085" t="str">
            <v>Mad'Tabla burra 10x2,5x290</v>
          </cell>
          <cell r="C1085" t="str">
            <v>UN</v>
          </cell>
        </row>
        <row r="1086">
          <cell r="A1086">
            <v>2085</v>
          </cell>
          <cell r="B1086" t="str">
            <v xml:space="preserve">Met'Puntilla de 1" </v>
          </cell>
          <cell r="C1086" t="str">
            <v>LB</v>
          </cell>
        </row>
        <row r="1087">
          <cell r="A1087">
            <v>2086</v>
          </cell>
          <cell r="B1087" t="str">
            <v xml:space="preserve">Met'Puntilla de 1/2" </v>
          </cell>
          <cell r="C1087" t="str">
            <v>LB</v>
          </cell>
        </row>
        <row r="1088">
          <cell r="A1088">
            <v>2087</v>
          </cell>
          <cell r="B1088" t="str">
            <v xml:space="preserve">Met'Puntilla de 2" </v>
          </cell>
          <cell r="C1088" t="str">
            <v>LB</v>
          </cell>
        </row>
        <row r="1089">
          <cell r="A1089">
            <v>2088</v>
          </cell>
          <cell r="B1089" t="str">
            <v xml:space="preserve">Met'Puntilla de 2 1/2" </v>
          </cell>
          <cell r="C1089" t="str">
            <v>LB</v>
          </cell>
        </row>
        <row r="1090">
          <cell r="A1090">
            <v>2089</v>
          </cell>
          <cell r="B1090" t="str">
            <v xml:space="preserve">Met'Puntilla de 3" </v>
          </cell>
          <cell r="C1090" t="str">
            <v>LB</v>
          </cell>
        </row>
        <row r="1091">
          <cell r="A1091">
            <v>2090</v>
          </cell>
          <cell r="B1091" t="str">
            <v>E'Tablero Trif 42 circuitos, trif. con espacio par totalizador, TWC</v>
          </cell>
          <cell r="C1091" t="str">
            <v>UN</v>
          </cell>
        </row>
        <row r="1092">
          <cell r="A1092">
            <v>2091</v>
          </cell>
          <cell r="B1092" t="str">
            <v>E'Caja de Paso en Lámina Cold Rolled calibre 20,  de 25x25</v>
          </cell>
          <cell r="C1092" t="str">
            <v>UN</v>
          </cell>
        </row>
        <row r="1093">
          <cell r="A1093">
            <v>2092</v>
          </cell>
          <cell r="B1093" t="str">
            <v>E'Terminal PVC 3"</v>
          </cell>
          <cell r="C1093" t="str">
            <v>UN</v>
          </cell>
        </row>
        <row r="1094">
          <cell r="A1094">
            <v>2093</v>
          </cell>
          <cell r="B1094" t="str">
            <v xml:space="preserve">Meq'Cono Para Medir Asentamiento </v>
          </cell>
          <cell r="C1094" t="str">
            <v>UN</v>
          </cell>
        </row>
        <row r="1095">
          <cell r="A1095">
            <v>2094</v>
          </cell>
          <cell r="B1095" t="str">
            <v>Pis'Baldosa grano de mármol, grano 5, e=24 mm, calidad primera, incluye alistado, COLOR GRIS</v>
          </cell>
          <cell r="C1095" t="str">
            <v>M2</v>
          </cell>
        </row>
        <row r="1096">
          <cell r="A1096">
            <v>2095</v>
          </cell>
          <cell r="B1096" t="str">
            <v>Pis'Guarda escoba grano mármol para baldosa</v>
          </cell>
          <cell r="C1096" t="str">
            <v>ML</v>
          </cell>
        </row>
        <row r="1097">
          <cell r="A1097">
            <v>2096</v>
          </cell>
          <cell r="B1097" t="str">
            <v>Pis'Baldosa Institucional, grano 5</v>
          </cell>
          <cell r="C1097" t="str">
            <v>M2</v>
          </cell>
        </row>
        <row r="1098">
          <cell r="A1098">
            <v>2097</v>
          </cell>
          <cell r="B1098" t="str">
            <v>Pis'Baldosa cerámica, calidad primera, para enchape piso-pared, baños y cocinas. ALFA, ECOCERAMICA TAMAÑO 20 X 20, COLOR BLANCO.</v>
          </cell>
          <cell r="C1098" t="str">
            <v>M2</v>
          </cell>
        </row>
        <row r="1099">
          <cell r="A1099">
            <v>2098</v>
          </cell>
          <cell r="B1099" t="str">
            <v>Pis'Baldosa cerámica, calidad primera, para enchape piso-pared, baños y cocinas. ALFA, ECOCERAMICA TAMAÑO 20 X 20, COLOR BLANCO.</v>
          </cell>
          <cell r="C1099" t="str">
            <v>M2</v>
          </cell>
        </row>
        <row r="1100">
          <cell r="A1100">
            <v>2099</v>
          </cell>
          <cell r="B1100" t="str">
            <v>Sant'SANITARIO BLANCO LINEA INSTITUCIONAL,INCLUYE MANGUERA FLEXIBLE PLASTICA.</v>
          </cell>
          <cell r="C1100" t="str">
            <v>UN</v>
          </cell>
        </row>
        <row r="1101">
          <cell r="A1101">
            <v>2100</v>
          </cell>
          <cell r="B1101" t="str">
            <v>Sant'LAVAMANOS DE COLGAR LINEA INSTITUCIONAL INCLUYE GRIFERIA</v>
          </cell>
          <cell r="C1101" t="str">
            <v>UN</v>
          </cell>
        </row>
        <row r="1102">
          <cell r="A1102">
            <v>2101</v>
          </cell>
          <cell r="B1102" t="str">
            <v>Santi'ACCESORIOS PARA BAÑO (JABONERA, PAPELERA, GANCHO, TOALLERO)</v>
          </cell>
          <cell r="C1102" t="str">
            <v>JGO</v>
          </cell>
        </row>
        <row r="1103">
          <cell r="A1103">
            <v>2102</v>
          </cell>
          <cell r="B1103" t="str">
            <v>Hid'Lavaplatos acero inoxidable 0,62 mts  x 0,48 de empotrar</v>
          </cell>
          <cell r="C1103" t="str">
            <v>UN</v>
          </cell>
        </row>
        <row r="1104">
          <cell r="A1104">
            <v>2103</v>
          </cell>
          <cell r="B1104" t="str">
            <v>Sant'GRAPAS PLASTICA PARA COLGAR LAVAMANOS</v>
          </cell>
          <cell r="C1104" t="str">
            <v>UN</v>
          </cell>
        </row>
        <row r="1105">
          <cell r="A1105">
            <v>2104</v>
          </cell>
          <cell r="B1105" t="str">
            <v>Sant'CHASO PLASTICO Y TORNILLO GOLOSO PARA COLGAR LAVAMANOS</v>
          </cell>
          <cell r="C1105" t="str">
            <v>UN</v>
          </cell>
        </row>
        <row r="1106">
          <cell r="A1106">
            <v>2105</v>
          </cell>
          <cell r="B1106" t="str">
            <v>Sant'GRIFERIA CUELLO DE GANSO Y CANASTILLA PARA PLATEROS</v>
          </cell>
          <cell r="C1106" t="str">
            <v>UN</v>
          </cell>
        </row>
        <row r="1107">
          <cell r="A1107">
            <v>2106</v>
          </cell>
          <cell r="B1107" t="str">
            <v>Met'Marco para hoja sencilla ds= 25, lamina cold-Rolled cali 18. TIPO  PO2</v>
          </cell>
          <cell r="C1107" t="str">
            <v>UN</v>
          </cell>
        </row>
        <row r="1108">
          <cell r="A1108">
            <v>2107</v>
          </cell>
          <cell r="B1108" t="str">
            <v>Met'Marco para hoja sencilla ds= 25, lamina cold-Rolled cali 18. TIPO  PO7</v>
          </cell>
          <cell r="C1108" t="str">
            <v>UN</v>
          </cell>
        </row>
        <row r="1109">
          <cell r="A1109">
            <v>2108</v>
          </cell>
          <cell r="B1109" t="str">
            <v>Met'Marco para hoja sencilla ds= 25, lamina cold-Rolled cali 18. para puerta metalica, 1,02x 2 m</v>
          </cell>
          <cell r="C1109" t="str">
            <v>UN</v>
          </cell>
        </row>
        <row r="1110">
          <cell r="A1110">
            <v>2109</v>
          </cell>
          <cell r="B1110" t="str">
            <v>Met'Ventana en lamina cold Rolled cal. 18,  de 1,30 x 1.00 m.  Fact. Deposito vacu.</v>
          </cell>
          <cell r="C1110" t="str">
            <v>UN</v>
          </cell>
        </row>
        <row r="1111">
          <cell r="A1111">
            <v>2110</v>
          </cell>
          <cell r="B1111" t="str">
            <v>Met'Ventana en lamina cold Rolled cal. 18, de 1,00 x 1.00 m.  Vestier almacen, saneamineto, enfermeria</v>
          </cell>
          <cell r="C1111" t="str">
            <v>UN</v>
          </cell>
        </row>
        <row r="1112">
          <cell r="A1112">
            <v>2111</v>
          </cell>
          <cell r="B1112" t="str">
            <v>Met'Reja tipo banco en varilla cuadrada 1/2", incluye anticorrosivo y pintura esmalte 1.3 X 1.0</v>
          </cell>
          <cell r="C1112" t="str">
            <v>UN</v>
          </cell>
        </row>
        <row r="1113">
          <cell r="A1113">
            <v>2112</v>
          </cell>
          <cell r="B1113" t="str">
            <v>Met'arreglo de carpinteria metalica  reja tipo banco. Citologias</v>
          </cell>
          <cell r="C1113" t="str">
            <v>UN</v>
          </cell>
        </row>
        <row r="1114">
          <cell r="A1114">
            <v>2113</v>
          </cell>
          <cell r="B1114" t="str">
            <v>Met'Marco para hoja doble de  1,2 x 2,01 m. en lamina Cold Rolled Cal. 18 des. 25</v>
          </cell>
          <cell r="C1114" t="str">
            <v>UN</v>
          </cell>
        </row>
        <row r="1115">
          <cell r="A1115">
            <v>2114</v>
          </cell>
          <cell r="B1115" t="str">
            <v>Met'topes para puerda en muro</v>
          </cell>
          <cell r="C1115" t="str">
            <v>UN</v>
          </cell>
        </row>
        <row r="1116">
          <cell r="A1116">
            <v>2115</v>
          </cell>
          <cell r="B1116" t="str">
            <v>Met'hoja para puerta en lamina cold Rolled de  0,95x1,98 m patio interior</v>
          </cell>
          <cell r="C1116" t="str">
            <v>UN</v>
          </cell>
        </row>
        <row r="1117">
          <cell r="A1117">
            <v>2116</v>
          </cell>
          <cell r="B1117" t="str">
            <v>Met'puerta tipo P-08 en ubo cuadrado de 1" incluye anticorrosivo y pinyura esmalte, según diseño</v>
          </cell>
          <cell r="C1117" t="str">
            <v>UN</v>
          </cell>
        </row>
        <row r="1118">
          <cell r="A1118">
            <v>2117</v>
          </cell>
          <cell r="B1118" t="str">
            <v>Met'Reja tipo R-01 medias 1,94X 1,40 con marco en lamina cr cal. 18 b= 0,10 reja en tubo cuadrado de 1" cada 12 cm.</v>
          </cell>
          <cell r="C1118" t="str">
            <v>UN</v>
          </cell>
        </row>
        <row r="1119">
          <cell r="A1119">
            <v>2118</v>
          </cell>
          <cell r="B1119" t="str">
            <v>Met'Arreglo, modificacion de carpinteria metalica incluye instalacion</v>
          </cell>
          <cell r="C1119" t="str">
            <v>UN</v>
          </cell>
        </row>
        <row r="1120">
          <cell r="A1120">
            <v>2119</v>
          </cell>
          <cell r="B1120" t="str">
            <v>E'Cable encauchetado 2x14  300V</v>
          </cell>
          <cell r="C1120" t="str">
            <v>ML</v>
          </cell>
        </row>
        <row r="1121">
          <cell r="A1121">
            <v>2120</v>
          </cell>
          <cell r="B1121" t="str">
            <v>E'Toma Aerea grav (Enchufe Hembra)</v>
          </cell>
          <cell r="C1121" t="str">
            <v>UN</v>
          </cell>
        </row>
        <row r="1122">
          <cell r="A1122">
            <v>2121</v>
          </cell>
          <cell r="B1122" t="str">
            <v>Ferr'Lima Triangular No.4</v>
          </cell>
          <cell r="C1122" t="str">
            <v>UN</v>
          </cell>
        </row>
        <row r="1123">
          <cell r="A1123">
            <v>2122</v>
          </cell>
          <cell r="B1123" t="str">
            <v>Ferr'Llanta para Buggy</v>
          </cell>
          <cell r="C1123" t="str">
            <v>UN</v>
          </cell>
        </row>
        <row r="1124">
          <cell r="A1124">
            <v>2123</v>
          </cell>
          <cell r="B1124" t="str">
            <v>Ferr'Abrazadera Metálica de 1/2"</v>
          </cell>
          <cell r="C1124" t="str">
            <v>UN</v>
          </cell>
        </row>
        <row r="1125">
          <cell r="A1125">
            <v>2124</v>
          </cell>
          <cell r="B1125" t="str">
            <v>Ferr'Flexometro LUFKIN X  5M.</v>
          </cell>
          <cell r="C1125" t="str">
            <v>UN</v>
          </cell>
        </row>
        <row r="1126">
          <cell r="A1126">
            <v>2125</v>
          </cell>
          <cell r="B1126" t="str">
            <v>Var'Lámina de Icopor de 1.0x1.0x0.01 m.</v>
          </cell>
          <cell r="C1126" t="str">
            <v>UN</v>
          </cell>
        </row>
        <row r="1127">
          <cell r="A1127">
            <v>2126</v>
          </cell>
          <cell r="B1127" t="str">
            <v>Var'Lámina de Icopor de 1.0x1.0x0.03 m.</v>
          </cell>
          <cell r="C1127" t="str">
            <v>UN</v>
          </cell>
        </row>
        <row r="1128">
          <cell r="A1128">
            <v>2127</v>
          </cell>
          <cell r="B1128" t="str">
            <v>Ferr'Pistola para tubo de silicona de 300ml</v>
          </cell>
          <cell r="C1128" t="str">
            <v>UN</v>
          </cell>
        </row>
        <row r="1129">
          <cell r="A1129">
            <v>2128</v>
          </cell>
          <cell r="B1129" t="str">
            <v>Cto'Gasolina</v>
          </cell>
          <cell r="C1129" t="str">
            <v>GLN</v>
          </cell>
        </row>
        <row r="1130">
          <cell r="A1130">
            <v>2129</v>
          </cell>
          <cell r="B1130" t="str">
            <v>Ferr'Timbre</v>
          </cell>
          <cell r="C1130" t="str">
            <v>UN</v>
          </cell>
        </row>
        <row r="1131">
          <cell r="A1131">
            <v>2130</v>
          </cell>
          <cell r="B1131" t="str">
            <v>Ferr'Interruptor Timbre</v>
          </cell>
          <cell r="C1131" t="str">
            <v>UN</v>
          </cell>
        </row>
        <row r="1132">
          <cell r="A1132">
            <v>2131</v>
          </cell>
          <cell r="B1132" t="str">
            <v>E'Tubo conduit PVC 1 1/4"</v>
          </cell>
          <cell r="C1132" t="str">
            <v>ML</v>
          </cell>
        </row>
        <row r="1133">
          <cell r="A1133">
            <v>2132</v>
          </cell>
          <cell r="B1133" t="str">
            <v>E'Terminal  PVC 1 1/4"</v>
          </cell>
          <cell r="C1133" t="str">
            <v>UN</v>
          </cell>
        </row>
        <row r="1134">
          <cell r="A1134">
            <v>2133</v>
          </cell>
          <cell r="B1134" t="str">
            <v>E'Curva PVC 1 1/4"</v>
          </cell>
          <cell r="C1134" t="str">
            <v>UN</v>
          </cell>
        </row>
        <row r="1135">
          <cell r="A1135">
            <v>2134</v>
          </cell>
          <cell r="B1135" t="str">
            <v xml:space="preserve">E'Cable  No. 6 </v>
          </cell>
          <cell r="C1135" t="str">
            <v>ML</v>
          </cell>
        </row>
        <row r="1136">
          <cell r="A1136">
            <v>2135</v>
          </cell>
          <cell r="B1136" t="str">
            <v>E'Caja Trifasica 10 x 10 Doble Fondo</v>
          </cell>
          <cell r="C1136" t="str">
            <v>UN</v>
          </cell>
        </row>
        <row r="1137">
          <cell r="A1137">
            <v>2136</v>
          </cell>
          <cell r="B1137" t="str">
            <v>E'Caja de paso 20 x 20 con tapa</v>
          </cell>
          <cell r="C1137" t="str">
            <v>UN</v>
          </cell>
        </row>
        <row r="1138">
          <cell r="A1138">
            <v>2137</v>
          </cell>
          <cell r="B1138" t="str">
            <v xml:space="preserve">E'Abrasadera de 1/2" </v>
          </cell>
          <cell r="C1138" t="str">
            <v>UN</v>
          </cell>
        </row>
        <row r="1139">
          <cell r="A1139">
            <v>2138</v>
          </cell>
          <cell r="B1139" t="str">
            <v>E'Tornillo de 1/4"</v>
          </cell>
          <cell r="C1139" t="str">
            <v>UN</v>
          </cell>
        </row>
        <row r="1140">
          <cell r="A1140">
            <v>2139</v>
          </cell>
          <cell r="B1140" t="str">
            <v xml:space="preserve">E'Alambre desnudo cobre No. 14 rollo x 100 </v>
          </cell>
          <cell r="C1140" t="str">
            <v>RLL</v>
          </cell>
        </row>
        <row r="1141">
          <cell r="A1141">
            <v>2140</v>
          </cell>
          <cell r="B1141" t="str">
            <v>E'Cable UTP Cat. 6 (Caja x 305 ml)</v>
          </cell>
          <cell r="C1141" t="str">
            <v>CJ</v>
          </cell>
        </row>
        <row r="1142">
          <cell r="A1142">
            <v>2141</v>
          </cell>
          <cell r="B1142" t="str">
            <v xml:space="preserve">E'Caja de paso 40x40 </v>
          </cell>
          <cell r="C1142" t="str">
            <v>UN</v>
          </cell>
        </row>
        <row r="1143">
          <cell r="A1143">
            <v>2142</v>
          </cell>
          <cell r="B1143" t="str">
            <v>E'Terminal PVC 3" Con tuerca</v>
          </cell>
          <cell r="C1143" t="str">
            <v>UN</v>
          </cell>
        </row>
        <row r="1144">
          <cell r="A1144">
            <v>2143</v>
          </cell>
          <cell r="B1144" t="str">
            <v>E'Terminal PVC 2"</v>
          </cell>
          <cell r="C1144" t="str">
            <v>UN</v>
          </cell>
        </row>
        <row r="1145">
          <cell r="A1145">
            <v>2144</v>
          </cell>
          <cell r="B1145" t="str">
            <v>E'Curva PVC conduit 2"</v>
          </cell>
          <cell r="C1145" t="str">
            <v>UN</v>
          </cell>
        </row>
        <row r="1146">
          <cell r="A1146">
            <v>2145</v>
          </cell>
          <cell r="B1146" t="str">
            <v>Ferr'Boquillera De Aluminio De 3" x 1 1/2" x 6m.</v>
          </cell>
          <cell r="C1146" t="str">
            <v>UN</v>
          </cell>
        </row>
        <row r="1147">
          <cell r="A1147">
            <v>2146</v>
          </cell>
          <cell r="B1147" t="str">
            <v>Sant'Válvula de pozuelo 2"</v>
          </cell>
          <cell r="C1147" t="str">
            <v>UN</v>
          </cell>
        </row>
        <row r="1148">
          <cell r="A1148">
            <v>2147</v>
          </cell>
          <cell r="B1148" t="str">
            <v>Hid'Tee Galv. presion 1/2"</v>
          </cell>
          <cell r="C1148" t="str">
            <v>UN</v>
          </cell>
        </row>
        <row r="1149">
          <cell r="A1149">
            <v>2148</v>
          </cell>
          <cell r="B1149" t="str">
            <v>Hid'Niple Galv  1/2" x 30 cm</v>
          </cell>
          <cell r="C1149" t="str">
            <v>UN</v>
          </cell>
        </row>
        <row r="1150">
          <cell r="A1150">
            <v>2149</v>
          </cell>
          <cell r="B1150" t="str">
            <v xml:space="preserve">Hid'Union Galv  1/2" </v>
          </cell>
          <cell r="C1150" t="str">
            <v>UN</v>
          </cell>
        </row>
        <row r="1151">
          <cell r="A1151">
            <v>2150</v>
          </cell>
          <cell r="B1151" t="str">
            <v>Acab'Lámina Drywall Superboard 20mm 2440mm x 1220mm</v>
          </cell>
          <cell r="C1151" t="str">
            <v>UN</v>
          </cell>
        </row>
        <row r="1152">
          <cell r="A1152">
            <v>2151</v>
          </cell>
          <cell r="B1152" t="str">
            <v>Hid'Reducc. PVC 1" a 1/2"</v>
          </cell>
          <cell r="C1152" t="str">
            <v>UN</v>
          </cell>
        </row>
        <row r="1153">
          <cell r="A1153">
            <v>2152</v>
          </cell>
          <cell r="B1153" t="str">
            <v>Hid'Reducc. PVC 1" a 3/4"</v>
          </cell>
          <cell r="C1153" t="str">
            <v>UN</v>
          </cell>
        </row>
        <row r="1154">
          <cell r="A1154">
            <v>2153</v>
          </cell>
          <cell r="B1154" t="str">
            <v>Ferr'Cincel Plano TE S FM 50 TE 805/905</v>
          </cell>
          <cell r="C1154" t="str">
            <v>UN</v>
          </cell>
        </row>
        <row r="1155">
          <cell r="A1155">
            <v>2154</v>
          </cell>
          <cell r="B1155" t="str">
            <v>Ferr'Malla para Zaranda de 2 X 2</v>
          </cell>
          <cell r="C1155" t="str">
            <v>ML</v>
          </cell>
        </row>
        <row r="1156">
          <cell r="A1156">
            <v>2155</v>
          </cell>
          <cell r="B1156" t="str">
            <v>Met'Puntilla de Acero de 3"</v>
          </cell>
          <cell r="C1156" t="str">
            <v>LB</v>
          </cell>
        </row>
        <row r="1157">
          <cell r="A1157">
            <v>2156</v>
          </cell>
          <cell r="B1157" t="str">
            <v>Met'Alambre de galvanizado No. 10 (Para gaviones)</v>
          </cell>
          <cell r="C1157" t="str">
            <v>KG</v>
          </cell>
        </row>
        <row r="1158">
          <cell r="A1158">
            <v>2157</v>
          </cell>
          <cell r="B1158" t="str">
            <v>Met'Malla para Gaviones, Calibre  BWG.12, 2x1x1, huecos 10x10</v>
          </cell>
          <cell r="C1158" t="str">
            <v>UN</v>
          </cell>
        </row>
        <row r="1159">
          <cell r="A1159">
            <v>2158</v>
          </cell>
          <cell r="B1159" t="str">
            <v>Met'Colcha para Gaviones, Calibre  BWG.12, 2x1x1, huecos 10x10</v>
          </cell>
          <cell r="C1159" t="str">
            <v>UN</v>
          </cell>
        </row>
        <row r="1160">
          <cell r="A1160">
            <v>2159</v>
          </cell>
          <cell r="B1160" t="str">
            <v>Hid'Buje de 3" a  2" sanitario</v>
          </cell>
          <cell r="C1160" t="str">
            <v>UN.</v>
          </cell>
        </row>
        <row r="1161">
          <cell r="A1161">
            <v>2160</v>
          </cell>
          <cell r="B1161" t="str">
            <v>Hid'Buje de 2" a 1 1/2" S.</v>
          </cell>
          <cell r="C1161" t="str">
            <v>UN.</v>
          </cell>
        </row>
        <row r="1162">
          <cell r="A1162">
            <v>2161</v>
          </cell>
          <cell r="B1162" t="str">
            <v>Sant'Codo PVCS  90 CXC 4"</v>
          </cell>
          <cell r="C1162" t="str">
            <v>UN.</v>
          </cell>
        </row>
        <row r="1163">
          <cell r="A1163">
            <v>2162</v>
          </cell>
          <cell r="B1163" t="str">
            <v>Sant'Codo PVCS  90 CXC 3"</v>
          </cell>
          <cell r="C1163" t="str">
            <v>UN.</v>
          </cell>
        </row>
        <row r="1164">
          <cell r="A1164">
            <v>2163</v>
          </cell>
          <cell r="B1164" t="str">
            <v>Sant'Codo PVCS  90 CXC 2"</v>
          </cell>
          <cell r="C1164" t="str">
            <v>UN.</v>
          </cell>
        </row>
        <row r="1165">
          <cell r="A1165">
            <v>2164</v>
          </cell>
          <cell r="B1165" t="str">
            <v>Sant'Codo PVCS 45 CXC 3"</v>
          </cell>
          <cell r="C1165" t="str">
            <v>UN.</v>
          </cell>
        </row>
        <row r="1166">
          <cell r="A1166">
            <v>2165</v>
          </cell>
          <cell r="B1166" t="str">
            <v xml:space="preserve">Sant'Codo PVCS 45 CXE 2" </v>
          </cell>
          <cell r="C1166" t="str">
            <v>UN.</v>
          </cell>
        </row>
        <row r="1167">
          <cell r="A1167">
            <v>2166</v>
          </cell>
          <cell r="B1167" t="str">
            <v>Sant'Codo PVCS 45 CXC 3"</v>
          </cell>
          <cell r="C1167" t="str">
            <v>UN.</v>
          </cell>
        </row>
        <row r="1168">
          <cell r="A1168">
            <v>2167</v>
          </cell>
          <cell r="B1168" t="str">
            <v xml:space="preserve">Sant'Codo PVCS 45 CXC 2"  </v>
          </cell>
          <cell r="C1168" t="str">
            <v>UN.</v>
          </cell>
        </row>
        <row r="1169">
          <cell r="A1169">
            <v>2168</v>
          </cell>
          <cell r="B1169" t="str">
            <v>Sant'Sifón PVCS Completo 3"</v>
          </cell>
          <cell r="C1169" t="str">
            <v>UN</v>
          </cell>
        </row>
        <row r="1170">
          <cell r="A1170">
            <v>2169</v>
          </cell>
          <cell r="B1170" t="str">
            <v xml:space="preserve">Sant'Buje PVCS DE 4 A 3" </v>
          </cell>
          <cell r="C1170" t="str">
            <v>UN.</v>
          </cell>
        </row>
        <row r="1171">
          <cell r="A1171">
            <v>2170</v>
          </cell>
          <cell r="B1171" t="str">
            <v>Sant'DOBLE Y  PVCS 2"</v>
          </cell>
          <cell r="C1171" t="str">
            <v>UN.</v>
          </cell>
        </row>
        <row r="1172">
          <cell r="A1172">
            <v>2171</v>
          </cell>
          <cell r="B1172" t="str">
            <v>Sant'Yee PVCS 4"</v>
          </cell>
          <cell r="C1172" t="str">
            <v>UN.</v>
          </cell>
        </row>
        <row r="1173">
          <cell r="A1173">
            <v>2172</v>
          </cell>
          <cell r="B1173" t="str">
            <v xml:space="preserve">Sant'Buje PVCS DE 4 A 2" </v>
          </cell>
          <cell r="C1173" t="str">
            <v>UN.</v>
          </cell>
        </row>
        <row r="1174">
          <cell r="A1174">
            <v>2173</v>
          </cell>
          <cell r="B1174" t="str">
            <v>E'Suplemento Caja 10X10 Con Tornillos</v>
          </cell>
          <cell r="C1174" t="str">
            <v>UN.</v>
          </cell>
        </row>
        <row r="1175">
          <cell r="A1175">
            <v>2174</v>
          </cell>
          <cell r="B1175" t="str">
            <v>Hid'Mezclador Ducha,cromo</v>
          </cell>
          <cell r="C1175" t="str">
            <v>UN.</v>
          </cell>
        </row>
        <row r="1176">
          <cell r="A1176">
            <v>2175</v>
          </cell>
          <cell r="B1176" t="str">
            <v>Hid'Mezclador Lavamanos,retto de pared</v>
          </cell>
          <cell r="C1176" t="str">
            <v>UN</v>
          </cell>
        </row>
        <row r="1177">
          <cell r="A1177">
            <v>2176</v>
          </cell>
          <cell r="B1177" t="str">
            <v>Hid'Mezclador Lavamanos Novo Alto</v>
          </cell>
          <cell r="C1177" t="str">
            <v>UN</v>
          </cell>
        </row>
        <row r="1178">
          <cell r="A1178">
            <v>2177</v>
          </cell>
          <cell r="B1178" t="str">
            <v>Hid'Mezclador Ducha,Retto Cromo</v>
          </cell>
          <cell r="C1178" t="str">
            <v>UN.</v>
          </cell>
        </row>
        <row r="1179">
          <cell r="A1179">
            <v>2178</v>
          </cell>
          <cell r="B1179" t="str">
            <v>Hid'Brazo regadera,Retto Techo Cromo</v>
          </cell>
          <cell r="C1179" t="str">
            <v>UN.</v>
          </cell>
        </row>
        <row r="1180">
          <cell r="A1180">
            <v>2179</v>
          </cell>
          <cell r="B1180" t="str">
            <v>Pis'Guarda Escoba paraBaldosa Institucional, grano 5</v>
          </cell>
          <cell r="C1180" t="str">
            <v>ML</v>
          </cell>
        </row>
        <row r="1181">
          <cell r="A1181">
            <v>2180</v>
          </cell>
          <cell r="B1181" t="str">
            <v>Pis' Boquilla de Color Gris</v>
          </cell>
          <cell r="C1181" t="str">
            <v>Kg</v>
          </cell>
        </row>
        <row r="1182">
          <cell r="A1182">
            <v>2181</v>
          </cell>
          <cell r="B1182" t="str">
            <v>E'Pin de Corte 3x60 amperios trifasico</v>
          </cell>
          <cell r="C1182" t="str">
            <v>UN</v>
          </cell>
        </row>
        <row r="1183">
          <cell r="A1183">
            <v>2182</v>
          </cell>
          <cell r="B1183" t="str">
            <v>E'Cable Antifraude 3 No.6 + I No. 8</v>
          </cell>
          <cell r="C1183" t="str">
            <v>ML</v>
          </cell>
        </row>
        <row r="1184">
          <cell r="A1184">
            <v>2183</v>
          </cell>
          <cell r="B1184" t="str">
            <v>Ferr'Piedra Esmeril de Copa</v>
          </cell>
          <cell r="C1184" t="str">
            <v>UN</v>
          </cell>
        </row>
        <row r="1185">
          <cell r="A1185">
            <v>2184</v>
          </cell>
          <cell r="B1185" t="str">
            <v>Pint'Vinilo Viniltex Tipo II</v>
          </cell>
          <cell r="C1185" t="str">
            <v>CNC</v>
          </cell>
        </row>
        <row r="1186">
          <cell r="A1186">
            <v>2185</v>
          </cell>
          <cell r="B1186" t="str">
            <v>Pint'Vinilo Viniltex Tipo I</v>
          </cell>
          <cell r="C1186" t="str">
            <v>CNC</v>
          </cell>
        </row>
        <row r="1187">
          <cell r="A1187">
            <v>2186</v>
          </cell>
          <cell r="B1187" t="str">
            <v>Mamp'Ladrillo Refractario 24x12x6</v>
          </cell>
          <cell r="C1187" t="str">
            <v>UN</v>
          </cell>
        </row>
        <row r="1188">
          <cell r="A1188">
            <v>2187</v>
          </cell>
          <cell r="B1188" t="str">
            <v>E'Cable Duplex Cal. 2x16 Vehicular</v>
          </cell>
          <cell r="C1188" t="str">
            <v>ML</v>
          </cell>
        </row>
        <row r="1189">
          <cell r="A1189">
            <v>2188</v>
          </cell>
          <cell r="B1189" t="str">
            <v>E'Caja de paso de 30 x 30</v>
          </cell>
          <cell r="C1189" t="str">
            <v>UN</v>
          </cell>
        </row>
        <row r="1190">
          <cell r="A1190">
            <v>2189</v>
          </cell>
          <cell r="B1190" t="str">
            <v>Pis'Adoquin Ecologico Octogonal en Concreto de 3.000psi de 20x20x8</v>
          </cell>
          <cell r="C1190" t="str">
            <v>M2</v>
          </cell>
        </row>
        <row r="1191">
          <cell r="A1191">
            <v>2190</v>
          </cell>
          <cell r="B1191" t="str">
            <v>Mad'Mesón 2,43x0,30, con puntas redondeadas hacia el público.</v>
          </cell>
          <cell r="C1191" t="str">
            <v>UN</v>
          </cell>
        </row>
        <row r="1192">
          <cell r="A1192">
            <v>2191</v>
          </cell>
          <cell r="B1192" t="str">
            <v>Mad'Lamina de Super T 19 mm, 2.44 x1.53</v>
          </cell>
          <cell r="C1192" t="str">
            <v>UN</v>
          </cell>
        </row>
        <row r="1193">
          <cell r="A1193">
            <v>2192</v>
          </cell>
          <cell r="B1193" t="str">
            <v>E'Tapa Ciega Rectangular</v>
          </cell>
          <cell r="C1193" t="str">
            <v>UN</v>
          </cell>
        </row>
        <row r="1194">
          <cell r="A1194">
            <v>2193</v>
          </cell>
          <cell r="B1194" t="str">
            <v>E'Tapa Ciega 10x10</v>
          </cell>
          <cell r="C1194" t="str">
            <v>UN</v>
          </cell>
        </row>
        <row r="1195">
          <cell r="A1195">
            <v>2194</v>
          </cell>
          <cell r="B1195" t="str">
            <v>E'Estractor de Olores para Baño</v>
          </cell>
          <cell r="C1195" t="str">
            <v>UN</v>
          </cell>
        </row>
        <row r="1196">
          <cell r="A1196">
            <v>2195</v>
          </cell>
          <cell r="B1196" t="str">
            <v>E'Conector Varillas Coper Will</v>
          </cell>
          <cell r="C1196" t="str">
            <v>UN</v>
          </cell>
        </row>
        <row r="1197">
          <cell r="A1197">
            <v>2196</v>
          </cell>
          <cell r="B1197" t="str">
            <v>Pét' Mixto Arena lavada de rio y Gravilla</v>
          </cell>
          <cell r="C1197" t="str">
            <v>M3</v>
          </cell>
        </row>
        <row r="1198">
          <cell r="A1198">
            <v>2197</v>
          </cell>
          <cell r="B1198" t="str">
            <v>E'Lamp. Incrustar de 30x1,20x8 Rejilla 16 Celdas Eespecular Europea -Balastro OSRAM 120-277v - Tubo OSRAM 32W-765 T8.</v>
          </cell>
          <cell r="C1198" t="str">
            <v>UN</v>
          </cell>
        </row>
        <row r="1199">
          <cell r="A1199">
            <v>2198</v>
          </cell>
          <cell r="B1199" t="str">
            <v>E'Lamp Sobreponer de 30x1,20xo Rejilla 16 Celdas Eespecular Europea -Balastro OSRAM 120-277v - Tubo OSRAM 32W-765 T8.</v>
          </cell>
          <cell r="C1199" t="str">
            <v>UN</v>
          </cell>
        </row>
        <row r="1200">
          <cell r="A1200">
            <v>2199</v>
          </cell>
          <cell r="B1200" t="str">
            <v>E'Lamp. Incrustar de 30x1,20x8 Acrilico Punta Diamante - Balastro OSRAM 120-277v - Tubo OSRAM 32W-765 T8.</v>
          </cell>
          <cell r="C1200" t="str">
            <v>UN</v>
          </cell>
        </row>
        <row r="1201">
          <cell r="A1201">
            <v>2200</v>
          </cell>
          <cell r="B1201" t="str">
            <v>Acab'Marcos para DryWall Cal. 22 de 30X1.20</v>
          </cell>
          <cell r="C1201" t="str">
            <v>UN</v>
          </cell>
        </row>
        <row r="1202">
          <cell r="A1202">
            <v>2201</v>
          </cell>
          <cell r="B1202" t="str">
            <v>E'Bala de Incrustar con dos ahorradores de 20W C\U Luz Blanca</v>
          </cell>
          <cell r="C1202" t="str">
            <v>UN</v>
          </cell>
        </row>
        <row r="1203">
          <cell r="A1203">
            <v>2202</v>
          </cell>
          <cell r="B1203" t="str">
            <v>As'Creolina Concentrada</v>
          </cell>
          <cell r="C1203" t="str">
            <v>UN</v>
          </cell>
        </row>
        <row r="1204">
          <cell r="A1204">
            <v>2203</v>
          </cell>
          <cell r="B1204" t="str">
            <v>Meq'Reposición de Equipo.</v>
          </cell>
          <cell r="C1204" t="str">
            <v>GL</v>
          </cell>
        </row>
        <row r="1205">
          <cell r="A1205">
            <v>2204</v>
          </cell>
          <cell r="B1205" t="str">
            <v>Acab' Lámina Drywall Gyplac 12,7mm 2440mm x 1220mm</v>
          </cell>
          <cell r="C1205" t="str">
            <v>UN</v>
          </cell>
        </row>
        <row r="1206">
          <cell r="A1206">
            <v>2205</v>
          </cell>
          <cell r="B1206" t="str">
            <v>Acab' Omega P/Gyplac</v>
          </cell>
          <cell r="C1206" t="str">
            <v>UN</v>
          </cell>
        </row>
        <row r="1207">
          <cell r="A1207">
            <v>2206</v>
          </cell>
          <cell r="B1207" t="str">
            <v>Acab' Angulo Aluminio champaña 3/4 x 3/4</v>
          </cell>
          <cell r="C1207" t="str">
            <v>UN</v>
          </cell>
        </row>
        <row r="1208">
          <cell r="A1208">
            <v>2207</v>
          </cell>
          <cell r="B1208" t="str">
            <v>Acab' Vigueta P/Gyplac</v>
          </cell>
          <cell r="C1208" t="str">
            <v>UN</v>
          </cell>
        </row>
        <row r="1209">
          <cell r="A1209">
            <v>2208</v>
          </cell>
          <cell r="B1209" t="str">
            <v>Acab' paral Galv P/Placa Plana #59 Cal 26</v>
          </cell>
          <cell r="C1209" t="str">
            <v>UN</v>
          </cell>
        </row>
        <row r="1210">
          <cell r="A1210">
            <v>2209</v>
          </cell>
          <cell r="B1210" t="str">
            <v>Acab' paral Galv P/Placa Plana #60 Cal 26</v>
          </cell>
          <cell r="C1210" t="str">
            <v>UN</v>
          </cell>
        </row>
        <row r="1211">
          <cell r="A1211">
            <v>2210</v>
          </cell>
          <cell r="B1211" t="str">
            <v>Acab' Masilla P/Gyplac x Cuñete Paneltec</v>
          </cell>
          <cell r="C1211" t="str">
            <v>UN</v>
          </cell>
        </row>
        <row r="1212">
          <cell r="A1212">
            <v>2211</v>
          </cell>
          <cell r="B1212" t="str">
            <v>Acab' Cinta Malla 60m. (Fibra de vidrio)</v>
          </cell>
          <cell r="C1212" t="str">
            <v>UN</v>
          </cell>
        </row>
        <row r="1213">
          <cell r="A1213">
            <v>2212</v>
          </cell>
          <cell r="B1213" t="str">
            <v>Acab' Tornillo Drywall 6x1 Ref. Gyplac</v>
          </cell>
          <cell r="C1213" t="str">
            <v>UN</v>
          </cell>
        </row>
        <row r="1214">
          <cell r="A1214">
            <v>2213</v>
          </cell>
          <cell r="B1214" t="str">
            <v>Pint' Vinilo Pintuland Blanco T2 x 1/2 Cuñete</v>
          </cell>
          <cell r="C1214" t="str">
            <v>UN</v>
          </cell>
        </row>
        <row r="1215">
          <cell r="A1215">
            <v>2214</v>
          </cell>
          <cell r="B1215" t="str">
            <v>Pint' Vinilo Pintuland Blanco AlmendraT2 x 1 Cuñete</v>
          </cell>
          <cell r="C1215" t="str">
            <v>UN</v>
          </cell>
        </row>
        <row r="1216">
          <cell r="A1216">
            <v>2215</v>
          </cell>
          <cell r="B1216" t="str">
            <v>Ferr'Lija para agua N° 120 Profesional</v>
          </cell>
          <cell r="C1216" t="str">
            <v>UN</v>
          </cell>
        </row>
        <row r="1217">
          <cell r="A1217">
            <v>2216</v>
          </cell>
          <cell r="B1217" t="str">
            <v>Acab' Tornillo Drywall 7x7/16 Ref. Gyplac</v>
          </cell>
          <cell r="C1217" t="str">
            <v>UN</v>
          </cell>
        </row>
        <row r="1218">
          <cell r="A1218">
            <v>2217</v>
          </cell>
          <cell r="B1218" t="str">
            <v>Acab' Dilatación  en Z de 11 mm.</v>
          </cell>
          <cell r="C1218" t="str">
            <v>ML</v>
          </cell>
        </row>
        <row r="1219">
          <cell r="A1219">
            <v>2218</v>
          </cell>
          <cell r="B1219" t="str">
            <v>Meq' Sistema de Presión.</v>
          </cell>
          <cell r="C1219" t="str">
            <v>GLB</v>
          </cell>
        </row>
        <row r="1220">
          <cell r="A1220">
            <v>2219</v>
          </cell>
          <cell r="B1220" t="str">
            <v>Pis' Porcelanato Linex Negro 28,2 X 56,4</v>
          </cell>
          <cell r="C1220" t="str">
            <v>M2</v>
          </cell>
        </row>
        <row r="1221">
          <cell r="A1221">
            <v>2220</v>
          </cell>
          <cell r="B1221" t="str">
            <v>Pis' Porcelanato Flux Lava 28,2 x 56,4</v>
          </cell>
          <cell r="C1221" t="str">
            <v>M2</v>
          </cell>
        </row>
        <row r="1222">
          <cell r="A1222">
            <v>2221</v>
          </cell>
          <cell r="B1222" t="str">
            <v>Pis' Piso Adriana Blanco 33,8 x 33,8</v>
          </cell>
          <cell r="C1222" t="str">
            <v>M2</v>
          </cell>
        </row>
        <row r="1223">
          <cell r="A1223">
            <v>2222</v>
          </cell>
          <cell r="B1223" t="str">
            <v>Pis' Porcelanato Artico Blanco 46,1 x 46,1</v>
          </cell>
          <cell r="C1223" t="str">
            <v>M2</v>
          </cell>
        </row>
        <row r="1224">
          <cell r="A1224">
            <v>2223</v>
          </cell>
          <cell r="B1224" t="str">
            <v>Pis' Piso Pizarra Natural Negro de 33,8 x 33,8</v>
          </cell>
          <cell r="C1224" t="str">
            <v>M2</v>
          </cell>
        </row>
        <row r="1225">
          <cell r="A1225">
            <v>2224</v>
          </cell>
          <cell r="B1225" t="str">
            <v>Pis' Porcelanato Pizarra Negro de 28,2 x 56,4</v>
          </cell>
          <cell r="C1225" t="str">
            <v>M2</v>
          </cell>
        </row>
        <row r="1226">
          <cell r="A1226">
            <v>2225</v>
          </cell>
          <cell r="B1226" t="str">
            <v>Pis' Porcelanato Linex Blanco</v>
          </cell>
          <cell r="C1226" t="str">
            <v>M2</v>
          </cell>
        </row>
        <row r="1227">
          <cell r="A1227">
            <v>2226</v>
          </cell>
          <cell r="B1227" t="str">
            <v>Acab' Pared Macedonia Blanco</v>
          </cell>
          <cell r="C1227" t="str">
            <v>M2</v>
          </cell>
        </row>
        <row r="1228">
          <cell r="A1228">
            <v>2227</v>
          </cell>
          <cell r="B1228" t="str">
            <v>Acab' Porcelanato Pared Agatha Exterior Gris 23,5 x 40,4</v>
          </cell>
          <cell r="C1228" t="str">
            <v>M2</v>
          </cell>
        </row>
        <row r="1229">
          <cell r="A1229">
            <v>2228</v>
          </cell>
          <cell r="B1229" t="str">
            <v>Acab' Porcelanato Pared Agatha Exterior Metal 23,5 x 40,5</v>
          </cell>
          <cell r="C1229" t="str">
            <v>M2</v>
          </cell>
        </row>
        <row r="1230">
          <cell r="A1230">
            <v>2229</v>
          </cell>
          <cell r="B1230" t="str">
            <v>Pis' Pegante Porcelanato Blanco x 40 kilos (5 kg x 1M2)</v>
          </cell>
          <cell r="C1230" t="str">
            <v>BTO</v>
          </cell>
        </row>
        <row r="1231">
          <cell r="A1231">
            <v>2230</v>
          </cell>
          <cell r="B1231" t="str">
            <v>Pis' Caja Concolor Latex Blanco x 5 kilos (1.5 kg x 1M2)</v>
          </cell>
          <cell r="C1231" t="str">
            <v>CJ</v>
          </cell>
        </row>
        <row r="1232">
          <cell r="A1232">
            <v>2231</v>
          </cell>
          <cell r="B1232" t="str">
            <v>Pis' Caja Concolor Latex Negro x 5 kilos (1.5 kg x 1M2)</v>
          </cell>
          <cell r="C1232" t="str">
            <v>CJ</v>
          </cell>
        </row>
        <row r="1233">
          <cell r="A1233">
            <v>2232</v>
          </cell>
          <cell r="B1233" t="str">
            <v>E'Cable bandera No 8</v>
          </cell>
          <cell r="C1233" t="str">
            <v>ML</v>
          </cell>
        </row>
        <row r="1234">
          <cell r="A1234">
            <v>2233</v>
          </cell>
          <cell r="B1234" t="str">
            <v>E'Tubo conduit EMT 1"</v>
          </cell>
          <cell r="C1234" t="str">
            <v>ML</v>
          </cell>
        </row>
        <row r="1235">
          <cell r="A1235">
            <v>2234</v>
          </cell>
          <cell r="B1235" t="str">
            <v>E'Tubo conduit EMT 1/2"</v>
          </cell>
          <cell r="C1235" t="str">
            <v>ML</v>
          </cell>
        </row>
        <row r="1236">
          <cell r="A1236">
            <v>2235</v>
          </cell>
          <cell r="B1236" t="str">
            <v>E'Tubo conduit EMT 3/4"</v>
          </cell>
          <cell r="C1236" t="str">
            <v>ML</v>
          </cell>
        </row>
        <row r="1237">
          <cell r="A1237">
            <v>2236</v>
          </cell>
          <cell r="B1237" t="str">
            <v>E'Terminal  conduit EMT 1"</v>
          </cell>
          <cell r="C1237" t="str">
            <v>UN</v>
          </cell>
        </row>
        <row r="1238">
          <cell r="A1238">
            <v>2237</v>
          </cell>
          <cell r="B1238" t="str">
            <v>E'Terminal  conduit EMT 1/2"</v>
          </cell>
          <cell r="C1238" t="str">
            <v>UN</v>
          </cell>
        </row>
        <row r="1239">
          <cell r="A1239">
            <v>2238</v>
          </cell>
          <cell r="B1239" t="str">
            <v>E'Terminal  conduit EMT 3/4"</v>
          </cell>
          <cell r="C1239" t="str">
            <v>UN</v>
          </cell>
        </row>
        <row r="1240">
          <cell r="A1240">
            <v>2239</v>
          </cell>
          <cell r="B1240" t="str">
            <v>E'Curva conduit EMT 1"</v>
          </cell>
          <cell r="C1240" t="str">
            <v>UN</v>
          </cell>
        </row>
        <row r="1241">
          <cell r="A1241">
            <v>2240</v>
          </cell>
          <cell r="B1241" t="str">
            <v>E'Curva conduit EMT 1/2"</v>
          </cell>
          <cell r="C1241" t="str">
            <v>UN</v>
          </cell>
        </row>
        <row r="1242">
          <cell r="A1242">
            <v>2241</v>
          </cell>
          <cell r="B1242" t="str">
            <v>E'Curva conduit EMT 3/4"</v>
          </cell>
          <cell r="C1242" t="str">
            <v>UN</v>
          </cell>
        </row>
        <row r="1243">
          <cell r="A1243">
            <v>2242</v>
          </cell>
          <cell r="B1243" t="str">
            <v>E'Union conduit EMT 1"</v>
          </cell>
          <cell r="C1243" t="str">
            <v>UN</v>
          </cell>
        </row>
        <row r="1244">
          <cell r="A1244">
            <v>2243</v>
          </cell>
          <cell r="B1244" t="str">
            <v>E'Union conduit EMT 1/2"</v>
          </cell>
          <cell r="C1244" t="str">
            <v>UN</v>
          </cell>
        </row>
        <row r="1245">
          <cell r="A1245">
            <v>2244</v>
          </cell>
          <cell r="B1245" t="str">
            <v>E'Union conduit EMT 3/4"</v>
          </cell>
          <cell r="C1245" t="str">
            <v>UN</v>
          </cell>
        </row>
        <row r="1246">
          <cell r="A1246">
            <v>2245</v>
          </cell>
          <cell r="B1246" t="str">
            <v>Epp'Gafa unilente tipo economico</v>
          </cell>
          <cell r="C1246" t="str">
            <v>UN</v>
          </cell>
        </row>
        <row r="1247">
          <cell r="A1247">
            <v>2246</v>
          </cell>
          <cell r="B1247" t="str">
            <v>Epp'Casco dielectrico tipo DIGART</v>
          </cell>
          <cell r="C1247" t="str">
            <v>UN</v>
          </cell>
        </row>
        <row r="1248">
          <cell r="A1248">
            <v>2247</v>
          </cell>
          <cell r="B1248" t="str">
            <v>Epp'Guantes de carnaza</v>
          </cell>
          <cell r="C1248" t="str">
            <v>PAR</v>
          </cell>
        </row>
        <row r="1249">
          <cell r="A1249">
            <v>2248</v>
          </cell>
          <cell r="B1249" t="str">
            <v>Epp'Guantes de carnaza con refuerzo</v>
          </cell>
          <cell r="C1249" t="str">
            <v>PAR</v>
          </cell>
        </row>
        <row r="1250">
          <cell r="A1250">
            <v>2249</v>
          </cell>
          <cell r="B1250" t="str">
            <v>Epp'Guantes de lona con puntos PVC</v>
          </cell>
          <cell r="C1250" t="str">
            <v>PAR</v>
          </cell>
        </row>
        <row r="1251">
          <cell r="A1251">
            <v>2250</v>
          </cell>
          <cell r="B1251" t="str">
            <v>Epp'Guantes de hilaza y latex amarillo</v>
          </cell>
          <cell r="C1251" t="str">
            <v>PAR</v>
          </cell>
        </row>
        <row r="1252">
          <cell r="A1252">
            <v>2251</v>
          </cell>
          <cell r="B1252" t="str">
            <v>Epp'Tapa bocas</v>
          </cell>
          <cell r="C1252" t="str">
            <v>UN</v>
          </cell>
        </row>
        <row r="1253">
          <cell r="A1253">
            <v>2252</v>
          </cell>
          <cell r="B1253" t="str">
            <v>Epp'Protector auditivo</v>
          </cell>
          <cell r="C1253" t="str">
            <v>UN</v>
          </cell>
        </row>
        <row r="1254">
          <cell r="A1254">
            <v>2253</v>
          </cell>
          <cell r="B1254" t="str">
            <v>Qeq-Esp'Calentador de paso  12 lt</v>
          </cell>
          <cell r="C1254" t="str">
            <v>UN</v>
          </cell>
        </row>
        <row r="1255">
          <cell r="A1255">
            <v>2254</v>
          </cell>
          <cell r="B1255" t="str">
            <v>Epp'Casco de seguridad</v>
          </cell>
          <cell r="C1255" t="str">
            <v>UN</v>
          </cell>
        </row>
        <row r="1256">
          <cell r="A1256">
            <v>2255</v>
          </cell>
          <cell r="B1256" t="str">
            <v>Mad'Tabla chapa, 28*2*290</v>
          </cell>
          <cell r="C1256" t="str">
            <v>UN</v>
          </cell>
        </row>
        <row r="1257">
          <cell r="A1257">
            <v>2256</v>
          </cell>
          <cell r="B1257" t="str">
            <v>Ferr' Vaselina Industrial</v>
          </cell>
          <cell r="C1257" t="str">
            <v>LB</v>
          </cell>
        </row>
        <row r="1258">
          <cell r="A1258">
            <v>2257</v>
          </cell>
          <cell r="B1258" t="str">
            <v>Ferr' Cinta de Enmascarar 1 1/2"</v>
          </cell>
          <cell r="C1258" t="str">
            <v>RLL</v>
          </cell>
        </row>
        <row r="1259">
          <cell r="A1259">
            <v>2258</v>
          </cell>
          <cell r="B1259" t="str">
            <v>Var' Cartón Corrugado</v>
          </cell>
          <cell r="C1259" t="str">
            <v>KL</v>
          </cell>
        </row>
        <row r="1260">
          <cell r="A1260">
            <v>2259</v>
          </cell>
          <cell r="B1260" t="str">
            <v>Epp'Barbuquejos para casco</v>
          </cell>
          <cell r="C1260" t="str">
            <v>UN</v>
          </cell>
        </row>
        <row r="1261">
          <cell r="A1261">
            <v>2260</v>
          </cell>
          <cell r="B1261" t="str">
            <v>Epp'Barbuquejos para casco</v>
          </cell>
          <cell r="C1261" t="str">
            <v>UN</v>
          </cell>
        </row>
        <row r="1262">
          <cell r="A1262">
            <v>2261</v>
          </cell>
          <cell r="B1262" t="str">
            <v>Epp'Bota de caucho trepadora</v>
          </cell>
          <cell r="C1262" t="str">
            <v>PAR</v>
          </cell>
        </row>
        <row r="1263">
          <cell r="A1263">
            <v>2262</v>
          </cell>
          <cell r="B1263" t="str">
            <v>Epp'Bota PVC bicolor</v>
          </cell>
          <cell r="C1263" t="str">
            <v>PAR</v>
          </cell>
        </row>
        <row r="1264">
          <cell r="A1264">
            <v>2263</v>
          </cell>
          <cell r="B1264" t="str">
            <v>Epp'Bota PVC con punta de acero</v>
          </cell>
          <cell r="C1264" t="str">
            <v>PAR</v>
          </cell>
        </row>
        <row r="1265">
          <cell r="A1265">
            <v>2264</v>
          </cell>
          <cell r="B1265" t="str">
            <v>Epp'Overol 2 piezas manga corta</v>
          </cell>
          <cell r="C1265" t="str">
            <v>UN</v>
          </cell>
        </row>
        <row r="1266">
          <cell r="A1266">
            <v>2265</v>
          </cell>
          <cell r="B1266" t="str">
            <v>Var'Extintor multiproposito 20 lb</v>
          </cell>
          <cell r="C1266" t="str">
            <v>UN</v>
          </cell>
        </row>
        <row r="1267">
          <cell r="A1267">
            <v>2266</v>
          </cell>
          <cell r="B1267" t="str">
            <v>Var'Extintor multiproposito 30 lb</v>
          </cell>
          <cell r="C1267" t="str">
            <v>UN</v>
          </cell>
        </row>
        <row r="1268">
          <cell r="A1268">
            <v>2267</v>
          </cell>
          <cell r="B1268" t="str">
            <v>Var'Correas de amarre de 15 cm.</v>
          </cell>
          <cell r="C1268" t="str">
            <v>UN</v>
          </cell>
        </row>
        <row r="1269">
          <cell r="A1269">
            <v>2268</v>
          </cell>
          <cell r="B1269" t="str">
            <v>Var'Correas de amarre de 20 cm.</v>
          </cell>
          <cell r="C1269" t="str">
            <v>UN</v>
          </cell>
        </row>
        <row r="1270">
          <cell r="A1270">
            <v>2269</v>
          </cell>
          <cell r="B1270" t="str">
            <v xml:space="preserve">Ferr´Thinner </v>
          </cell>
          <cell r="C1270" t="str">
            <v>GLN</v>
          </cell>
        </row>
        <row r="1271">
          <cell r="A1271">
            <v>2270</v>
          </cell>
          <cell r="B1271" t="str">
            <v>Ferr´Varsol Extra</v>
          </cell>
          <cell r="C1271" t="str">
            <v>GLN</v>
          </cell>
        </row>
        <row r="1272">
          <cell r="A1272">
            <v>2271</v>
          </cell>
          <cell r="B1272" t="str">
            <v>Ferr´Disolvente Hexion</v>
          </cell>
          <cell r="C1272" t="str">
            <v>GLN</v>
          </cell>
        </row>
        <row r="1273">
          <cell r="A1273">
            <v>2272</v>
          </cell>
          <cell r="B1273" t="str">
            <v>Cub' Claraboyas</v>
          </cell>
          <cell r="C1273" t="str">
            <v>UN</v>
          </cell>
        </row>
        <row r="1274">
          <cell r="A1274">
            <v>2273</v>
          </cell>
          <cell r="B1274" t="str">
            <v>Met' Angeo Metálico</v>
          </cell>
          <cell r="C1274" t="str">
            <v>ML</v>
          </cell>
        </row>
        <row r="1275">
          <cell r="A1275">
            <v>2274</v>
          </cell>
          <cell r="B1275" t="str">
            <v>Hid'Regristro Red White 1 1/4", P/D</v>
          </cell>
          <cell r="C1275" t="str">
            <v>UN</v>
          </cell>
        </row>
        <row r="1276">
          <cell r="A1276">
            <v>2275</v>
          </cell>
          <cell r="B1276" t="str">
            <v xml:space="preserve">Hid'Buje de 1 1/4" a  3/4" </v>
          </cell>
          <cell r="C1276" t="str">
            <v>UN</v>
          </cell>
        </row>
        <row r="1277">
          <cell r="A1277">
            <v>2276</v>
          </cell>
          <cell r="B1277" t="str">
            <v xml:space="preserve">Hid'Buje de 1 1/4" a  1" </v>
          </cell>
          <cell r="C1277" t="str">
            <v>UN</v>
          </cell>
        </row>
        <row r="1278">
          <cell r="A1278">
            <v>2277</v>
          </cell>
          <cell r="B1278" t="str">
            <v xml:space="preserve">Hid'Buje de 1" a  1/2" </v>
          </cell>
          <cell r="C1278" t="str">
            <v>UN</v>
          </cell>
        </row>
        <row r="1279">
          <cell r="A1279">
            <v>2278</v>
          </cell>
          <cell r="B1279" t="str">
            <v xml:space="preserve">Hid'Buje de 1" a  3/4" </v>
          </cell>
          <cell r="C1279" t="str">
            <v>UN</v>
          </cell>
        </row>
        <row r="1280">
          <cell r="A1280">
            <v>2279</v>
          </cell>
          <cell r="B1280" t="str">
            <v xml:space="preserve">Hid'Buje de 3/4" a  1/2" </v>
          </cell>
          <cell r="C1280" t="str">
            <v>UN</v>
          </cell>
        </row>
        <row r="1281">
          <cell r="A1281">
            <v>2280</v>
          </cell>
          <cell r="B1281" t="str">
            <v>Hid' Universal, 1 1/4", pvc presión</v>
          </cell>
          <cell r="C1281" t="str">
            <v>UN</v>
          </cell>
        </row>
        <row r="1282">
          <cell r="A1282">
            <v>2281</v>
          </cell>
          <cell r="B1282" t="str">
            <v>Hid' Universal, 3/4", pvc presión</v>
          </cell>
          <cell r="C1282" t="str">
            <v>UN</v>
          </cell>
        </row>
        <row r="1283">
          <cell r="A1283">
            <v>2282</v>
          </cell>
          <cell r="B1283" t="str">
            <v>Hid'Regristro Red White 3/4", P/D</v>
          </cell>
          <cell r="C1283" t="str">
            <v>UN</v>
          </cell>
        </row>
        <row r="1284">
          <cell r="A1284">
            <v>2283</v>
          </cell>
          <cell r="B1284" t="str">
            <v>Ferr'Lonas para recolección de escombros.</v>
          </cell>
          <cell r="C1284" t="str">
            <v>UN</v>
          </cell>
        </row>
        <row r="1285">
          <cell r="A1285">
            <v>2284</v>
          </cell>
          <cell r="B1285" t="str">
            <v>Met'Lámina de plomo 60 cm, calibre 2 mm</v>
          </cell>
          <cell r="C1285" t="str">
            <v>ML</v>
          </cell>
        </row>
        <row r="1286">
          <cell r="A1286">
            <v>2285</v>
          </cell>
          <cell r="B1286" t="str">
            <v>vid-esp'Vidrio plomado de 18 x 20 cm espesor 12 mm</v>
          </cell>
          <cell r="C1286" t="str">
            <v>UN</v>
          </cell>
        </row>
        <row r="1287">
          <cell r="A1287">
            <v>2286</v>
          </cell>
          <cell r="B1287" t="str">
            <v>Ferr' Escalera tipo Tijera. No. Pasos 8</v>
          </cell>
          <cell r="C1287" t="str">
            <v>UN</v>
          </cell>
        </row>
        <row r="1288">
          <cell r="A1288">
            <v>2287</v>
          </cell>
          <cell r="B1288" t="str">
            <v>Ferr' Bisagra Puerta Vaiven</v>
          </cell>
          <cell r="C1288" t="str">
            <v>UN</v>
          </cell>
        </row>
        <row r="1289">
          <cell r="A1289">
            <v>2288</v>
          </cell>
          <cell r="B1289" t="str">
            <v>Var' Plastico Transparente</v>
          </cell>
          <cell r="C1289" t="str">
            <v>RLL</v>
          </cell>
        </row>
        <row r="1290">
          <cell r="A1290">
            <v>2289</v>
          </cell>
          <cell r="B1290" t="str">
            <v>E'Cable Coaxial RG6</v>
          </cell>
          <cell r="C1290" t="str">
            <v>ML</v>
          </cell>
        </row>
        <row r="1291">
          <cell r="A1291">
            <v>2290</v>
          </cell>
          <cell r="B1291" t="str">
            <v>Ferr'Cartón Corrugado</v>
          </cell>
          <cell r="C1291" t="str">
            <v>KL</v>
          </cell>
        </row>
        <row r="1292">
          <cell r="A1292">
            <v>2291</v>
          </cell>
          <cell r="B1292" t="str">
            <v>Ferr'Espuma de Polietileno</v>
          </cell>
          <cell r="C1292" t="str">
            <v>ML</v>
          </cell>
        </row>
        <row r="1293">
          <cell r="A1293">
            <v>2292</v>
          </cell>
          <cell r="B1293" t="str">
            <v>Ferr'Disco de Corte de Metal</v>
          </cell>
          <cell r="C1293" t="str">
            <v>UN</v>
          </cell>
        </row>
        <row r="1294">
          <cell r="A1294">
            <v>2293</v>
          </cell>
          <cell r="B1294" t="str">
            <v>Cub' Amarre galv. Para teja.</v>
          </cell>
          <cell r="C1294" t="str">
            <v>UN</v>
          </cell>
        </row>
        <row r="1295">
          <cell r="A1295">
            <v>2294</v>
          </cell>
          <cell r="B1295" t="str">
            <v>Hid' Bola Cobre HLCF 1/2" - 3/4"</v>
          </cell>
          <cell r="C1295" t="str">
            <v>UN</v>
          </cell>
        </row>
        <row r="1296">
          <cell r="A1296">
            <v>2295</v>
          </cell>
          <cell r="B1296" t="str">
            <v>Hid' Varilla Laton HMLF 3/4"</v>
          </cell>
          <cell r="C1296" t="str">
            <v>UN</v>
          </cell>
        </row>
        <row r="1297">
          <cell r="A1297">
            <v>2296</v>
          </cell>
          <cell r="B1297" t="str">
            <v>Cub' Claraboya Teja Ondulada No. 6</v>
          </cell>
          <cell r="C1297" t="str">
            <v>UN</v>
          </cell>
        </row>
        <row r="1298">
          <cell r="A1298">
            <v>2297</v>
          </cell>
          <cell r="B1298" t="str">
            <v>Cub' Tubo Salida Universal</v>
          </cell>
          <cell r="C1298" t="str">
            <v>UN</v>
          </cell>
        </row>
        <row r="1299">
          <cell r="A1299">
            <v>2298</v>
          </cell>
          <cell r="B1299" t="str">
            <v>Cub' Tapa Tubo Salida</v>
          </cell>
          <cell r="C1299" t="str">
            <v>UN</v>
          </cell>
        </row>
        <row r="1300">
          <cell r="A1300">
            <v>2299</v>
          </cell>
          <cell r="B1300" t="str">
            <v>Cub' Soporte Tapa Tubo Salida</v>
          </cell>
          <cell r="C1300" t="str">
            <v>UN</v>
          </cell>
        </row>
        <row r="1301">
          <cell r="A1301">
            <v>2300</v>
          </cell>
          <cell r="B1301" t="str">
            <v>Epp' Arnes multiproposito c/slinga posición</v>
          </cell>
          <cell r="C1301" t="str">
            <v>UN</v>
          </cell>
        </row>
        <row r="1302">
          <cell r="A1302">
            <v>2301</v>
          </cell>
          <cell r="B1302" t="str">
            <v>Var' Manila Polipropileno 5/8"</v>
          </cell>
          <cell r="C1302" t="str">
            <v>ML</v>
          </cell>
        </row>
        <row r="1303">
          <cell r="A1303">
            <v>2302</v>
          </cell>
          <cell r="B1303" t="str">
            <v>Hid'Lavaropas Aqua MT 80x60</v>
          </cell>
          <cell r="C1303" t="str">
            <v>UN</v>
          </cell>
        </row>
        <row r="1304">
          <cell r="A1304">
            <v>2303</v>
          </cell>
          <cell r="B1304" t="str">
            <v>Mad'Mueble lavadero de 80x60 RH</v>
          </cell>
          <cell r="C1304" t="str">
            <v>UN</v>
          </cell>
        </row>
        <row r="1305">
          <cell r="A1305">
            <v>2304</v>
          </cell>
          <cell r="B1305" t="str">
            <v>Hid'Canastilla para lavarropas 2"</v>
          </cell>
          <cell r="C1305" t="str">
            <v>UN</v>
          </cell>
        </row>
        <row r="1306">
          <cell r="A1306">
            <v>2305</v>
          </cell>
          <cell r="B1306" t="str">
            <v>Hid'Llave agua fria extension</v>
          </cell>
          <cell r="C1306" t="str">
            <v>UN</v>
          </cell>
        </row>
        <row r="1307">
          <cell r="A1307">
            <v>2306</v>
          </cell>
          <cell r="B1307" t="str">
            <v>Ferr'Cerradura ATZ Inox Privacidad</v>
          </cell>
          <cell r="C1307" t="str">
            <v>UN</v>
          </cell>
        </row>
        <row r="1308">
          <cell r="A1308">
            <v>2307</v>
          </cell>
          <cell r="B1308" t="str">
            <v xml:space="preserve">Ferr'Cerradura de Embutir PAPAIZ </v>
          </cell>
          <cell r="C1308" t="str">
            <v>UN</v>
          </cell>
        </row>
        <row r="1309">
          <cell r="A1309">
            <v>2308</v>
          </cell>
          <cell r="B1309" t="str">
            <v>Ferr'Manija Cilindrica Acero INOX 12MM. Ref: IMTA 0196</v>
          </cell>
          <cell r="C1309" t="str">
            <v>UN</v>
          </cell>
        </row>
        <row r="1310">
          <cell r="A1310">
            <v>2309</v>
          </cell>
          <cell r="B1310" t="str">
            <v>Ferr'Manija Cilindrica Acero INOX 12MM. Ref: IMTA 0128</v>
          </cell>
          <cell r="C1310" t="str">
            <v>UN</v>
          </cell>
        </row>
        <row r="1311">
          <cell r="A1311">
            <v>2310</v>
          </cell>
          <cell r="B1311" t="str">
            <v>Ferr'Manija Cilindrica Acero INOX 12MM. Ref: IMTA 0160</v>
          </cell>
          <cell r="C1311" t="str">
            <v>UN</v>
          </cell>
        </row>
        <row r="1312">
          <cell r="A1312">
            <v>2311</v>
          </cell>
          <cell r="B1312" t="str">
            <v>Ferr'Manija Cilindrica Acero INOX 12MM. Ref: IMTA 0124</v>
          </cell>
          <cell r="C1312" t="str">
            <v>UN</v>
          </cell>
        </row>
        <row r="1313">
          <cell r="A1313">
            <v>2312</v>
          </cell>
          <cell r="B1313" t="str">
            <v>Ferr'Manija Cilindrica Acero INOX 12MM. Ref: IMTA 0120</v>
          </cell>
          <cell r="C1313" t="str">
            <v>UN</v>
          </cell>
        </row>
        <row r="1314">
          <cell r="A1314">
            <v>2313</v>
          </cell>
          <cell r="B1314" t="str">
            <v>Ferr'Manija Cilindrica Acero INOX 12MM. Ref: IMTA 0180</v>
          </cell>
          <cell r="C1314" t="str">
            <v>UN</v>
          </cell>
        </row>
        <row r="1315">
          <cell r="A1315">
            <v>2314</v>
          </cell>
          <cell r="B1315">
            <v>0</v>
          </cell>
          <cell r="C1315">
            <v>0</v>
          </cell>
        </row>
        <row r="1316">
          <cell r="A1316">
            <v>2315</v>
          </cell>
          <cell r="B1316">
            <v>0</v>
          </cell>
          <cell r="C1316">
            <v>0</v>
          </cell>
        </row>
        <row r="1317">
          <cell r="A1317">
            <v>2316</v>
          </cell>
          <cell r="B1317">
            <v>0</v>
          </cell>
          <cell r="C1317">
            <v>0</v>
          </cell>
        </row>
        <row r="1318">
          <cell r="A1318">
            <v>2317</v>
          </cell>
          <cell r="B1318">
            <v>0</v>
          </cell>
          <cell r="C1318">
            <v>0</v>
          </cell>
        </row>
        <row r="1319">
          <cell r="A1319">
            <v>2318</v>
          </cell>
          <cell r="B1319">
            <v>0</v>
          </cell>
          <cell r="C1319">
            <v>0</v>
          </cell>
        </row>
        <row r="1320">
          <cell r="A1320">
            <v>2319</v>
          </cell>
          <cell r="B1320">
            <v>0</v>
          </cell>
          <cell r="C1320">
            <v>0</v>
          </cell>
        </row>
        <row r="1321">
          <cell r="A1321">
            <v>2320</v>
          </cell>
          <cell r="B1321">
            <v>0</v>
          </cell>
          <cell r="C1321">
            <v>0</v>
          </cell>
        </row>
        <row r="1322">
          <cell r="A1322">
            <v>2321</v>
          </cell>
          <cell r="B1322">
            <v>0</v>
          </cell>
          <cell r="C1322">
            <v>0</v>
          </cell>
        </row>
        <row r="1323">
          <cell r="A1323">
            <v>2322</v>
          </cell>
          <cell r="B1323">
            <v>0</v>
          </cell>
          <cell r="C1323">
            <v>0</v>
          </cell>
        </row>
        <row r="1324">
          <cell r="A1324">
            <v>2323</v>
          </cell>
          <cell r="B1324">
            <v>0</v>
          </cell>
          <cell r="C1324">
            <v>0</v>
          </cell>
        </row>
        <row r="1325">
          <cell r="A1325">
            <v>2324</v>
          </cell>
          <cell r="B1325">
            <v>0</v>
          </cell>
          <cell r="C1325">
            <v>0</v>
          </cell>
        </row>
        <row r="1326">
          <cell r="A1326">
            <v>2325</v>
          </cell>
          <cell r="B1326">
            <v>0</v>
          </cell>
          <cell r="C1326">
            <v>0</v>
          </cell>
        </row>
        <row r="1327">
          <cell r="A1327">
            <v>2326</v>
          </cell>
          <cell r="B1327">
            <v>0</v>
          </cell>
          <cell r="C1327">
            <v>0</v>
          </cell>
        </row>
        <row r="1328">
          <cell r="A1328">
            <v>2327</v>
          </cell>
          <cell r="B1328">
            <v>0</v>
          </cell>
          <cell r="C1328">
            <v>0</v>
          </cell>
        </row>
        <row r="1329">
          <cell r="A1329">
            <v>2328</v>
          </cell>
          <cell r="B1329">
            <v>0</v>
          </cell>
          <cell r="C1329">
            <v>0</v>
          </cell>
        </row>
        <row r="1330">
          <cell r="A1330">
            <v>2329</v>
          </cell>
          <cell r="B1330">
            <v>0</v>
          </cell>
          <cell r="C1330">
            <v>0</v>
          </cell>
        </row>
        <row r="1331">
          <cell r="A1331">
            <v>2330</v>
          </cell>
          <cell r="B1331">
            <v>0</v>
          </cell>
          <cell r="C1331">
            <v>0</v>
          </cell>
        </row>
        <row r="1332">
          <cell r="A1332">
            <v>2331</v>
          </cell>
          <cell r="B1332">
            <v>0</v>
          </cell>
          <cell r="C1332">
            <v>0</v>
          </cell>
        </row>
        <row r="1333">
          <cell r="A1333">
            <v>2332</v>
          </cell>
          <cell r="B1333">
            <v>0</v>
          </cell>
          <cell r="C1333">
            <v>0</v>
          </cell>
        </row>
        <row r="1334">
          <cell r="A1334">
            <v>2333</v>
          </cell>
          <cell r="B1334">
            <v>0</v>
          </cell>
          <cell r="C1334">
            <v>0</v>
          </cell>
        </row>
        <row r="1335">
          <cell r="A1335">
            <v>2334</v>
          </cell>
          <cell r="B1335">
            <v>0</v>
          </cell>
          <cell r="C1335">
            <v>0</v>
          </cell>
        </row>
        <row r="1336">
          <cell r="A1336">
            <v>2335</v>
          </cell>
          <cell r="B1336">
            <v>0</v>
          </cell>
          <cell r="C1336">
            <v>0</v>
          </cell>
        </row>
        <row r="1337">
          <cell r="A1337">
            <v>2336</v>
          </cell>
          <cell r="B1337">
            <v>0</v>
          </cell>
          <cell r="C1337">
            <v>0</v>
          </cell>
        </row>
        <row r="1338">
          <cell r="A1338">
            <v>2337</v>
          </cell>
          <cell r="B1338">
            <v>0</v>
          </cell>
          <cell r="C1338">
            <v>0</v>
          </cell>
        </row>
        <row r="1339">
          <cell r="A1339">
            <v>2338</v>
          </cell>
          <cell r="B1339">
            <v>0</v>
          </cell>
          <cell r="C1339">
            <v>0</v>
          </cell>
        </row>
        <row r="1340">
          <cell r="A1340">
            <v>2339</v>
          </cell>
          <cell r="B1340">
            <v>0</v>
          </cell>
          <cell r="C1340">
            <v>0</v>
          </cell>
        </row>
        <row r="1341">
          <cell r="A1341">
            <v>2340</v>
          </cell>
          <cell r="B1341">
            <v>0</v>
          </cell>
          <cell r="C1341">
            <v>0</v>
          </cell>
        </row>
        <row r="1342">
          <cell r="A1342">
            <v>2341</v>
          </cell>
          <cell r="B1342">
            <v>0</v>
          </cell>
          <cell r="C1342">
            <v>0</v>
          </cell>
        </row>
        <row r="1343">
          <cell r="A1343">
            <v>2342</v>
          </cell>
          <cell r="B1343">
            <v>0</v>
          </cell>
          <cell r="C1343">
            <v>0</v>
          </cell>
        </row>
        <row r="1344">
          <cell r="A1344">
            <v>2343</v>
          </cell>
          <cell r="B1344">
            <v>0</v>
          </cell>
          <cell r="C1344">
            <v>0</v>
          </cell>
        </row>
        <row r="1345">
          <cell r="A1345">
            <v>2344</v>
          </cell>
          <cell r="B1345">
            <v>0</v>
          </cell>
          <cell r="C1345">
            <v>0</v>
          </cell>
        </row>
        <row r="1346">
          <cell r="A1346">
            <v>2345</v>
          </cell>
          <cell r="B1346">
            <v>0</v>
          </cell>
          <cell r="C1346">
            <v>0</v>
          </cell>
        </row>
        <row r="1347">
          <cell r="A1347">
            <v>2346</v>
          </cell>
          <cell r="B1347">
            <v>0</v>
          </cell>
          <cell r="C1347">
            <v>0</v>
          </cell>
        </row>
        <row r="1348">
          <cell r="A1348">
            <v>2347</v>
          </cell>
          <cell r="B1348">
            <v>0</v>
          </cell>
          <cell r="C1348">
            <v>0</v>
          </cell>
        </row>
        <row r="1349">
          <cell r="A1349">
            <v>2348</v>
          </cell>
          <cell r="B1349">
            <v>0</v>
          </cell>
          <cell r="C1349">
            <v>0</v>
          </cell>
        </row>
        <row r="1350">
          <cell r="A1350">
            <v>2349</v>
          </cell>
          <cell r="B1350">
            <v>0</v>
          </cell>
          <cell r="C1350">
            <v>0</v>
          </cell>
        </row>
        <row r="1351">
          <cell r="A1351">
            <v>2350</v>
          </cell>
          <cell r="B1351">
            <v>0</v>
          </cell>
          <cell r="C1351">
            <v>0</v>
          </cell>
        </row>
        <row r="1352">
          <cell r="A1352">
            <v>2351</v>
          </cell>
          <cell r="B1352">
            <v>0</v>
          </cell>
          <cell r="C1352">
            <v>0</v>
          </cell>
        </row>
        <row r="1353">
          <cell r="A1353">
            <v>2352</v>
          </cell>
          <cell r="B1353">
            <v>0</v>
          </cell>
          <cell r="C1353">
            <v>0</v>
          </cell>
        </row>
        <row r="1354">
          <cell r="A1354">
            <v>2353</v>
          </cell>
          <cell r="B1354">
            <v>0</v>
          </cell>
          <cell r="C1354">
            <v>0</v>
          </cell>
        </row>
        <row r="1355">
          <cell r="A1355">
            <v>2354</v>
          </cell>
          <cell r="B1355">
            <v>0</v>
          </cell>
          <cell r="C1355">
            <v>0</v>
          </cell>
        </row>
        <row r="1356">
          <cell r="A1356">
            <v>2355</v>
          </cell>
          <cell r="B1356">
            <v>0</v>
          </cell>
          <cell r="C1356">
            <v>0</v>
          </cell>
        </row>
        <row r="1357">
          <cell r="A1357">
            <v>2356</v>
          </cell>
          <cell r="B1357">
            <v>0</v>
          </cell>
          <cell r="C1357">
            <v>0</v>
          </cell>
        </row>
        <row r="1358">
          <cell r="A1358">
            <v>2357</v>
          </cell>
          <cell r="B1358">
            <v>0</v>
          </cell>
          <cell r="C1358">
            <v>0</v>
          </cell>
        </row>
        <row r="1359">
          <cell r="A1359">
            <v>2358</v>
          </cell>
          <cell r="B1359">
            <v>0</v>
          </cell>
          <cell r="C1359">
            <v>0</v>
          </cell>
        </row>
        <row r="1360">
          <cell r="A1360">
            <v>2359</v>
          </cell>
          <cell r="B1360">
            <v>0</v>
          </cell>
          <cell r="C1360">
            <v>0</v>
          </cell>
        </row>
        <row r="1361">
          <cell r="A1361">
            <v>2360</v>
          </cell>
          <cell r="B1361">
            <v>0</v>
          </cell>
          <cell r="C1361">
            <v>0</v>
          </cell>
        </row>
        <row r="1362">
          <cell r="A1362">
            <v>2361</v>
          </cell>
          <cell r="B1362">
            <v>0</v>
          </cell>
          <cell r="C1362">
            <v>0</v>
          </cell>
        </row>
        <row r="1363">
          <cell r="A1363">
            <v>2362</v>
          </cell>
          <cell r="B1363">
            <v>0</v>
          </cell>
          <cell r="C1363">
            <v>0</v>
          </cell>
        </row>
        <row r="1364">
          <cell r="A1364">
            <v>2363</v>
          </cell>
          <cell r="B1364">
            <v>0</v>
          </cell>
          <cell r="C1364">
            <v>0</v>
          </cell>
        </row>
        <row r="1365">
          <cell r="A1365">
            <v>2364</v>
          </cell>
          <cell r="B1365">
            <v>0</v>
          </cell>
          <cell r="C1365">
            <v>0</v>
          </cell>
        </row>
        <row r="1366">
          <cell r="A1366">
            <v>2365</v>
          </cell>
          <cell r="B1366">
            <v>0</v>
          </cell>
          <cell r="C1366">
            <v>0</v>
          </cell>
        </row>
        <row r="1367">
          <cell r="A1367">
            <v>2366</v>
          </cell>
          <cell r="B1367">
            <v>0</v>
          </cell>
          <cell r="C1367">
            <v>0</v>
          </cell>
        </row>
        <row r="1368">
          <cell r="A1368">
            <v>2367</v>
          </cell>
          <cell r="B1368">
            <v>0</v>
          </cell>
          <cell r="C1368">
            <v>0</v>
          </cell>
        </row>
        <row r="1369">
          <cell r="A1369">
            <v>2368</v>
          </cell>
          <cell r="B1369">
            <v>0</v>
          </cell>
          <cell r="C1369">
            <v>0</v>
          </cell>
        </row>
        <row r="1370">
          <cell r="A1370">
            <v>2369</v>
          </cell>
          <cell r="B1370">
            <v>0</v>
          </cell>
          <cell r="C1370">
            <v>0</v>
          </cell>
        </row>
        <row r="1371">
          <cell r="A1371">
            <v>2370</v>
          </cell>
          <cell r="B1371">
            <v>0</v>
          </cell>
          <cell r="C1371">
            <v>0</v>
          </cell>
        </row>
        <row r="1372">
          <cell r="A1372">
            <v>2371</v>
          </cell>
          <cell r="B1372">
            <v>0</v>
          </cell>
          <cell r="C1372">
            <v>0</v>
          </cell>
        </row>
        <row r="1373">
          <cell r="A1373">
            <v>2372</v>
          </cell>
          <cell r="B1373">
            <v>0</v>
          </cell>
          <cell r="C1373">
            <v>0</v>
          </cell>
        </row>
        <row r="1374">
          <cell r="A1374">
            <v>2373</v>
          </cell>
          <cell r="B1374">
            <v>0</v>
          </cell>
          <cell r="C1374">
            <v>0</v>
          </cell>
        </row>
        <row r="1375">
          <cell r="A1375">
            <v>2374</v>
          </cell>
          <cell r="B1375">
            <v>0</v>
          </cell>
          <cell r="C1375">
            <v>0</v>
          </cell>
        </row>
        <row r="1376">
          <cell r="A1376">
            <v>2375</v>
          </cell>
          <cell r="B1376">
            <v>0</v>
          </cell>
          <cell r="C1376">
            <v>0</v>
          </cell>
        </row>
        <row r="1377">
          <cell r="A1377">
            <v>2376</v>
          </cell>
          <cell r="B1377">
            <v>0</v>
          </cell>
          <cell r="C1377">
            <v>0</v>
          </cell>
        </row>
        <row r="1378">
          <cell r="A1378">
            <v>2377</v>
          </cell>
          <cell r="B1378">
            <v>0</v>
          </cell>
          <cell r="C1378">
            <v>0</v>
          </cell>
        </row>
        <row r="1379">
          <cell r="A1379">
            <v>2378</v>
          </cell>
          <cell r="B1379">
            <v>0</v>
          </cell>
          <cell r="C1379">
            <v>0</v>
          </cell>
        </row>
        <row r="1380">
          <cell r="A1380">
            <v>2379</v>
          </cell>
          <cell r="B1380">
            <v>0</v>
          </cell>
          <cell r="C1380">
            <v>0</v>
          </cell>
        </row>
        <row r="1381">
          <cell r="A1381">
            <v>2380</v>
          </cell>
          <cell r="B1381">
            <v>0</v>
          </cell>
          <cell r="C1381">
            <v>0</v>
          </cell>
        </row>
        <row r="1382">
          <cell r="A1382">
            <v>2381</v>
          </cell>
          <cell r="B1382">
            <v>0</v>
          </cell>
          <cell r="C1382">
            <v>0</v>
          </cell>
        </row>
        <row r="1383">
          <cell r="A1383">
            <v>2382</v>
          </cell>
          <cell r="B1383">
            <v>0</v>
          </cell>
          <cell r="C1383">
            <v>0</v>
          </cell>
        </row>
        <row r="1384">
          <cell r="A1384">
            <v>2383</v>
          </cell>
          <cell r="B1384">
            <v>0</v>
          </cell>
          <cell r="C1384">
            <v>0</v>
          </cell>
        </row>
        <row r="1385">
          <cell r="A1385">
            <v>2384</v>
          </cell>
          <cell r="B1385">
            <v>0</v>
          </cell>
          <cell r="C1385">
            <v>0</v>
          </cell>
        </row>
        <row r="1386">
          <cell r="A1386">
            <v>2385</v>
          </cell>
          <cell r="B1386">
            <v>0</v>
          </cell>
          <cell r="C1386">
            <v>0</v>
          </cell>
        </row>
        <row r="1387">
          <cell r="A1387">
            <v>2386</v>
          </cell>
          <cell r="B1387">
            <v>0</v>
          </cell>
          <cell r="C1387">
            <v>0</v>
          </cell>
        </row>
        <row r="1388">
          <cell r="A1388">
            <v>2387</v>
          </cell>
          <cell r="B1388">
            <v>0</v>
          </cell>
          <cell r="C1388">
            <v>0</v>
          </cell>
        </row>
        <row r="1389">
          <cell r="A1389">
            <v>2388</v>
          </cell>
          <cell r="B1389">
            <v>0</v>
          </cell>
          <cell r="C1389">
            <v>0</v>
          </cell>
        </row>
        <row r="1390">
          <cell r="A1390">
            <v>2389</v>
          </cell>
          <cell r="B1390">
            <v>0</v>
          </cell>
          <cell r="C1390">
            <v>0</v>
          </cell>
        </row>
        <row r="1391">
          <cell r="A1391">
            <v>2390</v>
          </cell>
          <cell r="B1391">
            <v>0</v>
          </cell>
          <cell r="C1391">
            <v>0</v>
          </cell>
        </row>
        <row r="1392">
          <cell r="A1392">
            <v>2391</v>
          </cell>
          <cell r="B1392">
            <v>0</v>
          </cell>
          <cell r="C1392">
            <v>0</v>
          </cell>
        </row>
        <row r="1393">
          <cell r="A1393">
            <v>2392</v>
          </cell>
          <cell r="B1393">
            <v>0</v>
          </cell>
          <cell r="C1393">
            <v>0</v>
          </cell>
        </row>
        <row r="1394">
          <cell r="A1394">
            <v>2393</v>
          </cell>
          <cell r="B1394">
            <v>0</v>
          </cell>
          <cell r="C1394">
            <v>0</v>
          </cell>
        </row>
        <row r="1395">
          <cell r="A1395">
            <v>2394</v>
          </cell>
          <cell r="B1395">
            <v>0</v>
          </cell>
          <cell r="C1395">
            <v>0</v>
          </cell>
        </row>
        <row r="1396">
          <cell r="A1396">
            <v>2395</v>
          </cell>
          <cell r="B1396">
            <v>0</v>
          </cell>
          <cell r="C1396">
            <v>0</v>
          </cell>
        </row>
        <row r="1397">
          <cell r="A1397">
            <v>2396</v>
          </cell>
          <cell r="B1397">
            <v>0</v>
          </cell>
          <cell r="C1397">
            <v>0</v>
          </cell>
        </row>
        <row r="1398">
          <cell r="A1398">
            <v>2397</v>
          </cell>
          <cell r="B1398">
            <v>0</v>
          </cell>
          <cell r="C1398">
            <v>0</v>
          </cell>
        </row>
        <row r="1399">
          <cell r="A1399">
            <v>2398</v>
          </cell>
          <cell r="B1399">
            <v>0</v>
          </cell>
          <cell r="C1399">
            <v>0</v>
          </cell>
        </row>
        <row r="1400">
          <cell r="A1400">
            <v>2399</v>
          </cell>
          <cell r="B1400">
            <v>0</v>
          </cell>
          <cell r="C1400">
            <v>0</v>
          </cell>
        </row>
        <row r="1401">
          <cell r="A1401">
            <v>2400</v>
          </cell>
          <cell r="B1401">
            <v>0</v>
          </cell>
          <cell r="C1401">
            <v>0</v>
          </cell>
        </row>
        <row r="1402">
          <cell r="A1402">
            <v>2401</v>
          </cell>
          <cell r="B1402">
            <v>0</v>
          </cell>
          <cell r="C1402">
            <v>0</v>
          </cell>
        </row>
        <row r="1403">
          <cell r="A1403">
            <v>2402</v>
          </cell>
          <cell r="B1403">
            <v>0</v>
          </cell>
          <cell r="C1403">
            <v>0</v>
          </cell>
        </row>
        <row r="1404">
          <cell r="A1404">
            <v>2403</v>
          </cell>
          <cell r="B1404">
            <v>0</v>
          </cell>
          <cell r="C1404">
            <v>0</v>
          </cell>
        </row>
        <row r="1405">
          <cell r="A1405">
            <v>2404</v>
          </cell>
          <cell r="B1405">
            <v>0</v>
          </cell>
          <cell r="C1405">
            <v>0</v>
          </cell>
        </row>
        <row r="1406">
          <cell r="A1406">
            <v>2405</v>
          </cell>
          <cell r="B1406">
            <v>0</v>
          </cell>
          <cell r="C1406">
            <v>0</v>
          </cell>
        </row>
        <row r="1407">
          <cell r="A1407">
            <v>2406</v>
          </cell>
          <cell r="B1407">
            <v>0</v>
          </cell>
          <cell r="C1407">
            <v>0</v>
          </cell>
        </row>
        <row r="1408">
          <cell r="A1408">
            <v>2407</v>
          </cell>
          <cell r="B1408">
            <v>0</v>
          </cell>
          <cell r="C1408">
            <v>0</v>
          </cell>
        </row>
        <row r="1409">
          <cell r="A1409">
            <v>2408</v>
          </cell>
          <cell r="B1409">
            <v>0</v>
          </cell>
          <cell r="C1409">
            <v>0</v>
          </cell>
        </row>
        <row r="1410">
          <cell r="A1410">
            <v>2409</v>
          </cell>
          <cell r="B1410">
            <v>0</v>
          </cell>
          <cell r="C1410">
            <v>0</v>
          </cell>
        </row>
        <row r="1411">
          <cell r="A1411">
            <v>2410</v>
          </cell>
          <cell r="B1411">
            <v>0</v>
          </cell>
          <cell r="C1411">
            <v>0</v>
          </cell>
        </row>
        <row r="1412">
          <cell r="A1412">
            <v>2411</v>
          </cell>
          <cell r="B1412">
            <v>0</v>
          </cell>
          <cell r="C1412">
            <v>0</v>
          </cell>
        </row>
        <row r="1413">
          <cell r="A1413">
            <v>2412</v>
          </cell>
          <cell r="B1413">
            <v>0</v>
          </cell>
          <cell r="C1413">
            <v>0</v>
          </cell>
        </row>
        <row r="1414">
          <cell r="A1414">
            <v>2413</v>
          </cell>
          <cell r="B1414">
            <v>0</v>
          </cell>
          <cell r="C1414">
            <v>0</v>
          </cell>
        </row>
        <row r="1415">
          <cell r="A1415">
            <v>2414</v>
          </cell>
          <cell r="B1415">
            <v>0</v>
          </cell>
          <cell r="C1415">
            <v>0</v>
          </cell>
        </row>
        <row r="1416">
          <cell r="A1416">
            <v>2415</v>
          </cell>
          <cell r="B1416">
            <v>0</v>
          </cell>
          <cell r="C1416">
            <v>0</v>
          </cell>
        </row>
        <row r="1417">
          <cell r="A1417">
            <v>2416</v>
          </cell>
          <cell r="B1417">
            <v>0</v>
          </cell>
          <cell r="C1417">
            <v>0</v>
          </cell>
        </row>
        <row r="1418">
          <cell r="A1418">
            <v>2417</v>
          </cell>
          <cell r="B1418">
            <v>0</v>
          </cell>
          <cell r="C1418">
            <v>0</v>
          </cell>
        </row>
        <row r="1419">
          <cell r="A1419">
            <v>2418</v>
          </cell>
          <cell r="B1419">
            <v>0</v>
          </cell>
          <cell r="C1419">
            <v>0</v>
          </cell>
        </row>
        <row r="1420">
          <cell r="A1420">
            <v>2419</v>
          </cell>
          <cell r="B1420">
            <v>0</v>
          </cell>
          <cell r="C1420">
            <v>0</v>
          </cell>
        </row>
        <row r="1421">
          <cell r="A1421">
            <v>2420</v>
          </cell>
          <cell r="B1421">
            <v>0</v>
          </cell>
          <cell r="C1421">
            <v>0</v>
          </cell>
        </row>
        <row r="1422">
          <cell r="A1422">
            <v>2421</v>
          </cell>
          <cell r="B1422">
            <v>0</v>
          </cell>
          <cell r="C1422">
            <v>0</v>
          </cell>
        </row>
        <row r="1423">
          <cell r="A1423">
            <v>2422</v>
          </cell>
          <cell r="B1423">
            <v>0</v>
          </cell>
          <cell r="C1423">
            <v>0</v>
          </cell>
        </row>
        <row r="1424">
          <cell r="A1424">
            <v>2423</v>
          </cell>
          <cell r="B1424">
            <v>0</v>
          </cell>
          <cell r="C1424">
            <v>0</v>
          </cell>
        </row>
        <row r="1425">
          <cell r="A1425">
            <v>2424</v>
          </cell>
          <cell r="B1425">
            <v>0</v>
          </cell>
          <cell r="C1425">
            <v>0</v>
          </cell>
        </row>
        <row r="1426">
          <cell r="A1426">
            <v>2425</v>
          </cell>
          <cell r="B1426">
            <v>0</v>
          </cell>
          <cell r="C1426">
            <v>0</v>
          </cell>
        </row>
        <row r="1427">
          <cell r="A1427">
            <v>2426</v>
          </cell>
          <cell r="B1427">
            <v>0</v>
          </cell>
          <cell r="C1427">
            <v>0</v>
          </cell>
        </row>
        <row r="1428">
          <cell r="A1428">
            <v>2427</v>
          </cell>
          <cell r="B1428">
            <v>0</v>
          </cell>
          <cell r="C1428">
            <v>0</v>
          </cell>
        </row>
        <row r="1429">
          <cell r="A1429">
            <v>2428</v>
          </cell>
          <cell r="B1429">
            <v>0</v>
          </cell>
          <cell r="C1429">
            <v>0</v>
          </cell>
        </row>
        <row r="1430">
          <cell r="A1430">
            <v>2429</v>
          </cell>
          <cell r="B1430">
            <v>0</v>
          </cell>
          <cell r="C1430">
            <v>0</v>
          </cell>
        </row>
        <row r="1431">
          <cell r="A1431">
            <v>2430</v>
          </cell>
          <cell r="B1431">
            <v>0</v>
          </cell>
          <cell r="C1431">
            <v>0</v>
          </cell>
        </row>
        <row r="1432">
          <cell r="A1432">
            <v>2431</v>
          </cell>
          <cell r="B1432">
            <v>0</v>
          </cell>
          <cell r="C1432">
            <v>0</v>
          </cell>
        </row>
        <row r="1433">
          <cell r="A1433">
            <v>2432</v>
          </cell>
          <cell r="B1433">
            <v>0</v>
          </cell>
          <cell r="C1433">
            <v>0</v>
          </cell>
        </row>
        <row r="1434">
          <cell r="A1434">
            <v>2433</v>
          </cell>
          <cell r="B1434">
            <v>0</v>
          </cell>
          <cell r="C1434">
            <v>0</v>
          </cell>
        </row>
        <row r="1435">
          <cell r="A1435">
            <v>2434</v>
          </cell>
          <cell r="B1435">
            <v>0</v>
          </cell>
          <cell r="C1435">
            <v>0</v>
          </cell>
        </row>
        <row r="1436">
          <cell r="A1436">
            <v>2435</v>
          </cell>
          <cell r="B1436">
            <v>0</v>
          </cell>
          <cell r="C1436">
            <v>0</v>
          </cell>
        </row>
        <row r="1437">
          <cell r="A1437">
            <v>2436</v>
          </cell>
          <cell r="B1437">
            <v>0</v>
          </cell>
          <cell r="C1437">
            <v>0</v>
          </cell>
        </row>
        <row r="1438">
          <cell r="A1438">
            <v>2437</v>
          </cell>
          <cell r="B1438">
            <v>0</v>
          </cell>
          <cell r="C1438">
            <v>0</v>
          </cell>
        </row>
        <row r="1439">
          <cell r="A1439">
            <v>2438</v>
          </cell>
          <cell r="B1439">
            <v>0</v>
          </cell>
          <cell r="C1439">
            <v>0</v>
          </cell>
        </row>
        <row r="1440">
          <cell r="A1440">
            <v>2439</v>
          </cell>
          <cell r="B1440">
            <v>0</v>
          </cell>
          <cell r="C1440">
            <v>0</v>
          </cell>
        </row>
        <row r="1441">
          <cell r="A1441">
            <v>2440</v>
          </cell>
          <cell r="B1441">
            <v>0</v>
          </cell>
          <cell r="C1441">
            <v>0</v>
          </cell>
        </row>
        <row r="1442">
          <cell r="A1442">
            <v>2441</v>
          </cell>
          <cell r="B1442">
            <v>0</v>
          </cell>
          <cell r="C1442">
            <v>0</v>
          </cell>
        </row>
        <row r="1443">
          <cell r="A1443">
            <v>2442</v>
          </cell>
          <cell r="B1443">
            <v>0</v>
          </cell>
          <cell r="C1443">
            <v>0</v>
          </cell>
        </row>
        <row r="1444">
          <cell r="A1444">
            <v>2443</v>
          </cell>
          <cell r="B1444">
            <v>0</v>
          </cell>
          <cell r="C1444">
            <v>0</v>
          </cell>
        </row>
        <row r="1445">
          <cell r="A1445">
            <v>2444</v>
          </cell>
          <cell r="B1445">
            <v>0</v>
          </cell>
          <cell r="C1445">
            <v>0</v>
          </cell>
        </row>
        <row r="1446">
          <cell r="A1446">
            <v>2445</v>
          </cell>
          <cell r="B1446">
            <v>0</v>
          </cell>
          <cell r="C1446">
            <v>0</v>
          </cell>
        </row>
        <row r="1447">
          <cell r="A1447">
            <v>2446</v>
          </cell>
          <cell r="B1447">
            <v>0</v>
          </cell>
          <cell r="C1447">
            <v>0</v>
          </cell>
        </row>
        <row r="1448">
          <cell r="A1448">
            <v>2447</v>
          </cell>
          <cell r="B1448">
            <v>0</v>
          </cell>
          <cell r="C1448">
            <v>0</v>
          </cell>
        </row>
        <row r="1449">
          <cell r="A1449">
            <v>2448</v>
          </cell>
          <cell r="B1449">
            <v>0</v>
          </cell>
          <cell r="C1449">
            <v>0</v>
          </cell>
        </row>
        <row r="1450">
          <cell r="A1450">
            <v>2449</v>
          </cell>
          <cell r="B1450">
            <v>0</v>
          </cell>
          <cell r="C1450">
            <v>0</v>
          </cell>
        </row>
        <row r="1451">
          <cell r="A1451">
            <v>2450</v>
          </cell>
          <cell r="B1451">
            <v>0</v>
          </cell>
          <cell r="C1451">
            <v>0</v>
          </cell>
        </row>
        <row r="1452">
          <cell r="A1452">
            <v>2451</v>
          </cell>
          <cell r="B1452">
            <v>0</v>
          </cell>
          <cell r="C1452">
            <v>0</v>
          </cell>
        </row>
        <row r="1453">
          <cell r="A1453">
            <v>2452</v>
          </cell>
          <cell r="B1453">
            <v>0</v>
          </cell>
          <cell r="C1453">
            <v>0</v>
          </cell>
        </row>
        <row r="1454">
          <cell r="A1454">
            <v>2453</v>
          </cell>
          <cell r="B1454">
            <v>0</v>
          </cell>
          <cell r="C1454">
            <v>0</v>
          </cell>
        </row>
        <row r="1455">
          <cell r="A1455">
            <v>2454</v>
          </cell>
          <cell r="B1455">
            <v>0</v>
          </cell>
          <cell r="C1455">
            <v>0</v>
          </cell>
        </row>
        <row r="1456">
          <cell r="A1456">
            <v>2455</v>
          </cell>
          <cell r="B1456">
            <v>0</v>
          </cell>
          <cell r="C1456">
            <v>0</v>
          </cell>
        </row>
        <row r="1457">
          <cell r="A1457">
            <v>2456</v>
          </cell>
          <cell r="B1457">
            <v>0</v>
          </cell>
          <cell r="C1457">
            <v>0</v>
          </cell>
        </row>
        <row r="1458">
          <cell r="A1458">
            <v>2457</v>
          </cell>
          <cell r="B1458">
            <v>0</v>
          </cell>
          <cell r="C1458">
            <v>0</v>
          </cell>
        </row>
        <row r="1459">
          <cell r="A1459">
            <v>2458</v>
          </cell>
          <cell r="B1459">
            <v>0</v>
          </cell>
          <cell r="C1459">
            <v>0</v>
          </cell>
        </row>
        <row r="1460">
          <cell r="A1460">
            <v>2459</v>
          </cell>
          <cell r="B1460">
            <v>0</v>
          </cell>
          <cell r="C1460">
            <v>0</v>
          </cell>
        </row>
        <row r="1461">
          <cell r="A1461">
            <v>2460</v>
          </cell>
          <cell r="B1461">
            <v>0</v>
          </cell>
          <cell r="C1461">
            <v>0</v>
          </cell>
        </row>
        <row r="1462">
          <cell r="A1462">
            <v>2461</v>
          </cell>
          <cell r="B1462">
            <v>0</v>
          </cell>
          <cell r="C1462">
            <v>0</v>
          </cell>
        </row>
        <row r="1463">
          <cell r="A1463">
            <v>2462</v>
          </cell>
          <cell r="B1463">
            <v>0</v>
          </cell>
          <cell r="C1463">
            <v>0</v>
          </cell>
        </row>
        <row r="1464">
          <cell r="A1464">
            <v>2463</v>
          </cell>
          <cell r="B1464">
            <v>0</v>
          </cell>
          <cell r="C1464">
            <v>0</v>
          </cell>
        </row>
        <row r="1465">
          <cell r="A1465">
            <v>2464</v>
          </cell>
          <cell r="B1465">
            <v>0</v>
          </cell>
          <cell r="C1465">
            <v>0</v>
          </cell>
        </row>
        <row r="1466">
          <cell r="A1466">
            <v>2465</v>
          </cell>
          <cell r="B1466">
            <v>0</v>
          </cell>
          <cell r="C1466">
            <v>0</v>
          </cell>
        </row>
        <row r="1467">
          <cell r="A1467">
            <v>2466</v>
          </cell>
          <cell r="B1467">
            <v>0</v>
          </cell>
          <cell r="C1467">
            <v>0</v>
          </cell>
        </row>
        <row r="1468">
          <cell r="A1468">
            <v>2467</v>
          </cell>
          <cell r="B1468">
            <v>0</v>
          </cell>
          <cell r="C1468">
            <v>0</v>
          </cell>
        </row>
        <row r="1469">
          <cell r="A1469">
            <v>2468</v>
          </cell>
          <cell r="B1469">
            <v>0</v>
          </cell>
          <cell r="C1469">
            <v>0</v>
          </cell>
        </row>
        <row r="1470">
          <cell r="A1470">
            <v>2469</v>
          </cell>
          <cell r="B1470">
            <v>0</v>
          </cell>
          <cell r="C1470">
            <v>0</v>
          </cell>
        </row>
        <row r="1471">
          <cell r="A1471">
            <v>2470</v>
          </cell>
          <cell r="B1471">
            <v>0</v>
          </cell>
          <cell r="C1471">
            <v>0</v>
          </cell>
        </row>
        <row r="1472">
          <cell r="A1472">
            <v>2471</v>
          </cell>
          <cell r="B1472">
            <v>0</v>
          </cell>
          <cell r="C1472">
            <v>0</v>
          </cell>
        </row>
        <row r="1473">
          <cell r="A1473">
            <v>2472</v>
          </cell>
          <cell r="B1473">
            <v>0</v>
          </cell>
          <cell r="C1473">
            <v>0</v>
          </cell>
        </row>
        <row r="1474">
          <cell r="A1474">
            <v>2473</v>
          </cell>
          <cell r="B1474">
            <v>0</v>
          </cell>
          <cell r="C1474">
            <v>0</v>
          </cell>
        </row>
        <row r="1475">
          <cell r="A1475">
            <v>2474</v>
          </cell>
          <cell r="B1475">
            <v>0</v>
          </cell>
          <cell r="C1475">
            <v>0</v>
          </cell>
        </row>
        <row r="1476">
          <cell r="A1476">
            <v>2475</v>
          </cell>
          <cell r="B1476">
            <v>0</v>
          </cell>
          <cell r="C1476">
            <v>0</v>
          </cell>
        </row>
        <row r="1477">
          <cell r="A1477">
            <v>2476</v>
          </cell>
          <cell r="B1477">
            <v>0</v>
          </cell>
          <cell r="C1477">
            <v>0</v>
          </cell>
        </row>
        <row r="1478">
          <cell r="A1478">
            <v>2477</v>
          </cell>
          <cell r="B1478">
            <v>0</v>
          </cell>
          <cell r="C1478">
            <v>0</v>
          </cell>
        </row>
        <row r="1479">
          <cell r="A1479">
            <v>2478</v>
          </cell>
          <cell r="B1479">
            <v>0</v>
          </cell>
          <cell r="C1479">
            <v>0</v>
          </cell>
        </row>
        <row r="1480">
          <cell r="A1480">
            <v>2479</v>
          </cell>
          <cell r="B1480">
            <v>0</v>
          </cell>
          <cell r="C1480">
            <v>0</v>
          </cell>
        </row>
        <row r="1481">
          <cell r="A1481">
            <v>2480</v>
          </cell>
          <cell r="B1481">
            <v>0</v>
          </cell>
          <cell r="C1481">
            <v>0</v>
          </cell>
        </row>
        <row r="1482">
          <cell r="A1482">
            <v>2481</v>
          </cell>
          <cell r="B1482">
            <v>0</v>
          </cell>
          <cell r="C1482">
            <v>0</v>
          </cell>
        </row>
        <row r="1483">
          <cell r="A1483">
            <v>2482</v>
          </cell>
          <cell r="B1483">
            <v>0</v>
          </cell>
          <cell r="C1483">
            <v>0</v>
          </cell>
        </row>
        <row r="1484">
          <cell r="A1484">
            <v>2483</v>
          </cell>
          <cell r="B1484">
            <v>0</v>
          </cell>
          <cell r="C1484">
            <v>0</v>
          </cell>
        </row>
        <row r="1485">
          <cell r="A1485">
            <v>2484</v>
          </cell>
          <cell r="B1485">
            <v>0</v>
          </cell>
          <cell r="C1485">
            <v>0</v>
          </cell>
        </row>
        <row r="1486">
          <cell r="A1486">
            <v>2485</v>
          </cell>
          <cell r="B1486">
            <v>0</v>
          </cell>
          <cell r="C1486">
            <v>0</v>
          </cell>
        </row>
        <row r="1487">
          <cell r="A1487">
            <v>2486</v>
          </cell>
          <cell r="B1487">
            <v>0</v>
          </cell>
          <cell r="C1487">
            <v>0</v>
          </cell>
        </row>
        <row r="1488">
          <cell r="A1488">
            <v>2487</v>
          </cell>
          <cell r="B1488">
            <v>0</v>
          </cell>
          <cell r="C1488">
            <v>0</v>
          </cell>
        </row>
        <row r="1489">
          <cell r="A1489">
            <v>2488</v>
          </cell>
          <cell r="B1489">
            <v>0</v>
          </cell>
          <cell r="C1489">
            <v>0</v>
          </cell>
        </row>
        <row r="1490">
          <cell r="A1490">
            <v>2489</v>
          </cell>
          <cell r="B1490">
            <v>0</v>
          </cell>
          <cell r="C1490">
            <v>0</v>
          </cell>
        </row>
        <row r="1491">
          <cell r="A1491">
            <v>2490</v>
          </cell>
          <cell r="B1491">
            <v>0</v>
          </cell>
          <cell r="C1491">
            <v>0</v>
          </cell>
        </row>
        <row r="1492">
          <cell r="A1492">
            <v>2491</v>
          </cell>
          <cell r="B1492">
            <v>0</v>
          </cell>
          <cell r="C1492">
            <v>0</v>
          </cell>
        </row>
        <row r="1493">
          <cell r="A1493">
            <v>2492</v>
          </cell>
          <cell r="B1493">
            <v>0</v>
          </cell>
          <cell r="C1493">
            <v>0</v>
          </cell>
        </row>
        <row r="1494">
          <cell r="A1494">
            <v>2493</v>
          </cell>
          <cell r="B1494">
            <v>0</v>
          </cell>
          <cell r="C1494">
            <v>0</v>
          </cell>
        </row>
        <row r="1495">
          <cell r="A1495">
            <v>2494</v>
          </cell>
          <cell r="B1495">
            <v>0</v>
          </cell>
          <cell r="C1495">
            <v>0</v>
          </cell>
        </row>
        <row r="1496">
          <cell r="A1496">
            <v>2495</v>
          </cell>
          <cell r="B1496">
            <v>0</v>
          </cell>
          <cell r="C1496">
            <v>0</v>
          </cell>
        </row>
        <row r="1497">
          <cell r="A1497">
            <v>2496</v>
          </cell>
          <cell r="B1497">
            <v>0</v>
          </cell>
          <cell r="C1497">
            <v>0</v>
          </cell>
        </row>
        <row r="1498">
          <cell r="A1498">
            <v>2497</v>
          </cell>
          <cell r="B1498">
            <v>0</v>
          </cell>
          <cell r="C1498">
            <v>0</v>
          </cell>
        </row>
        <row r="1499">
          <cell r="A1499">
            <v>2498</v>
          </cell>
          <cell r="B1499">
            <v>0</v>
          </cell>
          <cell r="C1499">
            <v>0</v>
          </cell>
        </row>
        <row r="1500">
          <cell r="A1500">
            <v>2499</v>
          </cell>
          <cell r="B1500">
            <v>0</v>
          </cell>
          <cell r="C1500">
            <v>0</v>
          </cell>
        </row>
        <row r="1501">
          <cell r="A1501">
            <v>2500</v>
          </cell>
          <cell r="B1501">
            <v>0</v>
          </cell>
          <cell r="C1501">
            <v>0</v>
          </cell>
        </row>
        <row r="1502">
          <cell r="A1502">
            <v>2501</v>
          </cell>
          <cell r="B1502">
            <v>0</v>
          </cell>
          <cell r="C1502">
            <v>0</v>
          </cell>
        </row>
        <row r="1503">
          <cell r="A1503">
            <v>2502</v>
          </cell>
          <cell r="B1503">
            <v>0</v>
          </cell>
          <cell r="C1503">
            <v>0</v>
          </cell>
        </row>
        <row r="1504">
          <cell r="A1504">
            <v>2503</v>
          </cell>
          <cell r="B1504">
            <v>0</v>
          </cell>
          <cell r="C1504">
            <v>0</v>
          </cell>
        </row>
        <row r="1505">
          <cell r="A1505">
            <v>2504</v>
          </cell>
          <cell r="B1505">
            <v>0</v>
          </cell>
          <cell r="C1505">
            <v>0</v>
          </cell>
        </row>
        <row r="1506">
          <cell r="A1506">
            <v>2505</v>
          </cell>
          <cell r="B1506">
            <v>0</v>
          </cell>
          <cell r="C1506">
            <v>0</v>
          </cell>
        </row>
        <row r="1507">
          <cell r="A1507">
            <v>2506</v>
          </cell>
          <cell r="B1507">
            <v>0</v>
          </cell>
          <cell r="C1507">
            <v>0</v>
          </cell>
        </row>
        <row r="1508">
          <cell r="A1508">
            <v>2507</v>
          </cell>
          <cell r="B1508">
            <v>0</v>
          </cell>
          <cell r="C1508">
            <v>0</v>
          </cell>
        </row>
        <row r="1509">
          <cell r="A1509">
            <v>2508</v>
          </cell>
          <cell r="B1509">
            <v>0</v>
          </cell>
          <cell r="C1509">
            <v>0</v>
          </cell>
        </row>
        <row r="1510">
          <cell r="A1510">
            <v>2509</v>
          </cell>
          <cell r="B1510">
            <v>0</v>
          </cell>
          <cell r="C1510">
            <v>0</v>
          </cell>
        </row>
        <row r="1511">
          <cell r="A1511">
            <v>2510</v>
          </cell>
          <cell r="B1511">
            <v>0</v>
          </cell>
          <cell r="C1511">
            <v>0</v>
          </cell>
        </row>
        <row r="1512">
          <cell r="A1512">
            <v>2511</v>
          </cell>
          <cell r="B1512">
            <v>0</v>
          </cell>
          <cell r="C1512">
            <v>0</v>
          </cell>
        </row>
        <row r="1513">
          <cell r="A1513">
            <v>2512</v>
          </cell>
          <cell r="B1513">
            <v>0</v>
          </cell>
          <cell r="C1513">
            <v>0</v>
          </cell>
        </row>
        <row r="1514">
          <cell r="A1514">
            <v>2513</v>
          </cell>
          <cell r="B1514">
            <v>0</v>
          </cell>
          <cell r="C1514">
            <v>0</v>
          </cell>
        </row>
        <row r="1515">
          <cell r="A1515">
            <v>2514</v>
          </cell>
          <cell r="B1515">
            <v>0</v>
          </cell>
          <cell r="C1515">
            <v>0</v>
          </cell>
        </row>
        <row r="1516">
          <cell r="A1516">
            <v>2515</v>
          </cell>
          <cell r="B1516">
            <v>0</v>
          </cell>
          <cell r="C1516">
            <v>0</v>
          </cell>
        </row>
        <row r="1517">
          <cell r="A1517">
            <v>2516</v>
          </cell>
          <cell r="B1517">
            <v>0</v>
          </cell>
          <cell r="C1517">
            <v>0</v>
          </cell>
        </row>
        <row r="1518">
          <cell r="A1518">
            <v>2517</v>
          </cell>
          <cell r="B1518">
            <v>0</v>
          </cell>
          <cell r="C1518">
            <v>0</v>
          </cell>
        </row>
        <row r="1519">
          <cell r="A1519">
            <v>2518</v>
          </cell>
          <cell r="B1519">
            <v>0</v>
          </cell>
          <cell r="C1519">
            <v>0</v>
          </cell>
        </row>
        <row r="1520">
          <cell r="A1520">
            <v>2519</v>
          </cell>
          <cell r="B1520">
            <v>0</v>
          </cell>
          <cell r="C1520">
            <v>0</v>
          </cell>
        </row>
        <row r="1521">
          <cell r="A1521">
            <v>2520</v>
          </cell>
          <cell r="B1521">
            <v>0</v>
          </cell>
          <cell r="C1521">
            <v>0</v>
          </cell>
        </row>
        <row r="1522">
          <cell r="A1522">
            <v>2521</v>
          </cell>
          <cell r="B1522">
            <v>0</v>
          </cell>
          <cell r="C1522">
            <v>0</v>
          </cell>
        </row>
        <row r="1523">
          <cell r="A1523">
            <v>2522</v>
          </cell>
          <cell r="B1523">
            <v>0</v>
          </cell>
          <cell r="C1523">
            <v>0</v>
          </cell>
        </row>
        <row r="1524">
          <cell r="A1524">
            <v>2523</v>
          </cell>
          <cell r="B1524">
            <v>0</v>
          </cell>
          <cell r="C1524">
            <v>0</v>
          </cell>
        </row>
        <row r="1525">
          <cell r="A1525">
            <v>2524</v>
          </cell>
          <cell r="B1525">
            <v>0</v>
          </cell>
          <cell r="C1525">
            <v>0</v>
          </cell>
        </row>
        <row r="1526">
          <cell r="A1526">
            <v>2525</v>
          </cell>
          <cell r="B1526">
            <v>0</v>
          </cell>
          <cell r="C1526">
            <v>0</v>
          </cell>
        </row>
        <row r="1527">
          <cell r="A1527">
            <v>2526</v>
          </cell>
          <cell r="B1527">
            <v>0</v>
          </cell>
          <cell r="C1527">
            <v>0</v>
          </cell>
        </row>
        <row r="1528">
          <cell r="A1528">
            <v>2527</v>
          </cell>
          <cell r="B1528">
            <v>0</v>
          </cell>
          <cell r="C1528">
            <v>0</v>
          </cell>
        </row>
        <row r="1529">
          <cell r="A1529">
            <v>2528</v>
          </cell>
          <cell r="B1529">
            <v>0</v>
          </cell>
          <cell r="C1529">
            <v>0</v>
          </cell>
        </row>
        <row r="1530">
          <cell r="A1530">
            <v>2529</v>
          </cell>
          <cell r="B1530">
            <v>0</v>
          </cell>
          <cell r="C1530">
            <v>0</v>
          </cell>
        </row>
        <row r="1531">
          <cell r="A1531">
            <v>2530</v>
          </cell>
          <cell r="B1531">
            <v>0</v>
          </cell>
          <cell r="C1531">
            <v>0</v>
          </cell>
        </row>
        <row r="1532">
          <cell r="A1532">
            <v>2531</v>
          </cell>
          <cell r="B1532">
            <v>0</v>
          </cell>
          <cell r="C1532">
            <v>0</v>
          </cell>
        </row>
        <row r="1533">
          <cell r="A1533">
            <v>2532</v>
          </cell>
          <cell r="B1533">
            <v>0</v>
          </cell>
          <cell r="C1533">
            <v>0</v>
          </cell>
        </row>
        <row r="1534">
          <cell r="A1534">
            <v>2533</v>
          </cell>
          <cell r="B1534">
            <v>0</v>
          </cell>
          <cell r="C1534">
            <v>0</v>
          </cell>
        </row>
        <row r="1535">
          <cell r="A1535">
            <v>2534</v>
          </cell>
          <cell r="B1535">
            <v>0</v>
          </cell>
          <cell r="C1535">
            <v>0</v>
          </cell>
        </row>
        <row r="1536">
          <cell r="A1536">
            <v>2535</v>
          </cell>
          <cell r="B1536">
            <v>0</v>
          </cell>
          <cell r="C1536">
            <v>0</v>
          </cell>
        </row>
        <row r="1537">
          <cell r="A1537">
            <v>2536</v>
          </cell>
          <cell r="B1537">
            <v>0</v>
          </cell>
          <cell r="C1537">
            <v>0</v>
          </cell>
        </row>
        <row r="1538">
          <cell r="A1538">
            <v>2537</v>
          </cell>
          <cell r="B1538">
            <v>0</v>
          </cell>
          <cell r="C1538">
            <v>0</v>
          </cell>
        </row>
        <row r="1539">
          <cell r="A1539">
            <v>2538</v>
          </cell>
          <cell r="B1539">
            <v>0</v>
          </cell>
          <cell r="C1539">
            <v>0</v>
          </cell>
        </row>
        <row r="1540">
          <cell r="A1540">
            <v>2539</v>
          </cell>
          <cell r="B1540">
            <v>0</v>
          </cell>
          <cell r="C1540">
            <v>0</v>
          </cell>
        </row>
        <row r="1541">
          <cell r="A1541">
            <v>2540</v>
          </cell>
          <cell r="B1541">
            <v>0</v>
          </cell>
          <cell r="C1541">
            <v>0</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s>
    <sheetDataSet>
      <sheetData sheetId="0"/>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sheetName val="AIU"/>
      <sheetName val="CRONOGRAMA "/>
      <sheetName val="CAYUNDA 1.1.1"/>
      <sheetName val="1.1.2"/>
      <sheetName val="1.1.3"/>
      <sheetName val="1.1.4 "/>
      <sheetName val="1.2.1"/>
      <sheetName val="1.3.1"/>
      <sheetName val="1.3.2"/>
      <sheetName val="1.3.3"/>
      <sheetName val="1.4.1 "/>
      <sheetName val="1.4.2"/>
      <sheetName val="1.5.1  (2)"/>
      <sheetName val="1.5.2 (2)"/>
      <sheetName val="1.6.1"/>
      <sheetName val="2.1.1"/>
      <sheetName val="2.1.2 "/>
      <sheetName val="2.1.3"/>
      <sheetName val="2.2.1"/>
      <sheetName val="2.2.2"/>
      <sheetName val="2.3.1"/>
      <sheetName val="2.3.2"/>
      <sheetName val="3.1.1 "/>
      <sheetName val="3.1.2"/>
      <sheetName val="3.1.3"/>
      <sheetName val="3.1.4"/>
      <sheetName val="3.2.1"/>
      <sheetName val="3.3.1 "/>
      <sheetName val="3.3.2 "/>
      <sheetName val="3.4.1"/>
      <sheetName val="3.4.2"/>
      <sheetName val="3.4.3"/>
      <sheetName val="3.5.1"/>
      <sheetName val="3.5.2"/>
      <sheetName val="3.5.3"/>
      <sheetName val="4.1.1"/>
      <sheetName val="4.1.2"/>
      <sheetName val="APU-1.1.1"/>
      <sheetName val="APU-1.1.2"/>
      <sheetName val="APU-1.1.3."/>
      <sheetName val="APU-1.1.4"/>
      <sheetName val="APU-1.2.1"/>
      <sheetName val="APU-1.3.1 "/>
      <sheetName val="APU-1.3.2"/>
      <sheetName val="APU-1.3.3"/>
      <sheetName val="APU-1.4.1"/>
      <sheetName val="APU-1.5.1"/>
      <sheetName val="APU-1.5.2"/>
      <sheetName val="APU-1.6.1 "/>
      <sheetName val="APU-2.1.1"/>
      <sheetName val="APU-2.1.2"/>
      <sheetName val="APU-2.1.3"/>
      <sheetName val="APU-2.2.1"/>
      <sheetName val="APU-2.2.2"/>
      <sheetName val="APU-2.3.1"/>
      <sheetName val="APU-2.3.2"/>
      <sheetName val="APU-3.1.1"/>
      <sheetName val="APU-3.1.2"/>
      <sheetName val="APU-3.1.3"/>
      <sheetName val="APU-3.1.4"/>
      <sheetName val="APU-3.2.1"/>
      <sheetName val="APU-3.3.1"/>
      <sheetName val="APU-3.3.2"/>
      <sheetName val="APU-3.4.1"/>
      <sheetName val="APU-3.4.2"/>
      <sheetName val="APU-3.4.3"/>
      <sheetName val="APU-3.5.1"/>
      <sheetName val="APU-3.5.2"/>
      <sheetName val="APU-3.5.3"/>
      <sheetName val="APU-4.1.1"/>
      <sheetName val="APU-4.1.2"/>
      <sheetName val="VALENCIA CAN- 1.1"/>
      <sheetName val="CAN-1.2"/>
      <sheetName val="CAN-1.3"/>
      <sheetName val="CAN-1.4"/>
      <sheetName val="CAN-1.5"/>
      <sheetName val="CAN-2.1"/>
      <sheetName val="CAN-2.2"/>
      <sheetName val="3,1 "/>
      <sheetName val="3.2"/>
      <sheetName val="3.3"/>
      <sheetName val="3.4"/>
      <sheetName val="3.5"/>
      <sheetName val="4,1"/>
      <sheetName val="4,2"/>
      <sheetName val="4.3."/>
      <sheetName val="5,1"/>
      <sheetName val="6.1"/>
      <sheetName val="APU-1.1"/>
      <sheetName val="APU-1.2"/>
      <sheetName val="APU-1.3"/>
      <sheetName val="APU-1.4"/>
      <sheetName val="APU-1.5"/>
      <sheetName val="APU-2.1"/>
      <sheetName val="APU-2.2"/>
      <sheetName val="APU-3,1"/>
      <sheetName val="APU-3.2"/>
      <sheetName val="APU-3.3"/>
      <sheetName val="APU-4.1"/>
      <sheetName val="APU-4.2"/>
      <sheetName val="APU-4.3"/>
      <sheetName val="APU-5.1"/>
      <sheetName val="APU-6.1"/>
      <sheetName val="SAN CAYETANO 1,1"/>
      <sheetName val="1,2"/>
      <sheetName val="1,3"/>
      <sheetName val="2,1"/>
      <sheetName val="3,1"/>
      <sheetName val="3,2"/>
      <sheetName val="3,3"/>
      <sheetName val="4,1 (2)"/>
      <sheetName val="5,1 (2)"/>
      <sheetName val="5,2"/>
      <sheetName val="APU-1.1 (2)"/>
      <sheetName val="APU-1.2 (2)"/>
      <sheetName val="APU-1.3 (2)"/>
      <sheetName val="APU-2.1 (2)"/>
      <sheetName val="APU-3.1"/>
      <sheetName val="APU-3.2 (2)"/>
      <sheetName val="APU-3.3 (2)"/>
      <sheetName val="APU-4.1 (2)"/>
      <sheetName val="APU-5.1 (2)"/>
      <sheetName val="APU-5.2"/>
      <sheetName val="JARDIN DEPARTAMENTAL 1.1"/>
      <sheetName val="1.2"/>
      <sheetName val="1.3"/>
      <sheetName val="2.1"/>
      <sheetName val="3.1.."/>
      <sheetName val="3.2.."/>
      <sheetName val="3.3.."/>
      <sheetName val="4.1"/>
      <sheetName val="4.2"/>
      <sheetName val="4.3"/>
      <sheetName val="4.4"/>
      <sheetName val="5.1"/>
      <sheetName val="5.2"/>
      <sheetName val="5.3 (2)"/>
      <sheetName val="OAP-2"/>
      <sheetName val="POLICARPA 1,1,"/>
      <sheetName val="1.2."/>
      <sheetName val="1.3."/>
      <sheetName val="2.1."/>
      <sheetName val="2.2."/>
      <sheetName val="3.1."/>
      <sheetName val="CHORRILLO 1.1 (2)"/>
      <sheetName val="1.2 (2)"/>
      <sheetName val="1,3 (2)"/>
      <sheetName val="1,4"/>
      <sheetName val="1,5"/>
      <sheetName val="1,6"/>
      <sheetName val="1,7"/>
      <sheetName val="2,1 (2)"/>
      <sheetName val="2,2"/>
      <sheetName val="3,1 (2)"/>
      <sheetName val="3,2 (2)"/>
      <sheetName val="4,1 (3)"/>
      <sheetName val="5,1 (3)"/>
      <sheetName val="6,1"/>
      <sheetName val="7,1"/>
      <sheetName val="7,2"/>
      <sheetName val="8,1"/>
      <sheetName val="8,2"/>
      <sheetName val="9.1"/>
      <sheetName val="10,1"/>
      <sheetName val="11.1"/>
    </sheetNames>
    <sheetDataSet>
      <sheetData sheetId="0">
        <row r="2">
          <cell r="A2" t="str">
            <v>NOMBRE DEL PROYECTO:    MEJORAMIENTOS LOCATIVOS DE ALGUNAS ESCUELAS DEL MUNICIPIO DE VILLETA, CUNDINAMARCA.                                                                                                                                                                            Fecha:____/____/____</v>
          </cell>
        </row>
        <row r="220">
          <cell r="F220">
            <v>0.33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ALIVA"/>
      <sheetName val="PRESUPUESTO2025"/>
      <sheetName val="PRESUPUESTO"/>
      <sheetName val="CRONOGRAMA"/>
      <sheetName val="AIU"/>
      <sheetName val="COSTOS OAP-1"/>
      <sheetName val="COSTOS OAP-3"/>
      <sheetName val="COSTOS OAP-4"/>
      <sheetName val="COSTOS OAP-5"/>
      <sheetName val="COSTOS OAP-5 (2)"/>
      <sheetName val="OAP-1"/>
      <sheetName val="OAP-2"/>
      <sheetName val="OAP-3"/>
      <sheetName val="OAP-4"/>
      <sheetName val="OAP-5"/>
      <sheetName val="OAP-6"/>
      <sheetName val="OAP-7"/>
      <sheetName val="55"/>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35"/>
      <sheetName val="34"/>
      <sheetName val="33"/>
      <sheetName val="32"/>
      <sheetName val="31"/>
      <sheetName val="30"/>
      <sheetName val="29"/>
      <sheetName val="28"/>
      <sheetName val="27"/>
      <sheetName val="26."/>
      <sheetName val="24"/>
      <sheetName val="23"/>
      <sheetName val="1"/>
      <sheetName val="2"/>
      <sheetName val="3"/>
      <sheetName val="4"/>
      <sheetName val="5"/>
      <sheetName val="6"/>
      <sheetName val="7"/>
      <sheetName val="8"/>
      <sheetName val="9"/>
      <sheetName val="10"/>
      <sheetName val="11"/>
      <sheetName val="12"/>
      <sheetName val="15"/>
      <sheetName val="16"/>
      <sheetName val="17"/>
      <sheetName val="18"/>
      <sheetName val="19"/>
    </sheetNames>
    <sheetDataSet>
      <sheetData sheetId="0" refreshError="1"/>
      <sheetData sheetId="1">
        <row r="2">
          <cell r="C2" t="str">
            <v xml:space="preserve">
PROYECTO:MEJORAMIENTO PLAZA DE MERCADO
SHUT DE BASURAS, BAÑOS Y
ZONA GALERÍA DE CARNES, CENTRAL DE ABASTOS VILLETA
</v>
          </cell>
        </row>
        <row r="115">
          <cell r="C115" t="str">
            <v>Apoyo Profesional OAP</v>
          </cell>
        </row>
      </sheetData>
      <sheetData sheetId="2">
        <row r="105">
          <cell r="J105">
            <v>89618764.179085717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sheetName val="PRESUPUESTO 18-2-26"/>
      <sheetName val="OAP-1"/>
      <sheetName val="OAP-1 (2)"/>
      <sheetName val="OAP-1 (3)"/>
      <sheetName val="CRONOGRAMA"/>
      <sheetName val="1.1"/>
      <sheetName val="2,1."/>
      <sheetName val="2.2"/>
      <sheetName val="3,2"/>
      <sheetName val="4.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5.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9.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0.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1.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2.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3.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4.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5.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6.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27.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28.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9.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0.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1.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2.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3.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4.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35.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36.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37.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38.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39.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0.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1.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2.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3.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4.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45.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46.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47.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48.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49.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0.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1.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2.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3.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4.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55.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56.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57.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58.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59.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0.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1.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2.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63.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64.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65.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66.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67.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68.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69.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70.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71.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72.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73.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74.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75.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81.xml"/><Relationship Id="rId1" Type="http://schemas.openxmlformats.org/officeDocument/2006/relationships/printerSettings" Target="../printerSettings/printerSettings76.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82.xml"/><Relationship Id="rId1" Type="http://schemas.openxmlformats.org/officeDocument/2006/relationships/printerSettings" Target="../printerSettings/printerSettings77.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83.xml"/><Relationship Id="rId1" Type="http://schemas.openxmlformats.org/officeDocument/2006/relationships/printerSettings" Target="../printerSettings/printerSettings78.bin"/></Relationships>
</file>

<file path=xl/worksheets/_rels/sheet86.xml.rels><?xml version="1.0" encoding="UTF-8" standalone="yes"?>
<Relationships xmlns="http://schemas.openxmlformats.org/package/2006/relationships"><Relationship Id="rId2" Type="http://schemas.openxmlformats.org/officeDocument/2006/relationships/drawing" Target="../drawings/drawing84.xml"/><Relationship Id="rId1" Type="http://schemas.openxmlformats.org/officeDocument/2006/relationships/printerSettings" Target="../printerSettings/printerSettings79.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85.xml"/><Relationship Id="rId1" Type="http://schemas.openxmlformats.org/officeDocument/2006/relationships/printerSettings" Target="../printerSettings/printerSettings80.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printerSettings" Target="../printerSettings/printerSettings81.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printerSettings" Target="../printerSettings/printerSettings82.bin"/></Relationships>
</file>

<file path=xl/worksheets/_rels/sheet90.xml.rels><?xml version="1.0" encoding="UTF-8" standalone="yes"?>
<Relationships xmlns="http://schemas.openxmlformats.org/package/2006/relationships"><Relationship Id="rId2" Type="http://schemas.openxmlformats.org/officeDocument/2006/relationships/drawing" Target="../drawings/drawing88.xml"/><Relationship Id="rId1" Type="http://schemas.openxmlformats.org/officeDocument/2006/relationships/printerSettings" Target="../printerSettings/printerSettings83.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printerSettings" Target="../printerSettings/printerSettings84.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90.xml"/><Relationship Id="rId1" Type="http://schemas.openxmlformats.org/officeDocument/2006/relationships/printerSettings" Target="../printerSettings/printerSettings85.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86.bin"/></Relationships>
</file>

<file path=xl/worksheets/_rels/sheet94.xml.rels><?xml version="1.0" encoding="UTF-8" standalone="yes"?>
<Relationships xmlns="http://schemas.openxmlformats.org/package/2006/relationships"><Relationship Id="rId2" Type="http://schemas.openxmlformats.org/officeDocument/2006/relationships/drawing" Target="../drawings/drawing92.xml"/><Relationship Id="rId1" Type="http://schemas.openxmlformats.org/officeDocument/2006/relationships/printerSettings" Target="../printerSettings/printerSettings87.bin"/></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93.xml"/><Relationship Id="rId1" Type="http://schemas.openxmlformats.org/officeDocument/2006/relationships/printerSettings" Target="../printerSettings/printerSettings88.bin"/></Relationships>
</file>

<file path=xl/worksheets/_rels/sheet96.xml.rels><?xml version="1.0" encoding="UTF-8" standalone="yes"?>
<Relationships xmlns="http://schemas.openxmlformats.org/package/2006/relationships"><Relationship Id="rId2" Type="http://schemas.openxmlformats.org/officeDocument/2006/relationships/drawing" Target="../drawings/drawing94.xml"/><Relationship Id="rId1" Type="http://schemas.openxmlformats.org/officeDocument/2006/relationships/printerSettings" Target="../printerSettings/printerSettings89.bin"/></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95.xml"/><Relationship Id="rId1" Type="http://schemas.openxmlformats.org/officeDocument/2006/relationships/printerSettings" Target="../printerSettings/printerSettings90.bin"/></Relationships>
</file>

<file path=xl/worksheets/_rels/sheet98.xml.rels><?xml version="1.0" encoding="UTF-8" standalone="yes"?>
<Relationships xmlns="http://schemas.openxmlformats.org/package/2006/relationships"><Relationship Id="rId2" Type="http://schemas.openxmlformats.org/officeDocument/2006/relationships/drawing" Target="../drawings/drawing96.xml"/><Relationship Id="rId1" Type="http://schemas.openxmlformats.org/officeDocument/2006/relationships/printerSettings" Target="../printerSettings/printerSettings91.bin"/></Relationships>
</file>

<file path=xl/worksheets/_rels/sheet99.xml.rels><?xml version="1.0" encoding="UTF-8" standalone="yes"?>
<Relationships xmlns="http://schemas.openxmlformats.org/package/2006/relationships"><Relationship Id="rId2" Type="http://schemas.openxmlformats.org/officeDocument/2006/relationships/drawing" Target="../drawings/drawing97.xml"/><Relationship Id="rId1" Type="http://schemas.openxmlformats.org/officeDocument/2006/relationships/printerSettings" Target="../printerSettings/printerSettings92.bin"/></Relationships>
</file>

<file path=xl/worksheets/_rels/sheet100.xml.rels><?xml version="1.0" encoding="UTF-8" standalone="yes"?>
<Relationships xmlns="http://schemas.openxmlformats.org/package/2006/relationships"><Relationship Id="rId2" Type="http://schemas.openxmlformats.org/officeDocument/2006/relationships/drawing" Target="../drawings/drawing98.xml"/><Relationship Id="rId1" Type="http://schemas.openxmlformats.org/officeDocument/2006/relationships/printerSettings" Target="../printerSettings/printerSettings93.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99.xml"/><Relationship Id="rId1" Type="http://schemas.openxmlformats.org/officeDocument/2006/relationships/printerSettings" Target="../printerSettings/printerSettings94.bin"/></Relationships>
</file>

<file path=xl/worksheets/_rels/sheet102.xml.rels><?xml version="1.0" encoding="UTF-8" standalone="yes"?>
<Relationships xmlns="http://schemas.openxmlformats.org/package/2006/relationships"><Relationship Id="rId2" Type="http://schemas.openxmlformats.org/officeDocument/2006/relationships/drawing" Target="../drawings/drawing100.xml"/><Relationship Id="rId1" Type="http://schemas.openxmlformats.org/officeDocument/2006/relationships/printerSettings" Target="../printerSettings/printerSettings95.bin"/></Relationships>
</file>

<file path=xl/worksheets/_rels/sheet103.xml.rels><?xml version="1.0" encoding="UTF-8" standalone="yes"?>
<Relationships xmlns="http://schemas.openxmlformats.org/package/2006/relationships"><Relationship Id="rId2" Type="http://schemas.openxmlformats.org/officeDocument/2006/relationships/drawing" Target="../drawings/drawing101.xml"/><Relationship Id="rId1" Type="http://schemas.openxmlformats.org/officeDocument/2006/relationships/printerSettings" Target="../printerSettings/printerSettings96.bin"/></Relationships>
</file>

<file path=xl/worksheets/_rels/sheet104.xml.rels><?xml version="1.0" encoding="UTF-8" standalone="yes"?>
<Relationships xmlns="http://schemas.openxmlformats.org/package/2006/relationships"><Relationship Id="rId2" Type="http://schemas.openxmlformats.org/officeDocument/2006/relationships/drawing" Target="../drawings/drawing102.xml"/><Relationship Id="rId1" Type="http://schemas.openxmlformats.org/officeDocument/2006/relationships/printerSettings" Target="../printerSettings/printerSettings97.bin"/></Relationships>
</file>

<file path=xl/worksheets/_rels/sheet105.xml.rels><?xml version="1.0" encoding="UTF-8" standalone="yes"?>
<Relationships xmlns="http://schemas.openxmlformats.org/package/2006/relationships"><Relationship Id="rId2" Type="http://schemas.openxmlformats.org/officeDocument/2006/relationships/drawing" Target="../drawings/drawing103.xml"/><Relationship Id="rId1" Type="http://schemas.openxmlformats.org/officeDocument/2006/relationships/printerSettings" Target="../printerSettings/printerSettings98.bin"/></Relationships>
</file>

<file path=xl/worksheets/_rels/sheet106.xml.rels><?xml version="1.0" encoding="UTF-8" standalone="yes"?>
<Relationships xmlns="http://schemas.openxmlformats.org/package/2006/relationships"><Relationship Id="rId2" Type="http://schemas.openxmlformats.org/officeDocument/2006/relationships/drawing" Target="../drawings/drawing104.xml"/><Relationship Id="rId1" Type="http://schemas.openxmlformats.org/officeDocument/2006/relationships/printerSettings" Target="../printerSettings/printerSettings99.bin"/></Relationships>
</file>

<file path=xl/worksheets/_rels/sheet107.xml.rels><?xml version="1.0" encoding="UTF-8" standalone="yes"?>
<Relationships xmlns="http://schemas.openxmlformats.org/package/2006/relationships"><Relationship Id="rId2" Type="http://schemas.openxmlformats.org/officeDocument/2006/relationships/drawing" Target="../drawings/drawing105.xml"/><Relationship Id="rId1" Type="http://schemas.openxmlformats.org/officeDocument/2006/relationships/printerSettings" Target="../printerSettings/printerSettings100.bin"/></Relationships>
</file>

<file path=xl/worksheets/_rels/sheet108.xml.rels><?xml version="1.0" encoding="UTF-8" standalone="yes"?>
<Relationships xmlns="http://schemas.openxmlformats.org/package/2006/relationships"><Relationship Id="rId2" Type="http://schemas.openxmlformats.org/officeDocument/2006/relationships/drawing" Target="../drawings/drawing106.xml"/><Relationship Id="rId1" Type="http://schemas.openxmlformats.org/officeDocument/2006/relationships/printerSettings" Target="../printerSettings/printerSettings101.bin"/></Relationships>
</file>

<file path=xl/worksheets/_rels/sheet109.xml.rels><?xml version="1.0" encoding="UTF-8" standalone="yes"?>
<Relationships xmlns="http://schemas.openxmlformats.org/package/2006/relationships"><Relationship Id="rId2" Type="http://schemas.openxmlformats.org/officeDocument/2006/relationships/drawing" Target="../drawings/drawing107.xml"/><Relationship Id="rId1" Type="http://schemas.openxmlformats.org/officeDocument/2006/relationships/printerSettings" Target="../printerSettings/printerSettings102.bin"/></Relationships>
</file>

<file path=xl/worksheets/_rels/sheet110.xml.rels><?xml version="1.0" encoding="UTF-8" standalone="yes"?>
<Relationships xmlns="http://schemas.openxmlformats.org/package/2006/relationships"><Relationship Id="rId2" Type="http://schemas.openxmlformats.org/officeDocument/2006/relationships/drawing" Target="../drawings/drawing108.xml"/><Relationship Id="rId1" Type="http://schemas.openxmlformats.org/officeDocument/2006/relationships/printerSettings" Target="../printerSettings/printerSettings103.bin"/></Relationships>
</file>

<file path=xl/worksheets/_rels/sheet111.xml.rels><?xml version="1.0" encoding="UTF-8" standalone="yes"?>
<Relationships xmlns="http://schemas.openxmlformats.org/package/2006/relationships"><Relationship Id="rId2" Type="http://schemas.openxmlformats.org/officeDocument/2006/relationships/drawing" Target="../drawings/drawing109.xml"/><Relationship Id="rId1" Type="http://schemas.openxmlformats.org/officeDocument/2006/relationships/printerSettings" Target="../printerSettings/printerSettings104.bin"/></Relationships>
</file>

<file path=xl/worksheets/_rels/sheet112.xml.rels><?xml version="1.0" encoding="UTF-8" standalone="yes"?>
<Relationships xmlns="http://schemas.openxmlformats.org/package/2006/relationships"><Relationship Id="rId2" Type="http://schemas.openxmlformats.org/officeDocument/2006/relationships/drawing" Target="../drawings/drawing110.xml"/><Relationship Id="rId1" Type="http://schemas.openxmlformats.org/officeDocument/2006/relationships/printerSettings" Target="../printerSettings/printerSettings105.bin"/></Relationships>
</file>

<file path=xl/worksheets/_rels/sheet113.xml.rels><?xml version="1.0" encoding="UTF-8" standalone="yes"?>
<Relationships xmlns="http://schemas.openxmlformats.org/package/2006/relationships"><Relationship Id="rId2" Type="http://schemas.openxmlformats.org/officeDocument/2006/relationships/drawing" Target="../drawings/drawing111.xml"/><Relationship Id="rId1" Type="http://schemas.openxmlformats.org/officeDocument/2006/relationships/printerSettings" Target="../printerSettings/printerSettings106.bin"/></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112.xml"/><Relationship Id="rId1" Type="http://schemas.openxmlformats.org/officeDocument/2006/relationships/printerSettings" Target="../printerSettings/printerSettings107.bin"/></Relationships>
</file>

<file path=xl/worksheets/_rels/sheet115.xml.rels><?xml version="1.0" encoding="UTF-8" standalone="yes"?>
<Relationships xmlns="http://schemas.openxmlformats.org/package/2006/relationships"><Relationship Id="rId2" Type="http://schemas.openxmlformats.org/officeDocument/2006/relationships/drawing" Target="../drawings/drawing113.xml"/><Relationship Id="rId1" Type="http://schemas.openxmlformats.org/officeDocument/2006/relationships/printerSettings" Target="../printerSettings/printerSettings108.bin"/></Relationships>
</file>

<file path=xl/worksheets/_rels/sheet116.xml.rels><?xml version="1.0" encoding="UTF-8" standalone="yes"?>
<Relationships xmlns="http://schemas.openxmlformats.org/package/2006/relationships"><Relationship Id="rId2" Type="http://schemas.openxmlformats.org/officeDocument/2006/relationships/drawing" Target="../drawings/drawing114.xml"/><Relationship Id="rId1" Type="http://schemas.openxmlformats.org/officeDocument/2006/relationships/printerSettings" Target="../printerSettings/printerSettings109.bin"/></Relationships>
</file>

<file path=xl/worksheets/_rels/sheet117.xml.rels><?xml version="1.0" encoding="UTF-8" standalone="yes"?>
<Relationships xmlns="http://schemas.openxmlformats.org/package/2006/relationships"><Relationship Id="rId2" Type="http://schemas.openxmlformats.org/officeDocument/2006/relationships/drawing" Target="../drawings/drawing115.xml"/><Relationship Id="rId1" Type="http://schemas.openxmlformats.org/officeDocument/2006/relationships/printerSettings" Target="../printerSettings/printerSettings110.bin"/></Relationships>
</file>

<file path=xl/worksheets/_rels/sheet118.xml.rels><?xml version="1.0" encoding="UTF-8" standalone="yes"?>
<Relationships xmlns="http://schemas.openxmlformats.org/package/2006/relationships"><Relationship Id="rId2" Type="http://schemas.openxmlformats.org/officeDocument/2006/relationships/drawing" Target="../drawings/drawing116.xml"/><Relationship Id="rId1" Type="http://schemas.openxmlformats.org/officeDocument/2006/relationships/printerSettings" Target="../printerSettings/printerSettings111.bin"/></Relationships>
</file>

<file path=xl/worksheets/_rels/sheet119.xml.rels><?xml version="1.0" encoding="UTF-8" standalone="yes"?>
<Relationships xmlns="http://schemas.openxmlformats.org/package/2006/relationships"><Relationship Id="rId2" Type="http://schemas.openxmlformats.org/officeDocument/2006/relationships/drawing" Target="../drawings/drawing117.xml"/><Relationship Id="rId1" Type="http://schemas.openxmlformats.org/officeDocument/2006/relationships/printerSettings" Target="../printerSettings/printerSettings112.bin"/></Relationships>
</file>

<file path=xl/worksheets/_rels/sheet120.xml.rels><?xml version="1.0" encoding="UTF-8" standalone="yes"?>
<Relationships xmlns="http://schemas.openxmlformats.org/package/2006/relationships"><Relationship Id="rId2" Type="http://schemas.openxmlformats.org/officeDocument/2006/relationships/drawing" Target="../drawings/drawing118.xml"/><Relationship Id="rId1" Type="http://schemas.openxmlformats.org/officeDocument/2006/relationships/printerSettings" Target="../printerSettings/printerSettings113.bin"/></Relationships>
</file>

<file path=xl/worksheets/_rels/sheet121.xml.rels><?xml version="1.0" encoding="UTF-8" standalone="yes"?>
<Relationships xmlns="http://schemas.openxmlformats.org/package/2006/relationships"><Relationship Id="rId2" Type="http://schemas.openxmlformats.org/officeDocument/2006/relationships/drawing" Target="../drawings/drawing119.xml"/><Relationship Id="rId1" Type="http://schemas.openxmlformats.org/officeDocument/2006/relationships/printerSettings" Target="../printerSettings/printerSettings114.bin"/></Relationships>
</file>

<file path=xl/worksheets/_rels/sheet122.xml.rels><?xml version="1.0" encoding="UTF-8" standalone="yes"?>
<Relationships xmlns="http://schemas.openxmlformats.org/package/2006/relationships"><Relationship Id="rId2" Type="http://schemas.openxmlformats.org/officeDocument/2006/relationships/drawing" Target="../drawings/drawing120.xml"/><Relationship Id="rId1" Type="http://schemas.openxmlformats.org/officeDocument/2006/relationships/printerSettings" Target="../printerSettings/printerSettings115.bin"/></Relationships>
</file>

<file path=xl/worksheets/_rels/sheet123.xml.rels><?xml version="1.0" encoding="UTF-8" standalone="yes"?>
<Relationships xmlns="http://schemas.openxmlformats.org/package/2006/relationships"><Relationship Id="rId2" Type="http://schemas.openxmlformats.org/officeDocument/2006/relationships/drawing" Target="../drawings/drawing121.xml"/><Relationship Id="rId1" Type="http://schemas.openxmlformats.org/officeDocument/2006/relationships/printerSettings" Target="../printerSettings/printerSettings1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16D31-93EE-4ADE-B377-E5F99A5D6B9F}">
  <dimension ref="B1:P232"/>
  <sheetViews>
    <sheetView tabSelected="1" topLeftCell="B1" zoomScale="70" zoomScaleNormal="70" workbookViewId="0">
      <selection activeCell="O230" sqref="O230"/>
    </sheetView>
  </sheetViews>
  <sheetFormatPr baseColWidth="10" defaultColWidth="11.453125" defaultRowHeight="13.5" x14ac:dyDescent="0.35"/>
  <cols>
    <col min="1" max="2" width="4.453125" style="448" customWidth="1"/>
    <col min="3" max="3" width="14.6328125" style="448" customWidth="1"/>
    <col min="4" max="4" width="14.36328125" style="448" customWidth="1"/>
    <col min="5" max="5" width="16.08984375" style="474" customWidth="1"/>
    <col min="6" max="6" width="17.54296875" style="448" customWidth="1"/>
    <col min="7" max="7" width="73.36328125" style="448" customWidth="1"/>
    <col min="8" max="8" width="8.6328125" style="448" customWidth="1"/>
    <col min="9" max="9" width="18.90625" style="448" customWidth="1"/>
    <col min="10" max="10" width="23.90625" style="448" customWidth="1"/>
    <col min="11" max="11" width="30" style="448" customWidth="1"/>
    <col min="12" max="13" width="4.453125" style="448" customWidth="1"/>
    <col min="14" max="14" width="15.7265625" style="448" bestFit="1" customWidth="1"/>
    <col min="15" max="15" width="11.453125" style="448"/>
    <col min="16" max="16" width="15.7265625" style="448" bestFit="1" customWidth="1"/>
    <col min="17" max="16384" width="11.453125" style="448"/>
  </cols>
  <sheetData>
    <row r="1" spans="2:16" x14ac:dyDescent="0.35">
      <c r="B1" s="670" t="s">
        <v>469</v>
      </c>
      <c r="C1" s="670"/>
      <c r="D1" s="670"/>
      <c r="E1" s="670"/>
      <c r="F1" s="670"/>
      <c r="G1" s="670"/>
    </row>
    <row r="2" spans="2:16" x14ac:dyDescent="0.35">
      <c r="B2" s="670" t="s">
        <v>470</v>
      </c>
      <c r="C2" s="670"/>
      <c r="D2" s="670"/>
      <c r="E2" s="670"/>
    </row>
    <row r="3" spans="2:16" ht="14" thickBot="1" x14ac:dyDescent="0.4">
      <c r="B3" s="451"/>
      <c r="C3" s="452"/>
      <c r="D3" s="451"/>
      <c r="E3" s="452"/>
    </row>
    <row r="4" spans="2:16" ht="14.5" thickTop="1" thickBot="1" x14ac:dyDescent="0.4">
      <c r="B4" s="671"/>
      <c r="C4" s="672"/>
      <c r="D4" s="672"/>
      <c r="E4" s="672"/>
      <c r="F4" s="672"/>
      <c r="G4" s="672"/>
      <c r="H4" s="672"/>
      <c r="I4" s="672"/>
      <c r="J4" s="672"/>
      <c r="K4" s="672"/>
      <c r="L4" s="673"/>
    </row>
    <row r="5" spans="2:16" ht="31.5" customHeight="1" thickTop="1" x14ac:dyDescent="0.35">
      <c r="B5" s="449"/>
      <c r="C5" s="674" t="s">
        <v>471</v>
      </c>
      <c r="D5" s="675"/>
      <c r="E5" s="675"/>
      <c r="F5" s="675"/>
      <c r="G5" s="675"/>
      <c r="H5" s="675"/>
      <c r="I5" s="675"/>
      <c r="J5" s="675"/>
      <c r="K5" s="676"/>
      <c r="L5" s="450"/>
    </row>
    <row r="6" spans="2:16" x14ac:dyDescent="0.35">
      <c r="B6" s="453"/>
      <c r="C6" s="677" t="s">
        <v>472</v>
      </c>
      <c r="D6" s="677"/>
      <c r="E6" s="677"/>
      <c r="F6" s="677"/>
      <c r="G6" s="677"/>
      <c r="H6" s="677"/>
      <c r="I6" s="677"/>
      <c r="J6" s="677"/>
      <c r="K6" s="678"/>
      <c r="L6" s="450"/>
    </row>
    <row r="7" spans="2:16" s="456" customFormat="1" x14ac:dyDescent="0.35">
      <c r="B7" s="454"/>
      <c r="C7" s="679" t="s">
        <v>473</v>
      </c>
      <c r="D7" s="680"/>
      <c r="E7" s="680"/>
      <c r="F7" s="680"/>
      <c r="G7" s="680"/>
      <c r="H7" s="680"/>
      <c r="I7" s="680"/>
      <c r="J7" s="680"/>
      <c r="K7" s="681"/>
      <c r="L7" s="455"/>
    </row>
    <row r="8" spans="2:16" x14ac:dyDescent="0.35">
      <c r="B8" s="453"/>
      <c r="C8" s="679"/>
      <c r="D8" s="680"/>
      <c r="E8" s="680"/>
      <c r="F8" s="680"/>
      <c r="G8" s="680"/>
      <c r="H8" s="680"/>
      <c r="I8" s="680"/>
      <c r="J8" s="680"/>
      <c r="K8" s="681"/>
      <c r="L8" s="450"/>
    </row>
    <row r="9" spans="2:16" ht="34.5" customHeight="1" x14ac:dyDescent="0.35">
      <c r="B9" s="453"/>
      <c r="C9" s="655" t="s">
        <v>474</v>
      </c>
      <c r="D9" s="656"/>
      <c r="E9" s="656"/>
      <c r="F9" s="656"/>
      <c r="G9" s="656"/>
      <c r="H9" s="656"/>
      <c r="I9" s="656"/>
      <c r="J9" s="656"/>
      <c r="K9" s="657"/>
      <c r="L9" s="450"/>
    </row>
    <row r="10" spans="2:16" ht="30" customHeight="1" thickBot="1" x14ac:dyDescent="0.4">
      <c r="B10" s="449"/>
      <c r="C10" s="658"/>
      <c r="D10" s="659"/>
      <c r="E10" s="659"/>
      <c r="F10" s="659"/>
      <c r="G10" s="659"/>
      <c r="H10" s="659"/>
      <c r="I10" s="659"/>
      <c r="J10" s="659"/>
      <c r="K10" s="660"/>
      <c r="L10" s="450"/>
    </row>
    <row r="11" spans="2:16" ht="30" customHeight="1" x14ac:dyDescent="0.35">
      <c r="B11" s="449"/>
      <c r="C11" s="661" t="s">
        <v>475</v>
      </c>
      <c r="D11" s="663" t="s">
        <v>476</v>
      </c>
      <c r="E11" s="665" t="s">
        <v>477</v>
      </c>
      <c r="F11" s="665"/>
      <c r="G11" s="661" t="s">
        <v>81</v>
      </c>
      <c r="H11" s="663" t="s">
        <v>478</v>
      </c>
      <c r="I11" s="663" t="s">
        <v>3</v>
      </c>
      <c r="J11" s="666" t="s">
        <v>479</v>
      </c>
      <c r="K11" s="668" t="s">
        <v>480</v>
      </c>
      <c r="L11" s="450"/>
    </row>
    <row r="12" spans="2:16" ht="30" customHeight="1" thickBot="1" x14ac:dyDescent="0.4">
      <c r="B12" s="449"/>
      <c r="C12" s="662"/>
      <c r="D12" s="664"/>
      <c r="E12" s="346" t="s">
        <v>481</v>
      </c>
      <c r="F12" s="346" t="s">
        <v>482</v>
      </c>
      <c r="G12" s="662"/>
      <c r="H12" s="664"/>
      <c r="I12" s="664"/>
      <c r="J12" s="667"/>
      <c r="K12" s="669"/>
      <c r="L12" s="450"/>
    </row>
    <row r="13" spans="2:16" ht="30" customHeight="1" thickBot="1" x14ac:dyDescent="0.4">
      <c r="B13" s="449"/>
      <c r="C13" s="688" t="s">
        <v>556</v>
      </c>
      <c r="D13" s="689"/>
      <c r="E13" s="689"/>
      <c r="F13" s="689"/>
      <c r="G13" s="689"/>
      <c r="H13" s="689"/>
      <c r="I13" s="689"/>
      <c r="J13" s="689"/>
      <c r="K13" s="690"/>
      <c r="L13" s="450"/>
    </row>
    <row r="14" spans="2:16" ht="30" customHeight="1" thickBot="1" x14ac:dyDescent="0.4">
      <c r="B14" s="449"/>
      <c r="C14" s="347" t="s">
        <v>63</v>
      </c>
      <c r="D14" s="348"/>
      <c r="E14" s="348"/>
      <c r="F14" s="348"/>
      <c r="G14" s="348"/>
      <c r="H14" s="348"/>
      <c r="I14" s="348"/>
      <c r="J14" s="348"/>
      <c r="K14" s="349"/>
      <c r="L14" s="450"/>
    </row>
    <row r="15" spans="2:16" ht="30" customHeight="1" x14ac:dyDescent="0.35">
      <c r="B15" s="449"/>
      <c r="C15" s="350">
        <v>1</v>
      </c>
      <c r="D15" s="351">
        <v>1.1000000000000001</v>
      </c>
      <c r="E15" s="424" t="s">
        <v>60</v>
      </c>
      <c r="F15" s="351"/>
      <c r="G15" s="425" t="s">
        <v>58</v>
      </c>
      <c r="H15" s="426" t="s">
        <v>59</v>
      </c>
      <c r="I15" s="427">
        <f>ROUND('1.1.'!$H$14,2)</f>
        <v>10</v>
      </c>
      <c r="J15" s="428">
        <v>34819</v>
      </c>
      <c r="K15" s="354">
        <f>ROUND(I15*J15*1.33,0)</f>
        <v>463093</v>
      </c>
      <c r="L15" s="450"/>
      <c r="N15" s="1026"/>
      <c r="O15" s="1027"/>
      <c r="P15" s="1026"/>
    </row>
    <row r="16" spans="2:16" ht="30" customHeight="1" thickBot="1" x14ac:dyDescent="0.4">
      <c r="B16" s="449"/>
      <c r="C16" s="355" t="s">
        <v>483</v>
      </c>
      <c r="D16" s="356"/>
      <c r="E16" s="356"/>
      <c r="F16" s="356"/>
      <c r="G16" s="357"/>
      <c r="H16" s="356"/>
      <c r="I16" s="352"/>
      <c r="J16" s="358"/>
      <c r="K16" s="613">
        <f>SUM(K15)</f>
        <v>463093</v>
      </c>
      <c r="L16" s="450"/>
    </row>
    <row r="17" spans="2:12" ht="30" customHeight="1" thickBot="1" x14ac:dyDescent="0.4">
      <c r="B17" s="449"/>
      <c r="C17" s="347" t="s">
        <v>100</v>
      </c>
      <c r="D17" s="348"/>
      <c r="E17" s="348"/>
      <c r="F17" s="348"/>
      <c r="G17" s="348"/>
      <c r="H17" s="348"/>
      <c r="I17" s="348"/>
      <c r="J17" s="348"/>
      <c r="K17" s="349"/>
      <c r="L17" s="450"/>
    </row>
    <row r="18" spans="2:12" ht="30" customHeight="1" x14ac:dyDescent="0.35">
      <c r="B18" s="449"/>
      <c r="C18" s="350">
        <v>2</v>
      </c>
      <c r="D18" s="351">
        <v>2.1</v>
      </c>
      <c r="E18" s="424" t="s">
        <v>101</v>
      </c>
      <c r="F18" s="351"/>
      <c r="G18" s="429" t="s">
        <v>102</v>
      </c>
      <c r="H18" s="426" t="s">
        <v>2</v>
      </c>
      <c r="I18" s="427">
        <f>ROUND('2.1'!$H$18,2)</f>
        <v>183.84</v>
      </c>
      <c r="J18" s="430">
        <v>24399</v>
      </c>
      <c r="K18" s="354">
        <f>ROUND(I18*J18*1.33,0)</f>
        <v>5965731</v>
      </c>
      <c r="L18" s="450"/>
    </row>
    <row r="19" spans="2:12" ht="30" customHeight="1" x14ac:dyDescent="0.35">
      <c r="B19" s="449"/>
      <c r="C19" s="350">
        <v>3</v>
      </c>
      <c r="D19" s="351">
        <v>2.2000000000000002</v>
      </c>
      <c r="E19" s="431">
        <v>18.8</v>
      </c>
      <c r="F19" s="351"/>
      <c r="G19" s="425" t="s">
        <v>103</v>
      </c>
      <c r="H19" s="426" t="s">
        <v>59</v>
      </c>
      <c r="I19" s="427">
        <f>ROUND('2.2'!$H$18,2)</f>
        <v>732</v>
      </c>
      <c r="J19" s="430">
        <v>4989</v>
      </c>
      <c r="K19" s="354">
        <f>ROUND(I19*J19*1.33,0)</f>
        <v>4857091</v>
      </c>
      <c r="L19" s="450"/>
    </row>
    <row r="20" spans="2:12" ht="30" customHeight="1" thickBot="1" x14ac:dyDescent="0.4">
      <c r="B20" s="449"/>
      <c r="C20" s="355" t="s">
        <v>483</v>
      </c>
      <c r="D20" s="457"/>
      <c r="E20" s="458"/>
      <c r="F20" s="457"/>
      <c r="G20" s="457"/>
      <c r="H20" s="457"/>
      <c r="I20" s="352"/>
      <c r="J20" s="457"/>
      <c r="K20" s="613">
        <f>SUM(K18:K19)</f>
        <v>10822822</v>
      </c>
      <c r="L20" s="450"/>
    </row>
    <row r="21" spans="2:12" ht="30" customHeight="1" thickBot="1" x14ac:dyDescent="0.4">
      <c r="B21" s="449"/>
      <c r="C21" s="347" t="s">
        <v>104</v>
      </c>
      <c r="D21" s="348"/>
      <c r="E21" s="348"/>
      <c r="F21" s="348"/>
      <c r="G21" s="348"/>
      <c r="H21" s="348"/>
      <c r="I21" s="348"/>
      <c r="J21" s="348"/>
      <c r="K21" s="349"/>
      <c r="L21" s="450"/>
    </row>
    <row r="22" spans="2:12" ht="30" customHeight="1" x14ac:dyDescent="0.35">
      <c r="B22" s="449"/>
      <c r="C22" s="350">
        <v>4</v>
      </c>
      <c r="D22" s="365">
        <v>3.1</v>
      </c>
      <c r="E22" s="25">
        <v>7.18</v>
      </c>
      <c r="F22" s="365"/>
      <c r="G22" s="432" t="s">
        <v>105</v>
      </c>
      <c r="H22" s="424" t="s">
        <v>59</v>
      </c>
      <c r="I22" s="135">
        <f>ROUND('3.1'!$H$18,2)</f>
        <v>105</v>
      </c>
      <c r="J22" s="433">
        <v>85486</v>
      </c>
      <c r="K22" s="354">
        <f>ROUND(I22*J22*1.33,0)</f>
        <v>11938120</v>
      </c>
      <c r="L22" s="450"/>
    </row>
    <row r="23" spans="2:12" ht="30" customHeight="1" x14ac:dyDescent="0.35">
      <c r="B23" s="449"/>
      <c r="C23" s="350">
        <v>5</v>
      </c>
      <c r="D23" s="351">
        <v>3.2</v>
      </c>
      <c r="E23" s="25" t="s">
        <v>107</v>
      </c>
      <c r="F23" s="351"/>
      <c r="G23" s="432" t="s">
        <v>106</v>
      </c>
      <c r="H23" s="424" t="s">
        <v>59</v>
      </c>
      <c r="I23" s="135">
        <f>ROUND('3.2'!$H$18,2)</f>
        <v>24</v>
      </c>
      <c r="J23" s="433">
        <v>59949</v>
      </c>
      <c r="K23" s="354">
        <f>ROUND(I23*J23*1.33,0)</f>
        <v>1913572</v>
      </c>
      <c r="L23" s="450"/>
    </row>
    <row r="24" spans="2:12" ht="30" customHeight="1" thickBot="1" x14ac:dyDescent="0.4">
      <c r="B24" s="449"/>
      <c r="C24" s="355" t="s">
        <v>483</v>
      </c>
      <c r="D24" s="457"/>
      <c r="E24" s="458"/>
      <c r="F24" s="457"/>
      <c r="G24" s="457"/>
      <c r="H24" s="457"/>
      <c r="I24" s="352"/>
      <c r="J24" s="457"/>
      <c r="K24" s="613">
        <f>SUM(K22:K23)</f>
        <v>13851692</v>
      </c>
      <c r="L24" s="450"/>
    </row>
    <row r="25" spans="2:12" ht="30" customHeight="1" thickBot="1" x14ac:dyDescent="0.4">
      <c r="B25" s="449"/>
      <c r="C25" s="691" t="s">
        <v>557</v>
      </c>
      <c r="D25" s="692"/>
      <c r="E25" s="692"/>
      <c r="F25" s="692"/>
      <c r="G25" s="692"/>
      <c r="H25" s="692"/>
      <c r="I25" s="692"/>
      <c r="J25" s="692"/>
      <c r="K25" s="693"/>
      <c r="L25" s="450"/>
    </row>
    <row r="26" spans="2:12" ht="30" customHeight="1" thickBot="1" x14ac:dyDescent="0.4">
      <c r="B26" s="449"/>
      <c r="C26" s="347" t="s">
        <v>63</v>
      </c>
      <c r="D26" s="348"/>
      <c r="E26" s="348"/>
      <c r="F26" s="348"/>
      <c r="G26" s="348"/>
      <c r="H26" s="348"/>
      <c r="I26" s="348"/>
      <c r="J26" s="348"/>
      <c r="K26" s="349"/>
      <c r="L26" s="450"/>
    </row>
    <row r="27" spans="2:12" ht="30" customHeight="1" x14ac:dyDescent="0.35">
      <c r="B27" s="449"/>
      <c r="C27" s="350">
        <v>6</v>
      </c>
      <c r="D27" s="365">
        <v>4.0999999999999996</v>
      </c>
      <c r="E27" s="168" t="s">
        <v>60</v>
      </c>
      <c r="F27" s="365"/>
      <c r="G27" s="306" t="s">
        <v>58</v>
      </c>
      <c r="H27" s="174" t="s">
        <v>59</v>
      </c>
      <c r="I27" s="136">
        <f>ROUND('4.1'!$H$14,2)</f>
        <v>10</v>
      </c>
      <c r="J27" s="310">
        <v>34819</v>
      </c>
      <c r="K27" s="354">
        <f>ROUND(I27*J27*1.33,0)</f>
        <v>463093</v>
      </c>
      <c r="L27" s="450"/>
    </row>
    <row r="28" spans="2:12" ht="30" customHeight="1" x14ac:dyDescent="0.35">
      <c r="B28" s="449"/>
      <c r="C28" s="369">
        <v>7</v>
      </c>
      <c r="D28" s="361">
        <v>4.2</v>
      </c>
      <c r="E28" s="168">
        <v>1.1599999999999999</v>
      </c>
      <c r="F28" s="361"/>
      <c r="G28" s="309" t="s">
        <v>120</v>
      </c>
      <c r="H28" s="174" t="s">
        <v>2</v>
      </c>
      <c r="I28" s="136">
        <f>ROUND('4.2.'!$H$14,2)</f>
        <v>36.299999999999997</v>
      </c>
      <c r="J28" s="175">
        <v>26178</v>
      </c>
      <c r="K28" s="354">
        <f>ROUND(I28*J28*1.33,0)</f>
        <v>1263848</v>
      </c>
      <c r="L28" s="450"/>
    </row>
    <row r="29" spans="2:12" ht="30" customHeight="1" x14ac:dyDescent="0.35">
      <c r="B29" s="449"/>
      <c r="C29" s="350">
        <v>8</v>
      </c>
      <c r="D29" s="365">
        <v>4.3</v>
      </c>
      <c r="E29" s="168" t="s">
        <v>89</v>
      </c>
      <c r="F29" s="365"/>
      <c r="G29" s="309" t="s">
        <v>88</v>
      </c>
      <c r="H29" s="174" t="s">
        <v>2</v>
      </c>
      <c r="I29" s="136">
        <f>ROUND('4.3'!$H$14,2)</f>
        <v>72.900000000000006</v>
      </c>
      <c r="J29" s="175">
        <v>29615</v>
      </c>
      <c r="K29" s="354">
        <f>ROUND(I29*J29*1.33,0)</f>
        <v>2871382</v>
      </c>
      <c r="L29" s="450"/>
    </row>
    <row r="30" spans="2:12" ht="30" customHeight="1" x14ac:dyDescent="0.35">
      <c r="B30" s="449"/>
      <c r="C30" s="350">
        <v>9</v>
      </c>
      <c r="D30" s="365">
        <v>4.4000000000000004</v>
      </c>
      <c r="E30" s="168" t="s">
        <v>51</v>
      </c>
      <c r="F30" s="365"/>
      <c r="G30" s="309" t="s">
        <v>50</v>
      </c>
      <c r="H30" s="174" t="s">
        <v>2</v>
      </c>
      <c r="I30" s="136">
        <f>ROUND('4.4'!$H$16,2)</f>
        <v>72.900000000000006</v>
      </c>
      <c r="J30" s="175">
        <v>4964</v>
      </c>
      <c r="K30" s="354">
        <f>ROUND(I30*J30*1.33,0)</f>
        <v>481295</v>
      </c>
      <c r="L30" s="450"/>
    </row>
    <row r="31" spans="2:12" ht="30" customHeight="1" thickBot="1" x14ac:dyDescent="0.4">
      <c r="B31" s="449"/>
      <c r="C31" s="371" t="s">
        <v>483</v>
      </c>
      <c r="D31" s="372"/>
      <c r="E31" s="372"/>
      <c r="F31" s="372"/>
      <c r="G31" s="373"/>
      <c r="H31" s="372"/>
      <c r="I31" s="352"/>
      <c r="J31" s="374"/>
      <c r="K31" s="614">
        <f>SUM(K27:K30)</f>
        <v>5079618</v>
      </c>
      <c r="L31" s="450"/>
    </row>
    <row r="32" spans="2:12" ht="30" customHeight="1" thickBot="1" x14ac:dyDescent="0.4">
      <c r="B32" s="449"/>
      <c r="C32" s="347" t="s">
        <v>558</v>
      </c>
      <c r="D32" s="348"/>
      <c r="E32" s="348"/>
      <c r="F32" s="348"/>
      <c r="G32" s="348"/>
      <c r="H32" s="348"/>
      <c r="I32" s="348"/>
      <c r="J32" s="348"/>
      <c r="K32" s="349"/>
      <c r="L32" s="450"/>
    </row>
    <row r="33" spans="2:12" ht="30" customHeight="1" x14ac:dyDescent="0.35">
      <c r="B33" s="449"/>
      <c r="C33" s="350">
        <v>10</v>
      </c>
      <c r="D33" s="284" t="s">
        <v>68</v>
      </c>
      <c r="E33" s="125" t="s">
        <v>173</v>
      </c>
      <c r="F33" s="365"/>
      <c r="G33" s="285" t="s">
        <v>52</v>
      </c>
      <c r="H33" s="125" t="s">
        <v>116</v>
      </c>
      <c r="I33" s="136">
        <f>ROUND('5.1'!$H$18,2)</f>
        <v>12.15</v>
      </c>
      <c r="J33" s="126">
        <v>63372</v>
      </c>
      <c r="K33" s="354">
        <f>ROUND(I33*J33*1.33,0)</f>
        <v>1024060</v>
      </c>
      <c r="L33" s="450"/>
    </row>
    <row r="34" spans="2:12" ht="30" customHeight="1" x14ac:dyDescent="0.35">
      <c r="B34" s="449"/>
      <c r="C34" s="350">
        <v>11</v>
      </c>
      <c r="D34" s="284" t="s">
        <v>82</v>
      </c>
      <c r="E34" s="168">
        <v>16.8</v>
      </c>
      <c r="F34" s="365"/>
      <c r="G34" s="124" t="s">
        <v>172</v>
      </c>
      <c r="H34" s="125" t="s">
        <v>116</v>
      </c>
      <c r="I34" s="136">
        <f>ROUND('5.2'!$H$14,2)</f>
        <v>4.8600000000000003</v>
      </c>
      <c r="J34" s="134">
        <v>70630</v>
      </c>
      <c r="K34" s="354">
        <f>ROUND(I34*J34*1.33,0)</f>
        <v>456538</v>
      </c>
      <c r="L34" s="450"/>
    </row>
    <row r="35" spans="2:12" ht="30" customHeight="1" thickBot="1" x14ac:dyDescent="0.4">
      <c r="B35" s="449"/>
      <c r="C35" s="355" t="s">
        <v>483</v>
      </c>
      <c r="D35" s="377"/>
      <c r="E35" s="377"/>
      <c r="F35" s="377"/>
      <c r="G35" s="378"/>
      <c r="H35" s="379"/>
      <c r="I35" s="352"/>
      <c r="J35" s="358"/>
      <c r="K35" s="613">
        <f>SUM(K33:K34)</f>
        <v>1480598</v>
      </c>
      <c r="L35" s="450"/>
    </row>
    <row r="36" spans="2:12" ht="30" customHeight="1" x14ac:dyDescent="0.35">
      <c r="B36" s="449"/>
      <c r="C36" s="694" t="s">
        <v>126</v>
      </c>
      <c r="D36" s="694"/>
      <c r="E36" s="694"/>
      <c r="F36" s="694"/>
      <c r="G36" s="694"/>
      <c r="H36" s="695"/>
      <c r="I36" s="436"/>
      <c r="J36" s="436"/>
      <c r="K36" s="437"/>
      <c r="L36" s="450"/>
    </row>
    <row r="37" spans="2:12" ht="30" customHeight="1" x14ac:dyDescent="0.35">
      <c r="B37" s="449"/>
      <c r="C37" s="376">
        <v>12</v>
      </c>
      <c r="D37" s="365">
        <v>6.1</v>
      </c>
      <c r="E37" s="128">
        <v>3.5</v>
      </c>
      <c r="F37" s="365"/>
      <c r="G37" s="124" t="s">
        <v>248</v>
      </c>
      <c r="H37" s="125" t="s">
        <v>129</v>
      </c>
      <c r="I37" s="136">
        <f>ROUND('6.1'!$H$14,2)</f>
        <v>5</v>
      </c>
      <c r="J37" s="127">
        <v>363473</v>
      </c>
      <c r="K37" s="354">
        <f>ROUND(I37*J37*1.33,0)</f>
        <v>2417095</v>
      </c>
      <c r="L37" s="450"/>
    </row>
    <row r="38" spans="2:12" ht="30" customHeight="1" x14ac:dyDescent="0.35">
      <c r="B38" s="449"/>
      <c r="C38" s="376">
        <v>13</v>
      </c>
      <c r="D38" s="365">
        <v>6.2</v>
      </c>
      <c r="E38" s="128">
        <v>11.33</v>
      </c>
      <c r="F38" s="365"/>
      <c r="G38" s="170" t="s">
        <v>128</v>
      </c>
      <c r="H38" s="125" t="s">
        <v>59</v>
      </c>
      <c r="I38" s="136">
        <f>ROUND('6.2'!$H$15,2)</f>
        <v>101.3</v>
      </c>
      <c r="J38" s="127">
        <v>76546</v>
      </c>
      <c r="K38" s="354">
        <f>ROUND(I38*J38*1.33,0)</f>
        <v>10312966</v>
      </c>
      <c r="L38" s="450"/>
    </row>
    <row r="39" spans="2:12" ht="30" customHeight="1" x14ac:dyDescent="0.35">
      <c r="B39" s="449"/>
      <c r="C39" s="376">
        <v>14</v>
      </c>
      <c r="D39" s="365">
        <v>6.3</v>
      </c>
      <c r="E39" s="168">
        <v>3.1</v>
      </c>
      <c r="F39" s="365"/>
      <c r="G39" s="124" t="s">
        <v>127</v>
      </c>
      <c r="H39" s="168" t="s">
        <v>129</v>
      </c>
      <c r="I39" s="136">
        <f>ROUND('6.3'!$H$14,2)</f>
        <v>9</v>
      </c>
      <c r="J39" s="127">
        <v>63771</v>
      </c>
      <c r="K39" s="354">
        <f>ROUND(I39*J39*1.33,0)</f>
        <v>763339</v>
      </c>
      <c r="L39" s="450"/>
    </row>
    <row r="40" spans="2:12" ht="30" customHeight="1" x14ac:dyDescent="0.35">
      <c r="B40" s="449"/>
      <c r="C40" s="376">
        <v>15</v>
      </c>
      <c r="D40" s="365">
        <v>6.4</v>
      </c>
      <c r="E40" s="168">
        <v>1.21</v>
      </c>
      <c r="F40" s="365"/>
      <c r="G40" s="124" t="s">
        <v>174</v>
      </c>
      <c r="H40" s="168" t="s">
        <v>129</v>
      </c>
      <c r="I40" s="136">
        <f>ROUND('6.4'!$H$14,2)</f>
        <v>9</v>
      </c>
      <c r="J40" s="127">
        <v>152449</v>
      </c>
      <c r="K40" s="354">
        <f>ROUND(I40*J40*1.33,0)</f>
        <v>1824815</v>
      </c>
      <c r="L40" s="450"/>
    </row>
    <row r="41" spans="2:12" ht="30" customHeight="1" thickBot="1" x14ac:dyDescent="0.4">
      <c r="B41" s="449"/>
      <c r="C41" s="355" t="s">
        <v>483</v>
      </c>
      <c r="D41" s="377"/>
      <c r="E41" s="377"/>
      <c r="F41" s="377"/>
      <c r="G41" s="380"/>
      <c r="H41" s="379"/>
      <c r="I41" s="438"/>
      <c r="J41" s="358"/>
      <c r="K41" s="613">
        <f>SUM(K37:K40)</f>
        <v>15318215</v>
      </c>
      <c r="L41" s="450"/>
    </row>
    <row r="42" spans="2:12" ht="30" customHeight="1" x14ac:dyDescent="0.35">
      <c r="B42" s="449"/>
      <c r="C42" s="694" t="s">
        <v>133</v>
      </c>
      <c r="D42" s="696"/>
      <c r="E42" s="696"/>
      <c r="F42" s="696"/>
      <c r="G42" s="696"/>
      <c r="H42" s="697"/>
      <c r="I42" s="436"/>
      <c r="J42" s="436"/>
      <c r="K42" s="437"/>
      <c r="L42" s="450"/>
    </row>
    <row r="43" spans="2:12" ht="30" customHeight="1" x14ac:dyDescent="0.35">
      <c r="B43" s="449"/>
      <c r="C43" s="376">
        <v>16</v>
      </c>
      <c r="D43" s="365">
        <v>7.1</v>
      </c>
      <c r="E43" s="128"/>
      <c r="F43" s="128" t="s">
        <v>361</v>
      </c>
      <c r="G43" s="124" t="s">
        <v>360</v>
      </c>
      <c r="H43" s="125" t="s">
        <v>129</v>
      </c>
      <c r="I43" s="136">
        <f>ROUND('7.1'!$H$14,2)</f>
        <v>1</v>
      </c>
      <c r="J43" s="322">
        <f>'OAP-3'!H33</f>
        <v>2013806</v>
      </c>
      <c r="K43" s="354">
        <f>ROUND(I43*J43*1.33,0)</f>
        <v>2678362</v>
      </c>
      <c r="L43" s="450"/>
    </row>
    <row r="44" spans="2:12" ht="30" customHeight="1" x14ac:dyDescent="0.35">
      <c r="B44" s="449"/>
      <c r="C44" s="376">
        <v>17</v>
      </c>
      <c r="D44" s="365">
        <v>7.2</v>
      </c>
      <c r="E44" s="128">
        <v>11.8</v>
      </c>
      <c r="F44" s="365"/>
      <c r="G44" s="124" t="s">
        <v>175</v>
      </c>
      <c r="H44" s="125" t="s">
        <v>59</v>
      </c>
      <c r="I44" s="136">
        <f>ROUND('7.2'!$H$14,2)</f>
        <v>1</v>
      </c>
      <c r="J44" s="322">
        <v>392116</v>
      </c>
      <c r="K44" s="354">
        <f>ROUND(I44*J44*1.33,0)</f>
        <v>521514</v>
      </c>
      <c r="L44" s="450"/>
    </row>
    <row r="45" spans="2:12" ht="30" customHeight="1" x14ac:dyDescent="0.35">
      <c r="B45" s="449"/>
      <c r="C45" s="376">
        <v>18</v>
      </c>
      <c r="D45" s="365">
        <v>7.3</v>
      </c>
      <c r="E45" s="128">
        <v>11.27</v>
      </c>
      <c r="F45" s="365"/>
      <c r="G45" s="124" t="s">
        <v>177</v>
      </c>
      <c r="H45" s="168" t="s">
        <v>129</v>
      </c>
      <c r="I45" s="136">
        <f>ROUND('7.3'!$H$14,2)</f>
        <v>51.3</v>
      </c>
      <c r="J45" s="322">
        <v>14487</v>
      </c>
      <c r="K45" s="354">
        <f>ROUND(I45*J45*1.33,0)</f>
        <v>988434</v>
      </c>
      <c r="L45" s="450"/>
    </row>
    <row r="46" spans="2:12" ht="30" customHeight="1" x14ac:dyDescent="0.35">
      <c r="B46" s="449"/>
      <c r="C46" s="376">
        <v>19</v>
      </c>
      <c r="D46" s="365">
        <v>7.4</v>
      </c>
      <c r="E46" s="128">
        <v>11.36</v>
      </c>
      <c r="F46" s="365"/>
      <c r="G46" s="311" t="s">
        <v>178</v>
      </c>
      <c r="H46" s="168" t="s">
        <v>129</v>
      </c>
      <c r="I46" s="136">
        <f>ROUND('7.4'!$H$14,2)</f>
        <v>9</v>
      </c>
      <c r="J46" s="322">
        <v>94630</v>
      </c>
      <c r="K46" s="354">
        <f>ROUND(I46*J46*1.33,0)</f>
        <v>1132721</v>
      </c>
      <c r="L46" s="450"/>
    </row>
    <row r="47" spans="2:12" ht="30" customHeight="1" x14ac:dyDescent="0.35">
      <c r="B47" s="449"/>
      <c r="C47" s="434">
        <v>20</v>
      </c>
      <c r="D47" s="365">
        <v>7.5</v>
      </c>
      <c r="E47" s="128">
        <v>11.16</v>
      </c>
      <c r="F47" s="372"/>
      <c r="G47" s="439" t="s">
        <v>179</v>
      </c>
      <c r="H47" s="287"/>
      <c r="I47" s="136">
        <f>ROUND('7.5'!$H$14,2)</f>
        <v>9</v>
      </c>
      <c r="J47" s="322">
        <v>115377</v>
      </c>
      <c r="K47" s="354">
        <f>ROUND(I47*J47*1.33,0)</f>
        <v>1381063</v>
      </c>
      <c r="L47" s="450"/>
    </row>
    <row r="48" spans="2:12" ht="30" customHeight="1" thickBot="1" x14ac:dyDescent="0.4">
      <c r="B48" s="449"/>
      <c r="C48" s="440" t="s">
        <v>483</v>
      </c>
      <c r="D48" s="441"/>
      <c r="E48" s="441"/>
      <c r="F48" s="441"/>
      <c r="G48" s="442"/>
      <c r="H48" s="443"/>
      <c r="I48" s="444"/>
      <c r="J48" s="445"/>
      <c r="K48" s="615">
        <f>SUM(K43:K47)</f>
        <v>6702094</v>
      </c>
      <c r="L48" s="450"/>
    </row>
    <row r="49" spans="2:12" ht="30" customHeight="1" x14ac:dyDescent="0.35">
      <c r="B49" s="449"/>
      <c r="C49" s="435" t="s">
        <v>559</v>
      </c>
      <c r="D49" s="436"/>
      <c r="E49" s="436"/>
      <c r="F49" s="436"/>
      <c r="G49" s="436"/>
      <c r="H49" s="436"/>
      <c r="I49" s="436"/>
      <c r="J49" s="436"/>
      <c r="K49" s="437"/>
      <c r="L49" s="450"/>
    </row>
    <row r="50" spans="2:12" ht="30" customHeight="1" x14ac:dyDescent="0.35">
      <c r="B50" s="449"/>
      <c r="C50" s="376">
        <v>21</v>
      </c>
      <c r="D50" s="365">
        <v>8.1</v>
      </c>
      <c r="E50" s="128">
        <v>4.22</v>
      </c>
      <c r="F50" s="365"/>
      <c r="G50" s="459" t="s">
        <v>7</v>
      </c>
      <c r="H50" s="177" t="s">
        <v>114</v>
      </c>
      <c r="I50" s="136">
        <f>ROUND('8.1'!$H$15,2)</f>
        <v>571.05999999999995</v>
      </c>
      <c r="J50" s="313">
        <v>8666</v>
      </c>
      <c r="K50" s="354">
        <f>ROUND(I50*J50*1.33,0)</f>
        <v>6581912</v>
      </c>
      <c r="L50" s="450"/>
    </row>
    <row r="51" spans="2:12" ht="30" customHeight="1" x14ac:dyDescent="0.35">
      <c r="B51" s="449"/>
      <c r="C51" s="376">
        <v>22</v>
      </c>
      <c r="D51" s="365">
        <v>8.1999999999999993</v>
      </c>
      <c r="E51" s="168">
        <v>2.7</v>
      </c>
      <c r="F51" s="365"/>
      <c r="G51" s="170" t="s">
        <v>125</v>
      </c>
      <c r="H51" s="174" t="s">
        <v>116</v>
      </c>
      <c r="I51" s="136">
        <f>ROUND('8.2'!$H$15,2)</f>
        <v>7.29</v>
      </c>
      <c r="J51" s="175">
        <v>1026945</v>
      </c>
      <c r="K51" s="354">
        <f>ROUND(I51*J51*1.33,0)</f>
        <v>9956951</v>
      </c>
      <c r="L51" s="450"/>
    </row>
    <row r="52" spans="2:12" ht="30" customHeight="1" x14ac:dyDescent="0.35">
      <c r="B52" s="449"/>
      <c r="C52" s="376">
        <v>23</v>
      </c>
      <c r="D52" s="365">
        <v>8.3000000000000007</v>
      </c>
      <c r="E52" s="168">
        <v>4.2300000000000004</v>
      </c>
      <c r="F52" s="365"/>
      <c r="G52" s="132" t="s">
        <v>121</v>
      </c>
      <c r="H52" s="174" t="s">
        <v>114</v>
      </c>
      <c r="I52" s="136">
        <f>ROUND('8.3'!$H$15,2)</f>
        <v>449.87</v>
      </c>
      <c r="J52" s="175">
        <v>11384</v>
      </c>
      <c r="K52" s="354">
        <f>ROUND(I52*J52*1.33,0)</f>
        <v>6811356</v>
      </c>
      <c r="L52" s="450"/>
    </row>
    <row r="53" spans="2:12" ht="30" customHeight="1" x14ac:dyDescent="0.35">
      <c r="B53" s="449"/>
      <c r="C53" s="376">
        <v>24</v>
      </c>
      <c r="D53" s="365">
        <v>8.4</v>
      </c>
      <c r="E53" s="168" t="s">
        <v>553</v>
      </c>
      <c r="F53" s="365"/>
      <c r="G53" s="132" t="s">
        <v>124</v>
      </c>
      <c r="H53" s="174" t="s">
        <v>116</v>
      </c>
      <c r="I53" s="136">
        <f>ROUND('8.4'!$H$15,2)</f>
        <v>80.19</v>
      </c>
      <c r="J53" s="175">
        <v>552822</v>
      </c>
      <c r="K53" s="354">
        <f>ROUND(I53*J53*1.33,0)</f>
        <v>58959959</v>
      </c>
      <c r="L53" s="450"/>
    </row>
    <row r="54" spans="2:12" ht="30" customHeight="1" thickBot="1" x14ac:dyDescent="0.4">
      <c r="B54" s="449"/>
      <c r="C54" s="440" t="s">
        <v>483</v>
      </c>
      <c r="D54" s="441"/>
      <c r="E54" s="441"/>
      <c r="F54" s="441"/>
      <c r="G54" s="442"/>
      <c r="H54" s="443"/>
      <c r="I54" s="444"/>
      <c r="J54" s="445"/>
      <c r="K54" s="446">
        <f>SUM(K50:K53)</f>
        <v>82310178</v>
      </c>
      <c r="L54" s="450"/>
    </row>
    <row r="55" spans="2:12" ht="30" customHeight="1" x14ac:dyDescent="0.35">
      <c r="B55" s="449"/>
      <c r="C55" s="435" t="s">
        <v>560</v>
      </c>
      <c r="D55" s="436"/>
      <c r="E55" s="436"/>
      <c r="F55" s="436"/>
      <c r="G55" s="436"/>
      <c r="H55" s="436"/>
      <c r="I55" s="436"/>
      <c r="J55" s="436"/>
      <c r="K55" s="437"/>
      <c r="L55" s="450"/>
    </row>
    <row r="56" spans="2:12" ht="30" customHeight="1" x14ac:dyDescent="0.35">
      <c r="B56" s="449"/>
      <c r="C56" s="376">
        <v>25</v>
      </c>
      <c r="D56" s="365">
        <v>9.1</v>
      </c>
      <c r="E56" s="168">
        <v>4.3</v>
      </c>
      <c r="F56" s="365"/>
      <c r="G56" s="132" t="s">
        <v>122</v>
      </c>
      <c r="H56" s="174" t="s">
        <v>116</v>
      </c>
      <c r="I56" s="136">
        <f>ROUND('9.1'!$H$15,2)</f>
        <v>2.65</v>
      </c>
      <c r="J56" s="175">
        <v>1268208</v>
      </c>
      <c r="K56" s="354">
        <f>ROUND(I56*J56*1.33,0)</f>
        <v>4469799</v>
      </c>
      <c r="L56" s="450"/>
    </row>
    <row r="57" spans="2:12" ht="30" customHeight="1" x14ac:dyDescent="0.35">
      <c r="B57" s="449"/>
      <c r="C57" s="376">
        <v>26</v>
      </c>
      <c r="D57" s="365">
        <v>9.1999999999999993</v>
      </c>
      <c r="E57" s="168">
        <v>4.26</v>
      </c>
      <c r="F57" s="365"/>
      <c r="G57" s="132" t="s">
        <v>123</v>
      </c>
      <c r="H57" s="168" t="s">
        <v>116</v>
      </c>
      <c r="I57" s="136">
        <f>ROUND('9.2'!$H$15,2)</f>
        <v>3.31</v>
      </c>
      <c r="J57" s="314">
        <v>1258240</v>
      </c>
      <c r="K57" s="354">
        <f>ROUND(I57*J57*1.33,0)</f>
        <v>5539150</v>
      </c>
      <c r="L57" s="450"/>
    </row>
    <row r="58" spans="2:12" ht="30" customHeight="1" x14ac:dyDescent="0.35">
      <c r="B58" s="449"/>
      <c r="C58" s="376">
        <v>27</v>
      </c>
      <c r="D58" s="365">
        <v>9.3000000000000007</v>
      </c>
      <c r="E58" s="128">
        <v>4.22</v>
      </c>
      <c r="F58" s="365"/>
      <c r="G58" s="459" t="s">
        <v>7</v>
      </c>
      <c r="H58" s="177" t="s">
        <v>114</v>
      </c>
      <c r="I58" s="136">
        <f>ROUND('9.3'!$H$17,2)</f>
        <v>1048.1199999999999</v>
      </c>
      <c r="J58" s="313">
        <v>8666</v>
      </c>
      <c r="K58" s="354">
        <f>ROUND(I58*J58*1.33,0)</f>
        <v>12080401</v>
      </c>
      <c r="L58" s="450"/>
    </row>
    <row r="59" spans="2:12" ht="30" customHeight="1" x14ac:dyDescent="0.35">
      <c r="B59" s="449"/>
      <c r="C59" s="376">
        <v>28</v>
      </c>
      <c r="D59" s="365">
        <v>9.4</v>
      </c>
      <c r="E59" s="128">
        <v>4.5</v>
      </c>
      <c r="F59" s="365"/>
      <c r="G59" s="191" t="s">
        <v>365</v>
      </c>
      <c r="H59" s="177" t="s">
        <v>2</v>
      </c>
      <c r="I59" s="136">
        <f>ROUND('9.4'!$H$15,2)</f>
        <v>17.989999999999998</v>
      </c>
      <c r="J59" s="286">
        <v>193070</v>
      </c>
      <c r="K59" s="354">
        <f>ROUND(I59*J59*1.33,0)</f>
        <v>4619528</v>
      </c>
      <c r="L59" s="450"/>
    </row>
    <row r="60" spans="2:12" ht="30" customHeight="1" thickBot="1" x14ac:dyDescent="0.4">
      <c r="B60" s="449"/>
      <c r="C60" s="440" t="s">
        <v>483</v>
      </c>
      <c r="D60" s="441"/>
      <c r="E60" s="441"/>
      <c r="F60" s="441"/>
      <c r="G60" s="442"/>
      <c r="H60" s="443"/>
      <c r="I60" s="444"/>
      <c r="J60" s="445"/>
      <c r="K60" s="615">
        <f>SUM(K56:K59)</f>
        <v>26708878</v>
      </c>
      <c r="L60" s="450"/>
    </row>
    <row r="61" spans="2:12" ht="30" customHeight="1" x14ac:dyDescent="0.35">
      <c r="B61" s="449"/>
      <c r="C61" s="435" t="s">
        <v>193</v>
      </c>
      <c r="D61" s="436"/>
      <c r="E61" s="436"/>
      <c r="F61" s="436"/>
      <c r="G61" s="436"/>
      <c r="H61" s="436"/>
      <c r="I61" s="436"/>
      <c r="J61" s="436"/>
      <c r="K61" s="437"/>
      <c r="L61" s="450"/>
    </row>
    <row r="62" spans="2:12" ht="30" customHeight="1" x14ac:dyDescent="0.35">
      <c r="B62" s="449"/>
      <c r="C62" s="376">
        <v>29</v>
      </c>
      <c r="D62" s="365">
        <v>10.1</v>
      </c>
      <c r="E62" s="168">
        <v>5.17</v>
      </c>
      <c r="F62" s="365"/>
      <c r="G62" s="315" t="s">
        <v>97</v>
      </c>
      <c r="H62" s="447" t="s">
        <v>2</v>
      </c>
      <c r="I62" s="136">
        <f>ROUND('10.1'!$H$15,2)</f>
        <v>137.25</v>
      </c>
      <c r="J62" s="175">
        <v>65495</v>
      </c>
      <c r="K62" s="354">
        <f>ROUND(I62*J62*1.33,0)</f>
        <v>11955621</v>
      </c>
      <c r="L62" s="450"/>
    </row>
    <row r="63" spans="2:12" ht="30" customHeight="1" thickBot="1" x14ac:dyDescent="0.4">
      <c r="B63" s="449"/>
      <c r="C63" s="440" t="s">
        <v>483</v>
      </c>
      <c r="D63" s="441"/>
      <c r="E63" s="441"/>
      <c r="F63" s="441"/>
      <c r="G63" s="442"/>
      <c r="H63" s="443"/>
      <c r="I63" s="444"/>
      <c r="J63" s="445"/>
      <c r="K63" s="615">
        <f>SUM(K62)</f>
        <v>11955621</v>
      </c>
      <c r="L63" s="450"/>
    </row>
    <row r="64" spans="2:12" ht="30" customHeight="1" x14ac:dyDescent="0.35">
      <c r="B64" s="449"/>
      <c r="C64" s="436" t="s">
        <v>104</v>
      </c>
      <c r="D64" s="436"/>
      <c r="E64" s="436"/>
      <c r="F64" s="436"/>
      <c r="G64" s="589"/>
      <c r="H64" s="436"/>
      <c r="I64" s="436"/>
      <c r="J64" s="436"/>
      <c r="K64" s="437"/>
      <c r="L64" s="450"/>
    </row>
    <row r="65" spans="2:12" ht="30" customHeight="1" x14ac:dyDescent="0.35">
      <c r="B65" s="449"/>
      <c r="C65" s="376">
        <v>30</v>
      </c>
      <c r="D65" s="365">
        <v>11.1</v>
      </c>
      <c r="E65" s="168">
        <v>7.32</v>
      </c>
      <c r="F65" s="365"/>
      <c r="G65" s="315" t="s">
        <v>130</v>
      </c>
      <c r="H65" s="174" t="s">
        <v>2</v>
      </c>
      <c r="I65" s="136">
        <f>ROUND('11.1'!$H$15,2)</f>
        <v>62.7</v>
      </c>
      <c r="J65" s="175">
        <v>95435</v>
      </c>
      <c r="K65" s="354">
        <f>ROUND(I65*J65*1.33,0)</f>
        <v>7958420</v>
      </c>
      <c r="L65" s="450"/>
    </row>
    <row r="66" spans="2:12" ht="30" customHeight="1" x14ac:dyDescent="0.35">
      <c r="B66" s="449"/>
      <c r="C66" s="376">
        <v>31</v>
      </c>
      <c r="D66" s="365">
        <v>11.2</v>
      </c>
      <c r="E66" s="168">
        <v>7.44</v>
      </c>
      <c r="F66" s="365"/>
      <c r="G66" s="315" t="s">
        <v>132</v>
      </c>
      <c r="H66" s="174" t="s">
        <v>2</v>
      </c>
      <c r="I66" s="136">
        <f>ROUND('11.2'!$H$15,2)</f>
        <v>62.7</v>
      </c>
      <c r="J66" s="175">
        <v>92212</v>
      </c>
      <c r="K66" s="354">
        <f>ROUND(I66*J66*1.33,0)</f>
        <v>7689651</v>
      </c>
      <c r="L66" s="450"/>
    </row>
    <row r="67" spans="2:12" ht="30" customHeight="1" x14ac:dyDescent="0.35">
      <c r="B67" s="449"/>
      <c r="C67" s="376">
        <v>32</v>
      </c>
      <c r="D67" s="365">
        <v>11.3</v>
      </c>
      <c r="E67" s="168" t="s">
        <v>574</v>
      </c>
      <c r="F67" s="365"/>
      <c r="G67" s="315" t="s">
        <v>131</v>
      </c>
      <c r="H67" s="174" t="s">
        <v>59</v>
      </c>
      <c r="I67" s="136">
        <f>ROUND('11.3'!$H$15,2)</f>
        <v>19</v>
      </c>
      <c r="J67" s="175">
        <v>120049</v>
      </c>
      <c r="K67" s="354">
        <f>ROUND(I67*J67*1.33,0)</f>
        <v>3033638</v>
      </c>
      <c r="L67" s="450"/>
    </row>
    <row r="68" spans="2:12" ht="30" customHeight="1" thickBot="1" x14ac:dyDescent="0.4">
      <c r="B68" s="449"/>
      <c r="C68" s="475">
        <v>33</v>
      </c>
      <c r="D68" s="365">
        <v>11.4</v>
      </c>
      <c r="E68" s="477" t="s">
        <v>107</v>
      </c>
      <c r="F68" s="476"/>
      <c r="G68" s="478" t="s">
        <v>106</v>
      </c>
      <c r="H68" s="168" t="s">
        <v>59</v>
      </c>
      <c r="I68" s="136">
        <f>ROUND('11.4'!$H$15,2)</f>
        <v>9</v>
      </c>
      <c r="J68" s="134">
        <v>59949</v>
      </c>
      <c r="K68" s="354">
        <f>ROUND(I68*J68*1.33,0)</f>
        <v>717590</v>
      </c>
      <c r="L68" s="450"/>
    </row>
    <row r="69" spans="2:12" ht="30" customHeight="1" thickBot="1" x14ac:dyDescent="0.4">
      <c r="B69" s="449"/>
      <c r="C69" s="479" t="s">
        <v>483</v>
      </c>
      <c r="D69" s="480"/>
      <c r="E69" s="480"/>
      <c r="F69" s="480"/>
      <c r="G69" s="481"/>
      <c r="H69" s="482"/>
      <c r="I69" s="483"/>
      <c r="J69" s="484"/>
      <c r="K69" s="609">
        <f>SUM(K65:K68)</f>
        <v>19399299</v>
      </c>
      <c r="L69" s="450"/>
    </row>
    <row r="70" spans="2:12" ht="30" customHeight="1" x14ac:dyDescent="0.35">
      <c r="B70" s="449"/>
      <c r="C70" s="436" t="s">
        <v>499</v>
      </c>
      <c r="D70" s="436"/>
      <c r="E70" s="436"/>
      <c r="F70" s="436"/>
      <c r="G70" s="589"/>
      <c r="H70" s="436"/>
      <c r="I70" s="436"/>
      <c r="J70" s="436"/>
      <c r="K70" s="437"/>
      <c r="L70" s="450"/>
    </row>
    <row r="71" spans="2:12" ht="30" customHeight="1" x14ac:dyDescent="0.35">
      <c r="B71" s="449"/>
      <c r="C71" s="376">
        <v>34</v>
      </c>
      <c r="D71" s="365">
        <v>12.1</v>
      </c>
      <c r="E71" s="168" t="s">
        <v>575</v>
      </c>
      <c r="F71" s="365"/>
      <c r="G71" s="315" t="s">
        <v>117</v>
      </c>
      <c r="H71" s="174" t="s">
        <v>2</v>
      </c>
      <c r="I71" s="136">
        <f>ROUND('12.1'!$H$15,2)</f>
        <v>319.5</v>
      </c>
      <c r="J71" s="175">
        <v>28568</v>
      </c>
      <c r="K71" s="354">
        <f>ROUND(I71*J71*1.33,0)</f>
        <v>12139543</v>
      </c>
      <c r="L71" s="450"/>
    </row>
    <row r="72" spans="2:12" ht="30" customHeight="1" thickBot="1" x14ac:dyDescent="0.4">
      <c r="B72" s="449"/>
      <c r="C72" s="376">
        <v>35</v>
      </c>
      <c r="D72" s="365">
        <v>12.2</v>
      </c>
      <c r="E72" s="168">
        <v>6.3</v>
      </c>
      <c r="F72" s="365"/>
      <c r="G72" s="315" t="s">
        <v>283</v>
      </c>
      <c r="H72" s="174" t="s">
        <v>59</v>
      </c>
      <c r="I72" s="136">
        <f>ROUND('12.2'!$H$15,2)</f>
        <v>144</v>
      </c>
      <c r="J72" s="175">
        <v>7884</v>
      </c>
      <c r="K72" s="354">
        <f>ROUND(I72*J72*1.33,0)</f>
        <v>1509944</v>
      </c>
      <c r="L72" s="450"/>
    </row>
    <row r="73" spans="2:12" ht="30" customHeight="1" thickBot="1" x14ac:dyDescent="0.4">
      <c r="B73" s="449"/>
      <c r="C73" s="479" t="s">
        <v>483</v>
      </c>
      <c r="D73" s="480"/>
      <c r="E73" s="480"/>
      <c r="F73" s="480"/>
      <c r="G73" s="481"/>
      <c r="H73" s="482"/>
      <c r="I73" s="483"/>
      <c r="J73" s="484"/>
      <c r="K73" s="485">
        <f>SUM(K71:K72)</f>
        <v>13649487</v>
      </c>
      <c r="L73" s="450"/>
    </row>
    <row r="74" spans="2:12" ht="30" customHeight="1" x14ac:dyDescent="0.35">
      <c r="B74" s="449"/>
      <c r="C74" s="436" t="s">
        <v>134</v>
      </c>
      <c r="D74" s="436"/>
      <c r="E74" s="436"/>
      <c r="F74" s="436"/>
      <c r="G74" s="589"/>
      <c r="H74" s="436"/>
      <c r="I74" s="436"/>
      <c r="J74" s="436"/>
      <c r="K74" s="437"/>
      <c r="L74" s="450"/>
    </row>
    <row r="75" spans="2:12" ht="30" customHeight="1" x14ac:dyDescent="0.35">
      <c r="B75" s="449"/>
      <c r="C75" s="376">
        <v>36</v>
      </c>
      <c r="D75" s="365">
        <v>13.1</v>
      </c>
      <c r="E75" s="128">
        <v>13.1</v>
      </c>
      <c r="F75" s="365"/>
      <c r="G75" s="124" t="s">
        <v>171</v>
      </c>
      <c r="H75" s="125" t="s">
        <v>2</v>
      </c>
      <c r="I75" s="136">
        <f>ROUND('13.1'!$H$15,2)</f>
        <v>60.75</v>
      </c>
      <c r="J75" s="323">
        <v>47911</v>
      </c>
      <c r="K75" s="354">
        <f>ROUND(I75*J75*1.33,0)</f>
        <v>3871089</v>
      </c>
      <c r="L75" s="450"/>
    </row>
    <row r="76" spans="2:12" ht="30" customHeight="1" x14ac:dyDescent="0.35">
      <c r="B76" s="449"/>
      <c r="C76" s="376">
        <v>37</v>
      </c>
      <c r="D76" s="365">
        <v>13.2</v>
      </c>
      <c r="E76" s="128">
        <v>14.47</v>
      </c>
      <c r="F76" s="365"/>
      <c r="G76" s="143" t="s">
        <v>282</v>
      </c>
      <c r="H76" s="125" t="s">
        <v>2</v>
      </c>
      <c r="I76" s="136">
        <f>ROUND('13.2'!$H$15,2)</f>
        <v>60.75</v>
      </c>
      <c r="J76" s="322">
        <v>98270</v>
      </c>
      <c r="K76" s="354">
        <f>ROUND(I76*J76*1.33,0)</f>
        <v>7939970</v>
      </c>
      <c r="L76" s="450"/>
    </row>
    <row r="77" spans="2:12" ht="30" customHeight="1" thickBot="1" x14ac:dyDescent="0.4">
      <c r="B77" s="449"/>
      <c r="C77" s="475">
        <v>38</v>
      </c>
      <c r="D77" s="476">
        <v>13.3</v>
      </c>
      <c r="E77" s="631" t="s">
        <v>576</v>
      </c>
      <c r="F77" s="476"/>
      <c r="G77" s="439" t="s">
        <v>136</v>
      </c>
      <c r="H77" s="125" t="s">
        <v>59</v>
      </c>
      <c r="I77" s="136">
        <f>ROUND('13.3'!$H$15,2)</f>
        <v>71.099999999999994</v>
      </c>
      <c r="J77" s="322">
        <v>50312</v>
      </c>
      <c r="K77" s="354">
        <f>ROUND(I77*J77*1.33,0)</f>
        <v>4757654</v>
      </c>
      <c r="L77" s="450"/>
    </row>
    <row r="78" spans="2:12" ht="30" customHeight="1" thickBot="1" x14ac:dyDescent="0.4">
      <c r="B78" s="449"/>
      <c r="C78" s="479" t="s">
        <v>483</v>
      </c>
      <c r="D78" s="480"/>
      <c r="E78" s="480"/>
      <c r="F78" s="480"/>
      <c r="G78" s="481"/>
      <c r="H78" s="482"/>
      <c r="I78" s="483"/>
      <c r="J78" s="484"/>
      <c r="K78" s="609">
        <f>SUM(K75:K77)</f>
        <v>16568713</v>
      </c>
      <c r="L78" s="450"/>
    </row>
    <row r="79" spans="2:12" ht="30" customHeight="1" x14ac:dyDescent="0.35">
      <c r="B79" s="449"/>
      <c r="C79" s="435" t="s">
        <v>54</v>
      </c>
      <c r="D79" s="436"/>
      <c r="E79" s="436"/>
      <c r="F79" s="436"/>
      <c r="G79" s="436"/>
      <c r="H79" s="436"/>
      <c r="I79" s="436"/>
      <c r="J79" s="436"/>
      <c r="K79" s="437"/>
      <c r="L79" s="450"/>
    </row>
    <row r="80" spans="2:12" ht="30" customHeight="1" thickBot="1" x14ac:dyDescent="0.4">
      <c r="B80" s="449"/>
      <c r="C80" s="376">
        <v>39</v>
      </c>
      <c r="D80" s="365">
        <v>14.1</v>
      </c>
      <c r="E80" s="128">
        <v>15.1</v>
      </c>
      <c r="F80" s="365"/>
      <c r="G80" s="124" t="s">
        <v>135</v>
      </c>
      <c r="H80" s="125" t="s">
        <v>2</v>
      </c>
      <c r="I80" s="136">
        <f>ROUND('13.1'!$H$15,2)</f>
        <v>60.75</v>
      </c>
      <c r="J80" s="127">
        <v>91009</v>
      </c>
      <c r="K80" s="354">
        <f>ROUND(I80*J80*1.33,0)</f>
        <v>7353300</v>
      </c>
      <c r="L80" s="450"/>
    </row>
    <row r="81" spans="2:12" ht="30" customHeight="1" thickBot="1" x14ac:dyDescent="0.4">
      <c r="B81" s="449"/>
      <c r="C81" s="479" t="s">
        <v>483</v>
      </c>
      <c r="D81" s="480"/>
      <c r="E81" s="480"/>
      <c r="F81" s="480"/>
      <c r="G81" s="481"/>
      <c r="H81" s="482"/>
      <c r="I81" s="483"/>
      <c r="J81" s="484"/>
      <c r="K81" s="609">
        <f>SUM(K80)</f>
        <v>7353300</v>
      </c>
      <c r="L81" s="450"/>
    </row>
    <row r="82" spans="2:12" ht="30" customHeight="1" x14ac:dyDescent="0.35">
      <c r="B82" s="449"/>
      <c r="C82" s="435" t="s">
        <v>100</v>
      </c>
      <c r="D82" s="436"/>
      <c r="E82" s="436"/>
      <c r="F82" s="436"/>
      <c r="G82" s="436"/>
      <c r="H82" s="436"/>
      <c r="I82" s="436"/>
      <c r="J82" s="436"/>
      <c r="K82" s="437"/>
      <c r="L82" s="450"/>
    </row>
    <row r="83" spans="2:12" ht="30" customHeight="1" x14ac:dyDescent="0.35">
      <c r="B83" s="449"/>
      <c r="C83" s="365">
        <v>40</v>
      </c>
      <c r="D83" s="365">
        <v>15.1</v>
      </c>
      <c r="E83" s="128">
        <v>18.14</v>
      </c>
      <c r="F83" s="365"/>
      <c r="G83" s="124" t="s">
        <v>224</v>
      </c>
      <c r="H83" s="125" t="s">
        <v>2</v>
      </c>
      <c r="I83" s="307">
        <f>ROUND('15.1'!$H$15,2)</f>
        <v>258.75</v>
      </c>
      <c r="J83" s="323">
        <v>14293</v>
      </c>
      <c r="K83" s="354">
        <f>ROUND(I83*J83*1.33,0)</f>
        <v>4918757</v>
      </c>
      <c r="L83" s="450"/>
    </row>
    <row r="84" spans="2:12" ht="30" customHeight="1" x14ac:dyDescent="0.35">
      <c r="B84" s="449"/>
      <c r="C84" s="365">
        <v>41</v>
      </c>
      <c r="D84" s="365">
        <v>15.2</v>
      </c>
      <c r="E84" s="128">
        <v>18.149999999999999</v>
      </c>
      <c r="F84" s="365"/>
      <c r="G84" s="143" t="s">
        <v>286</v>
      </c>
      <c r="H84" s="125" t="s">
        <v>59</v>
      </c>
      <c r="I84" s="307">
        <f>ROUND('15.2.'!$H$15,2)</f>
        <v>124</v>
      </c>
      <c r="J84" s="323">
        <v>9127</v>
      </c>
      <c r="K84" s="354">
        <f>ROUND(I84*J84*1.33,0)</f>
        <v>1505225</v>
      </c>
      <c r="L84" s="450"/>
    </row>
    <row r="85" spans="2:12" ht="30" customHeight="1" x14ac:dyDescent="0.35">
      <c r="B85" s="449"/>
      <c r="C85" s="365">
        <v>42</v>
      </c>
      <c r="D85" s="365">
        <v>15.3</v>
      </c>
      <c r="E85" s="168" t="s">
        <v>101</v>
      </c>
      <c r="F85" s="365"/>
      <c r="G85" s="309" t="s">
        <v>247</v>
      </c>
      <c r="H85" s="174" t="s">
        <v>2</v>
      </c>
      <c r="I85" s="136">
        <f>ROUND('15.3'!$H$15,2)</f>
        <v>258.75</v>
      </c>
      <c r="J85" s="324">
        <v>24399</v>
      </c>
      <c r="K85" s="354">
        <f>ROUND(I85*J85*1.33,0)</f>
        <v>8396611</v>
      </c>
      <c r="L85" s="450"/>
    </row>
    <row r="86" spans="2:12" ht="30" customHeight="1" thickBot="1" x14ac:dyDescent="0.4">
      <c r="B86" s="449"/>
      <c r="C86" s="365">
        <v>43</v>
      </c>
      <c r="D86" s="476">
        <v>15.4</v>
      </c>
      <c r="E86" s="308">
        <v>18.27</v>
      </c>
      <c r="F86" s="476"/>
      <c r="G86" s="487" t="s">
        <v>288</v>
      </c>
      <c r="H86" s="488" t="s">
        <v>59</v>
      </c>
      <c r="I86" s="489">
        <f>ROUND('15.4'!$H$15,2)</f>
        <v>124</v>
      </c>
      <c r="J86" s="490">
        <v>15429</v>
      </c>
      <c r="K86" s="354">
        <f>ROUND(I86*J86*1.33,0)</f>
        <v>2544551</v>
      </c>
      <c r="L86" s="450"/>
    </row>
    <row r="87" spans="2:12" ht="30" customHeight="1" thickBot="1" x14ac:dyDescent="0.4">
      <c r="B87" s="449"/>
      <c r="C87" s="479" t="s">
        <v>483</v>
      </c>
      <c r="D87" s="480"/>
      <c r="E87" s="480"/>
      <c r="F87" s="480"/>
      <c r="G87" s="481"/>
      <c r="H87" s="482"/>
      <c r="I87" s="483"/>
      <c r="J87" s="484"/>
      <c r="K87" s="485">
        <f>SUM(K83:K86)</f>
        <v>17365144</v>
      </c>
      <c r="L87" s="450"/>
    </row>
    <row r="88" spans="2:12" ht="30" customHeight="1" x14ac:dyDescent="0.35">
      <c r="B88" s="449"/>
      <c r="C88" s="682" t="s">
        <v>205</v>
      </c>
      <c r="D88" s="683"/>
      <c r="E88" s="683"/>
      <c r="F88" s="683"/>
      <c r="G88" s="683"/>
      <c r="H88" s="683"/>
      <c r="I88" s="683"/>
      <c r="J88" s="683"/>
      <c r="K88" s="684"/>
      <c r="L88" s="450"/>
    </row>
    <row r="89" spans="2:12" ht="30" customHeight="1" x14ac:dyDescent="0.35">
      <c r="B89" s="449"/>
      <c r="C89" s="365">
        <v>44</v>
      </c>
      <c r="D89" s="365">
        <v>16.100000000000001</v>
      </c>
      <c r="E89" s="128">
        <v>10.17</v>
      </c>
      <c r="F89" s="365"/>
      <c r="G89" s="124" t="s">
        <v>225</v>
      </c>
      <c r="H89" s="125" t="s">
        <v>2</v>
      </c>
      <c r="I89" s="136">
        <f>ROUND('16.1'!$H$15,2)</f>
        <v>63</v>
      </c>
      <c r="J89" s="127">
        <v>583184</v>
      </c>
      <c r="K89" s="354">
        <f>ROUND(I89*J89*1.33,0)</f>
        <v>48864987</v>
      </c>
      <c r="L89" s="450"/>
    </row>
    <row r="90" spans="2:12" ht="30" customHeight="1" thickBot="1" x14ac:dyDescent="0.4">
      <c r="B90" s="449"/>
      <c r="C90" s="440" t="s">
        <v>483</v>
      </c>
      <c r="D90" s="441"/>
      <c r="E90" s="441"/>
      <c r="F90" s="441"/>
      <c r="G90" s="442"/>
      <c r="H90" s="443"/>
      <c r="I90" s="444"/>
      <c r="J90" s="445"/>
      <c r="K90" s="446">
        <f>SUM(K89)</f>
        <v>48864987</v>
      </c>
      <c r="L90" s="450"/>
    </row>
    <row r="91" spans="2:12" ht="30" customHeight="1" x14ac:dyDescent="0.35">
      <c r="B91" s="449"/>
      <c r="C91" s="682" t="s">
        <v>202</v>
      </c>
      <c r="D91" s="683"/>
      <c r="E91" s="683"/>
      <c r="F91" s="683"/>
      <c r="G91" s="683"/>
      <c r="H91" s="683"/>
      <c r="I91" s="683"/>
      <c r="J91" s="683"/>
      <c r="K91" s="684"/>
      <c r="L91" s="450"/>
    </row>
    <row r="92" spans="2:12" ht="30" customHeight="1" x14ac:dyDescent="0.35">
      <c r="B92" s="449"/>
      <c r="C92" s="376">
        <v>45</v>
      </c>
      <c r="D92" s="365">
        <v>17.100000000000001</v>
      </c>
      <c r="E92" s="128">
        <v>12.14</v>
      </c>
      <c r="F92" s="365"/>
      <c r="G92" s="124" t="s">
        <v>362</v>
      </c>
      <c r="H92" s="125" t="s">
        <v>129</v>
      </c>
      <c r="I92" s="307">
        <f>ROUND('17,1'!$H$15,2)</f>
        <v>1</v>
      </c>
      <c r="J92" s="323">
        <v>570547</v>
      </c>
      <c r="K92" s="354">
        <f>ROUND(I92*J92*1.33,0)</f>
        <v>758828</v>
      </c>
      <c r="L92" s="450"/>
    </row>
    <row r="93" spans="2:12" ht="30" customHeight="1" x14ac:dyDescent="0.35">
      <c r="B93" s="449"/>
      <c r="C93" s="376">
        <v>46</v>
      </c>
      <c r="D93" s="365">
        <v>17.2</v>
      </c>
      <c r="E93" s="128">
        <v>12.2</v>
      </c>
      <c r="F93" s="365"/>
      <c r="G93" s="124" t="s">
        <v>201</v>
      </c>
      <c r="H93" s="125" t="s">
        <v>129</v>
      </c>
      <c r="I93" s="136">
        <f>ROUND('17.2'!$H$15,2)</f>
        <v>9</v>
      </c>
      <c r="J93" s="323">
        <v>107688</v>
      </c>
      <c r="K93" s="354">
        <f>ROUND(I93*J93*1.33,0)</f>
        <v>1289025</v>
      </c>
      <c r="L93" s="450"/>
    </row>
    <row r="94" spans="2:12" ht="30" customHeight="1" x14ac:dyDescent="0.35">
      <c r="B94" s="449"/>
      <c r="C94" s="376">
        <v>47</v>
      </c>
      <c r="D94" s="365">
        <v>17.3</v>
      </c>
      <c r="E94" s="128">
        <v>12.9</v>
      </c>
      <c r="F94" s="365"/>
      <c r="G94" s="124" t="s">
        <v>203</v>
      </c>
      <c r="H94" s="125" t="s">
        <v>129</v>
      </c>
      <c r="I94" s="136">
        <f>ROUND('17.3'!$H$15,2)</f>
        <v>9</v>
      </c>
      <c r="J94" s="323">
        <v>103248</v>
      </c>
      <c r="K94" s="354">
        <f>ROUND(I94*J94*1.33,0)</f>
        <v>1235879</v>
      </c>
      <c r="L94" s="450"/>
    </row>
    <row r="95" spans="2:12" ht="30" customHeight="1" x14ac:dyDescent="0.35">
      <c r="B95" s="449"/>
      <c r="C95" s="376">
        <v>48</v>
      </c>
      <c r="D95" s="365">
        <v>17.399999999999999</v>
      </c>
      <c r="E95" s="128">
        <v>12.113</v>
      </c>
      <c r="F95" s="365"/>
      <c r="G95" s="124" t="s">
        <v>204</v>
      </c>
      <c r="H95" s="125" t="s">
        <v>129</v>
      </c>
      <c r="I95" s="136">
        <f>ROUND('17.4'!$H$15,2)</f>
        <v>36</v>
      </c>
      <c r="J95" s="323">
        <v>59912</v>
      </c>
      <c r="K95" s="354">
        <f>ROUND(I95*J95*1.33,0)</f>
        <v>2868587</v>
      </c>
      <c r="L95" s="450"/>
    </row>
    <row r="96" spans="2:12" ht="30" customHeight="1" x14ac:dyDescent="0.35">
      <c r="B96" s="449"/>
      <c r="C96" s="376">
        <v>49</v>
      </c>
      <c r="D96" s="365">
        <v>17.5</v>
      </c>
      <c r="E96" s="128" t="s">
        <v>386</v>
      </c>
      <c r="F96" s="491"/>
      <c r="G96" s="124" t="s">
        <v>385</v>
      </c>
      <c r="H96" s="125" t="s">
        <v>314</v>
      </c>
      <c r="I96" s="136">
        <f>ROUND('17.5'!$H$15,2)</f>
        <v>24.3</v>
      </c>
      <c r="J96" s="323">
        <v>10458</v>
      </c>
      <c r="K96" s="354">
        <f>ROUND(I96*J96*1.33,0)</f>
        <v>337992</v>
      </c>
      <c r="L96" s="450"/>
    </row>
    <row r="97" spans="2:12" ht="30" customHeight="1" x14ac:dyDescent="0.35">
      <c r="B97" s="449"/>
      <c r="C97" s="376">
        <v>50</v>
      </c>
      <c r="D97" s="365">
        <v>17.600000000000001</v>
      </c>
      <c r="E97" s="128" t="s">
        <v>389</v>
      </c>
      <c r="F97" s="491"/>
      <c r="G97" s="124" t="s">
        <v>387</v>
      </c>
      <c r="H97" s="125" t="s">
        <v>59</v>
      </c>
      <c r="I97" s="136">
        <f>ROUND('17.6'!$H$15,2)</f>
        <v>24.3</v>
      </c>
      <c r="J97" s="323">
        <v>3094</v>
      </c>
      <c r="K97" s="354">
        <f>ROUND(I97*J97*1.33,0)</f>
        <v>99995</v>
      </c>
      <c r="L97" s="450"/>
    </row>
    <row r="98" spans="2:12" ht="30" customHeight="1" thickBot="1" x14ac:dyDescent="0.4">
      <c r="B98" s="449"/>
      <c r="C98" s="440" t="s">
        <v>483</v>
      </c>
      <c r="D98" s="441"/>
      <c r="E98" s="441"/>
      <c r="F98" s="441"/>
      <c r="G98" s="442"/>
      <c r="H98" s="443"/>
      <c r="I98" s="444"/>
      <c r="J98" s="445"/>
      <c r="K98" s="615">
        <f>SUM(K92:K97)</f>
        <v>6590306</v>
      </c>
      <c r="L98" s="450"/>
    </row>
    <row r="99" spans="2:12" ht="30" customHeight="1" thickBot="1" x14ac:dyDescent="0.4">
      <c r="B99" s="449"/>
      <c r="C99" s="685" t="s">
        <v>95</v>
      </c>
      <c r="D99" s="686"/>
      <c r="E99" s="686"/>
      <c r="F99" s="686"/>
      <c r="G99" s="686"/>
      <c r="H99" s="686"/>
      <c r="I99" s="686"/>
      <c r="J99" s="686"/>
      <c r="K99" s="687"/>
      <c r="L99" s="450"/>
    </row>
    <row r="100" spans="2:12" ht="30" customHeight="1" x14ac:dyDescent="0.35">
      <c r="B100" s="449"/>
      <c r="C100" s="682" t="s">
        <v>96</v>
      </c>
      <c r="D100" s="683"/>
      <c r="E100" s="683"/>
      <c r="F100" s="683"/>
      <c r="G100" s="683"/>
      <c r="H100" s="683"/>
      <c r="I100" s="683"/>
      <c r="J100" s="683"/>
      <c r="K100" s="684"/>
      <c r="L100" s="450"/>
    </row>
    <row r="101" spans="2:12" ht="30" customHeight="1" x14ac:dyDescent="0.35">
      <c r="B101" s="449"/>
      <c r="C101" s="365">
        <v>51</v>
      </c>
      <c r="D101" s="365">
        <v>18.100000000000001</v>
      </c>
      <c r="E101" s="128" t="s">
        <v>555</v>
      </c>
      <c r="F101" s="365"/>
      <c r="G101" s="309" t="s">
        <v>50</v>
      </c>
      <c r="H101" s="174" t="s">
        <v>2</v>
      </c>
      <c r="I101" s="135">
        <f>ROUND('18.1'!H15,2)</f>
        <v>3.75</v>
      </c>
      <c r="J101" s="590">
        <v>4964</v>
      </c>
      <c r="K101" s="354">
        <f>ROUND(I101*J101*1.33,0)</f>
        <v>24758</v>
      </c>
      <c r="L101" s="450"/>
    </row>
    <row r="102" spans="2:12" ht="30" customHeight="1" x14ac:dyDescent="0.35">
      <c r="B102" s="449"/>
      <c r="C102" s="365">
        <v>52</v>
      </c>
      <c r="D102" s="593">
        <v>18.2</v>
      </c>
      <c r="E102" s="491" t="s">
        <v>577</v>
      </c>
      <c r="F102" s="491"/>
      <c r="G102" s="315" t="s">
        <v>113</v>
      </c>
      <c r="H102" s="174" t="s">
        <v>2</v>
      </c>
      <c r="I102" s="591">
        <f>ROUND('18.2'!H15,2)</f>
        <v>25</v>
      </c>
      <c r="J102" s="590">
        <v>42423</v>
      </c>
      <c r="K102" s="354">
        <f>ROUND(I102*J102*1.33,0)</f>
        <v>1410565</v>
      </c>
      <c r="L102" s="450"/>
    </row>
    <row r="103" spans="2:12" ht="30" customHeight="1" thickBot="1" x14ac:dyDescent="0.4">
      <c r="B103" s="449"/>
      <c r="C103" s="355" t="s">
        <v>483</v>
      </c>
      <c r="D103" s="377"/>
      <c r="E103" s="377"/>
      <c r="F103" s="377"/>
      <c r="G103" s="585"/>
      <c r="H103" s="379"/>
      <c r="I103" s="586"/>
      <c r="J103" s="587"/>
      <c r="K103" s="588">
        <f>SUM(K101:K102)</f>
        <v>1435323</v>
      </c>
      <c r="L103" s="450"/>
    </row>
    <row r="104" spans="2:12" ht="30" customHeight="1" x14ac:dyDescent="0.35">
      <c r="B104" s="449"/>
      <c r="C104" s="682" t="s">
        <v>561</v>
      </c>
      <c r="D104" s="683"/>
      <c r="E104" s="683"/>
      <c r="F104" s="683"/>
      <c r="G104" s="683"/>
      <c r="H104" s="683"/>
      <c r="I104" s="683"/>
      <c r="J104" s="683"/>
      <c r="K104" s="684"/>
      <c r="L104" s="450"/>
    </row>
    <row r="105" spans="2:12" ht="30" customHeight="1" x14ac:dyDescent="0.35">
      <c r="B105" s="449"/>
      <c r="C105" s="365">
        <v>53</v>
      </c>
      <c r="D105" s="365">
        <v>19.100000000000001</v>
      </c>
      <c r="E105" s="128" t="s">
        <v>555</v>
      </c>
      <c r="F105" s="365"/>
      <c r="G105" s="309" t="s">
        <v>50</v>
      </c>
      <c r="H105" s="594" t="s">
        <v>114</v>
      </c>
      <c r="I105" s="135">
        <f>ROUND('19.1'!H15,2)</f>
        <v>140.25</v>
      </c>
      <c r="J105" s="590">
        <v>11384</v>
      </c>
      <c r="K105" s="354">
        <f>ROUND(I105*J105*1.33,0)</f>
        <v>2123486</v>
      </c>
      <c r="L105" s="450"/>
    </row>
    <row r="106" spans="2:12" ht="30" customHeight="1" x14ac:dyDescent="0.35">
      <c r="B106" s="449"/>
      <c r="C106" s="365">
        <v>54</v>
      </c>
      <c r="D106" s="593">
        <v>19.2</v>
      </c>
      <c r="E106" s="592" t="s">
        <v>553</v>
      </c>
      <c r="F106" s="491"/>
      <c r="G106" s="595" t="s">
        <v>562</v>
      </c>
      <c r="H106" s="594" t="s">
        <v>116</v>
      </c>
      <c r="I106" s="596">
        <f>ROUND('19.2'!H15,2)</f>
        <v>3.75</v>
      </c>
      <c r="J106" s="590">
        <v>552822</v>
      </c>
      <c r="K106" s="354">
        <f>ROUND(I106*J106*1.33,0)</f>
        <v>2757200</v>
      </c>
      <c r="L106" s="450"/>
    </row>
    <row r="107" spans="2:12" ht="30" customHeight="1" thickBot="1" x14ac:dyDescent="0.4">
      <c r="B107" s="449"/>
      <c r="C107" s="355" t="s">
        <v>483</v>
      </c>
      <c r="D107" s="377"/>
      <c r="E107" s="377"/>
      <c r="F107" s="377"/>
      <c r="G107" s="585"/>
      <c r="H107" s="379"/>
      <c r="I107" s="586"/>
      <c r="J107" s="587"/>
      <c r="K107" s="597">
        <f>SUM(K105:K106)</f>
        <v>4880686</v>
      </c>
      <c r="L107" s="450"/>
    </row>
    <row r="108" spans="2:12" ht="30" customHeight="1" x14ac:dyDescent="0.35">
      <c r="B108" s="449"/>
      <c r="C108" s="682" t="s">
        <v>193</v>
      </c>
      <c r="D108" s="683"/>
      <c r="E108" s="683"/>
      <c r="F108" s="683"/>
      <c r="G108" s="683"/>
      <c r="H108" s="683"/>
      <c r="I108" s="683"/>
      <c r="J108" s="683"/>
      <c r="K108" s="684"/>
      <c r="L108" s="450"/>
    </row>
    <row r="109" spans="2:12" ht="30" customHeight="1" x14ac:dyDescent="0.35">
      <c r="B109" s="449"/>
      <c r="C109" s="365">
        <v>55</v>
      </c>
      <c r="D109" s="365">
        <v>20.100000000000001</v>
      </c>
      <c r="E109" s="128">
        <v>5.17</v>
      </c>
      <c r="F109" s="365"/>
      <c r="G109" s="27" t="s">
        <v>97</v>
      </c>
      <c r="H109" s="594" t="s">
        <v>2</v>
      </c>
      <c r="I109" s="135">
        <f>ROUND('20.1'!H15,2)</f>
        <v>34.5</v>
      </c>
      <c r="J109" s="590">
        <v>65495</v>
      </c>
      <c r="K109" s="354">
        <f>ROUND(I109*J109*1.33,0)</f>
        <v>3005238</v>
      </c>
      <c r="L109" s="450"/>
    </row>
    <row r="110" spans="2:12" ht="30" customHeight="1" thickBot="1" x14ac:dyDescent="0.4">
      <c r="B110" s="449"/>
      <c r="C110" s="355" t="s">
        <v>483</v>
      </c>
      <c r="D110" s="377"/>
      <c r="E110" s="377"/>
      <c r="F110" s="377"/>
      <c r="G110" s="585"/>
      <c r="H110" s="379"/>
      <c r="I110" s="586"/>
      <c r="J110" s="587"/>
      <c r="K110" s="597">
        <f>SUM(K109)</f>
        <v>3005238</v>
      </c>
      <c r="L110" s="450"/>
    </row>
    <row r="111" spans="2:12" ht="30" customHeight="1" x14ac:dyDescent="0.35">
      <c r="B111" s="449"/>
      <c r="C111" s="682" t="s">
        <v>499</v>
      </c>
      <c r="D111" s="683"/>
      <c r="E111" s="683"/>
      <c r="F111" s="683"/>
      <c r="G111" s="683"/>
      <c r="H111" s="683"/>
      <c r="I111" s="683"/>
      <c r="J111" s="683"/>
      <c r="K111" s="684"/>
      <c r="L111" s="450"/>
    </row>
    <row r="112" spans="2:12" ht="30" customHeight="1" x14ac:dyDescent="0.35">
      <c r="B112" s="449"/>
      <c r="C112" s="365">
        <v>56</v>
      </c>
      <c r="D112" s="365">
        <v>21.1</v>
      </c>
      <c r="E112" s="128">
        <v>5.17</v>
      </c>
      <c r="F112" s="365"/>
      <c r="G112" s="120" t="s">
        <v>117</v>
      </c>
      <c r="H112" s="594" t="s">
        <v>2</v>
      </c>
      <c r="I112" s="135">
        <f>ROUND('21.1'!H15,2)</f>
        <v>69</v>
      </c>
      <c r="J112" s="590">
        <v>28568</v>
      </c>
      <c r="K112" s="354">
        <f>ROUND(I112*J112*1.33,0)</f>
        <v>2621685</v>
      </c>
      <c r="L112" s="450"/>
    </row>
    <row r="113" spans="2:12" ht="30" customHeight="1" thickBot="1" x14ac:dyDescent="0.4">
      <c r="B113" s="449"/>
      <c r="C113" s="355" t="s">
        <v>483</v>
      </c>
      <c r="D113" s="377"/>
      <c r="E113" s="377"/>
      <c r="F113" s="377"/>
      <c r="G113" s="585"/>
      <c r="H113" s="379"/>
      <c r="I113" s="586"/>
      <c r="J113" s="587"/>
      <c r="K113" s="597">
        <f>SUM(K112)</f>
        <v>2621685</v>
      </c>
      <c r="L113" s="450"/>
    </row>
    <row r="114" spans="2:12" ht="30" customHeight="1" x14ac:dyDescent="0.35">
      <c r="B114" s="449"/>
      <c r="C114" s="682" t="s">
        <v>119</v>
      </c>
      <c r="D114" s="683"/>
      <c r="E114" s="683"/>
      <c r="F114" s="683"/>
      <c r="G114" s="683"/>
      <c r="H114" s="683"/>
      <c r="I114" s="683"/>
      <c r="J114" s="683"/>
      <c r="K114" s="684"/>
      <c r="L114" s="450"/>
    </row>
    <row r="115" spans="2:12" ht="30" customHeight="1" x14ac:dyDescent="0.35">
      <c r="B115" s="449"/>
      <c r="C115" s="365">
        <v>57</v>
      </c>
      <c r="D115" s="365">
        <v>22.1</v>
      </c>
      <c r="E115" s="598" t="s">
        <v>578</v>
      </c>
      <c r="F115" s="365"/>
      <c r="G115" s="122" t="s">
        <v>118</v>
      </c>
      <c r="H115" s="594" t="s">
        <v>2</v>
      </c>
      <c r="I115" s="135">
        <f>ROUND('22.1'!H15,2)</f>
        <v>69</v>
      </c>
      <c r="J115" s="590">
        <v>29923</v>
      </c>
      <c r="K115" s="354">
        <f>ROUND(I115*J115*1.33,0)</f>
        <v>2746034</v>
      </c>
      <c r="L115" s="450"/>
    </row>
    <row r="116" spans="2:12" ht="30" customHeight="1" thickBot="1" x14ac:dyDescent="0.4">
      <c r="B116" s="449"/>
      <c r="C116" s="355" t="s">
        <v>483</v>
      </c>
      <c r="D116" s="377"/>
      <c r="E116" s="377"/>
      <c r="F116" s="377"/>
      <c r="G116" s="585"/>
      <c r="H116" s="379"/>
      <c r="I116" s="586"/>
      <c r="J116" s="587"/>
      <c r="K116" s="597">
        <f>SUM(K115)</f>
        <v>2746034</v>
      </c>
      <c r="L116" s="450"/>
    </row>
    <row r="117" spans="2:12" ht="30" customHeight="1" thickBot="1" x14ac:dyDescent="0.4">
      <c r="B117" s="449"/>
      <c r="C117" s="685" t="s">
        <v>554</v>
      </c>
      <c r="D117" s="686"/>
      <c r="E117" s="686"/>
      <c r="F117" s="686"/>
      <c r="G117" s="686"/>
      <c r="H117" s="686"/>
      <c r="I117" s="686"/>
      <c r="J117" s="686"/>
      <c r="K117" s="687"/>
      <c r="L117" s="450"/>
    </row>
    <row r="118" spans="2:12" ht="30" customHeight="1" x14ac:dyDescent="0.35">
      <c r="B118" s="449"/>
      <c r="C118" s="682" t="s">
        <v>96</v>
      </c>
      <c r="D118" s="683"/>
      <c r="E118" s="683"/>
      <c r="F118" s="683"/>
      <c r="G118" s="683"/>
      <c r="H118" s="683"/>
      <c r="I118" s="683"/>
      <c r="J118" s="683"/>
      <c r="K118" s="684"/>
      <c r="L118" s="450"/>
    </row>
    <row r="119" spans="2:12" ht="30" customHeight="1" x14ac:dyDescent="0.35">
      <c r="B119" s="449"/>
      <c r="C119" s="365">
        <v>58</v>
      </c>
      <c r="D119" s="365">
        <v>23.1</v>
      </c>
      <c r="E119" s="598" t="s">
        <v>555</v>
      </c>
      <c r="F119" s="365"/>
      <c r="G119" s="27" t="s">
        <v>50</v>
      </c>
      <c r="H119" s="594" t="s">
        <v>2</v>
      </c>
      <c r="I119" s="135">
        <f>ROUND('23.1'!H15,2)</f>
        <v>23.45</v>
      </c>
      <c r="J119" s="590">
        <v>4964</v>
      </c>
      <c r="K119" s="354">
        <f>ROUND(I119*J119*1.33,0)</f>
        <v>154820</v>
      </c>
      <c r="L119" s="450"/>
    </row>
    <row r="120" spans="2:12" ht="30" customHeight="1" x14ac:dyDescent="0.35">
      <c r="B120" s="449"/>
      <c r="C120" s="365">
        <v>59</v>
      </c>
      <c r="D120" s="593">
        <v>23.2</v>
      </c>
      <c r="E120" s="592" t="s">
        <v>563</v>
      </c>
      <c r="F120" s="491"/>
      <c r="G120" s="599" t="s">
        <v>88</v>
      </c>
      <c r="H120" s="594" t="s">
        <v>2</v>
      </c>
      <c r="I120" s="600">
        <f>ROUND('23.2'!H15,2)</f>
        <v>2.68</v>
      </c>
      <c r="J120" s="590">
        <v>29615</v>
      </c>
      <c r="K120" s="354">
        <f>ROUND(I120*J120*1.33,0)</f>
        <v>105560</v>
      </c>
      <c r="L120" s="450"/>
    </row>
    <row r="121" spans="2:12" ht="30" customHeight="1" thickBot="1" x14ac:dyDescent="0.4">
      <c r="B121" s="449"/>
      <c r="C121" s="355" t="s">
        <v>483</v>
      </c>
      <c r="D121" s="377"/>
      <c r="E121" s="377"/>
      <c r="F121" s="377"/>
      <c r="G121" s="585"/>
      <c r="H121" s="379"/>
      <c r="I121" s="586"/>
      <c r="J121" s="587"/>
      <c r="K121" s="588">
        <f>SUM(K119:K120)</f>
        <v>260380</v>
      </c>
      <c r="L121" s="450"/>
    </row>
    <row r="122" spans="2:12" ht="30" customHeight="1" x14ac:dyDescent="0.35">
      <c r="B122" s="449"/>
      <c r="C122" s="682" t="s">
        <v>560</v>
      </c>
      <c r="D122" s="683"/>
      <c r="E122" s="683"/>
      <c r="F122" s="683"/>
      <c r="G122" s="683"/>
      <c r="H122" s="683"/>
      <c r="I122" s="683"/>
      <c r="J122" s="683"/>
      <c r="K122" s="684"/>
      <c r="L122" s="450"/>
    </row>
    <row r="123" spans="2:12" ht="30" customHeight="1" x14ac:dyDescent="0.35">
      <c r="B123" s="449"/>
      <c r="C123" s="365">
        <v>60</v>
      </c>
      <c r="D123" s="365">
        <v>24.1</v>
      </c>
      <c r="E123" s="598" t="s">
        <v>564</v>
      </c>
      <c r="F123" s="365"/>
      <c r="G123" s="495" t="s">
        <v>231</v>
      </c>
      <c r="H123" s="447" t="s">
        <v>129</v>
      </c>
      <c r="I123" s="135">
        <f>ROUND('24.1'!H15,2)</f>
        <v>16</v>
      </c>
      <c r="J123" s="603">
        <v>20626</v>
      </c>
      <c r="K123" s="354">
        <f>ROUND(I123*J123*1.33,0)</f>
        <v>438921</v>
      </c>
      <c r="L123" s="450"/>
    </row>
    <row r="124" spans="2:12" ht="30" customHeight="1" x14ac:dyDescent="0.35">
      <c r="B124" s="449"/>
      <c r="C124" s="365">
        <v>61</v>
      </c>
      <c r="D124" s="593">
        <v>24.2</v>
      </c>
      <c r="E124" s="592" t="s">
        <v>553</v>
      </c>
      <c r="F124" s="491"/>
      <c r="G124" s="120" t="s">
        <v>7</v>
      </c>
      <c r="H124" s="594" t="s">
        <v>114</v>
      </c>
      <c r="I124" s="600">
        <f>ROUND('24.2'!H16,2)</f>
        <v>314.61</v>
      </c>
      <c r="J124" s="590">
        <v>8666</v>
      </c>
      <c r="K124" s="354">
        <f>ROUND(I124*J124*1.33,0)</f>
        <v>3626126</v>
      </c>
      <c r="L124" s="450"/>
    </row>
    <row r="125" spans="2:12" ht="30" customHeight="1" x14ac:dyDescent="0.35">
      <c r="B125" s="449"/>
      <c r="C125" s="365">
        <v>62</v>
      </c>
      <c r="D125" s="365">
        <v>24.3</v>
      </c>
      <c r="E125" s="598" t="s">
        <v>565</v>
      </c>
      <c r="F125" s="365"/>
      <c r="G125" s="119" t="s">
        <v>122</v>
      </c>
      <c r="H125" s="594" t="s">
        <v>116</v>
      </c>
      <c r="I125" s="135">
        <f>ROUND('24.3'!H15,2)</f>
        <v>0.88</v>
      </c>
      <c r="J125" s="590">
        <v>1268208</v>
      </c>
      <c r="K125" s="354">
        <f>ROUND(I125*J125*1.33,0)</f>
        <v>1484311</v>
      </c>
      <c r="L125" s="450"/>
    </row>
    <row r="126" spans="2:12" ht="30" customHeight="1" x14ac:dyDescent="0.35">
      <c r="B126" s="449"/>
      <c r="C126" s="365">
        <v>63</v>
      </c>
      <c r="D126" s="593">
        <v>24.4</v>
      </c>
      <c r="E126" s="592" t="s">
        <v>566</v>
      </c>
      <c r="F126" s="491"/>
      <c r="G126" s="119" t="s">
        <v>123</v>
      </c>
      <c r="H126" s="25" t="s">
        <v>116</v>
      </c>
      <c r="I126" s="600">
        <f>ROUND('24.4'!H15,2)</f>
        <v>0.86</v>
      </c>
      <c r="J126" s="603">
        <v>1258240</v>
      </c>
      <c r="K126" s="354">
        <f>ROUND(I126*J126*1.33,0)</f>
        <v>1439175</v>
      </c>
      <c r="L126" s="450"/>
    </row>
    <row r="127" spans="2:12" ht="30" customHeight="1" x14ac:dyDescent="0.35">
      <c r="B127" s="449"/>
      <c r="C127" s="365">
        <v>64</v>
      </c>
      <c r="D127" s="365">
        <v>24.5</v>
      </c>
      <c r="E127" s="598"/>
      <c r="F127" s="365" t="s">
        <v>456</v>
      </c>
      <c r="G127" s="145" t="s">
        <v>299</v>
      </c>
      <c r="H127" s="594" t="s">
        <v>59</v>
      </c>
      <c r="I127" s="135">
        <f>ROUND('24.5'!H15,2)</f>
        <v>6.4</v>
      </c>
      <c r="J127" s="629">
        <f>'INDICAR CÓDIGO DEL ITEM DE PAGO'!O58</f>
        <v>550326</v>
      </c>
      <c r="K127" s="354">
        <f>ROUND(I127*J127*1.33,0)</f>
        <v>4684375</v>
      </c>
      <c r="L127" s="450"/>
    </row>
    <row r="128" spans="2:12" ht="30" customHeight="1" x14ac:dyDescent="0.35">
      <c r="B128" s="449"/>
      <c r="C128" s="365">
        <v>65</v>
      </c>
      <c r="D128" s="593">
        <v>24.6</v>
      </c>
      <c r="E128" s="592">
        <v>10.210000000000001</v>
      </c>
      <c r="F128" s="491"/>
      <c r="G128" s="601" t="s">
        <v>279</v>
      </c>
      <c r="H128" s="602" t="s">
        <v>2</v>
      </c>
      <c r="I128" s="600">
        <f>ROUND('24,6'!H15,2)</f>
        <v>2.56</v>
      </c>
      <c r="J128" s="604">
        <v>163439</v>
      </c>
      <c r="K128" s="354">
        <f>ROUND(I128*J128*1.33,0)</f>
        <v>556477</v>
      </c>
      <c r="L128" s="450"/>
    </row>
    <row r="129" spans="2:12" ht="30" customHeight="1" thickBot="1" x14ac:dyDescent="0.4">
      <c r="B129" s="449"/>
      <c r="C129" s="355" t="s">
        <v>483</v>
      </c>
      <c r="D129" s="377"/>
      <c r="E129" s="377"/>
      <c r="F129" s="377"/>
      <c r="G129" s="585"/>
      <c r="H129" s="379"/>
      <c r="I129" s="586"/>
      <c r="J129" s="587"/>
      <c r="K129" s="597">
        <f>SUM(K123:K128)</f>
        <v>12229385</v>
      </c>
      <c r="L129" s="450"/>
    </row>
    <row r="130" spans="2:12" ht="30" customHeight="1" x14ac:dyDescent="0.35">
      <c r="B130" s="449"/>
      <c r="C130" s="682" t="s">
        <v>193</v>
      </c>
      <c r="D130" s="683"/>
      <c r="E130" s="683"/>
      <c r="F130" s="683"/>
      <c r="G130" s="683"/>
      <c r="H130" s="683"/>
      <c r="I130" s="683"/>
      <c r="J130" s="683"/>
      <c r="K130" s="684"/>
      <c r="L130" s="450"/>
    </row>
    <row r="131" spans="2:12" ht="30" customHeight="1" x14ac:dyDescent="0.35">
      <c r="B131" s="449"/>
      <c r="C131" s="365">
        <v>66</v>
      </c>
      <c r="D131" s="365">
        <v>25.1</v>
      </c>
      <c r="E131" s="128">
        <v>5.17</v>
      </c>
      <c r="F131" s="365"/>
      <c r="G131" s="27" t="s">
        <v>97</v>
      </c>
      <c r="H131" s="594" t="s">
        <v>2</v>
      </c>
      <c r="I131" s="135">
        <f>ROUND('25.1'!H15,2)</f>
        <v>45.3</v>
      </c>
      <c r="J131" s="590">
        <v>65495</v>
      </c>
      <c r="K131" s="354">
        <f>ROUND(I131*J131*1.33,0)</f>
        <v>3946008</v>
      </c>
      <c r="L131" s="450"/>
    </row>
    <row r="132" spans="2:12" ht="30" customHeight="1" thickBot="1" x14ac:dyDescent="0.4">
      <c r="B132" s="449"/>
      <c r="C132" s="355" t="s">
        <v>483</v>
      </c>
      <c r="D132" s="377"/>
      <c r="E132" s="377"/>
      <c r="F132" s="377"/>
      <c r="G132" s="585"/>
      <c r="H132" s="379"/>
      <c r="I132" s="586"/>
      <c r="J132" s="587"/>
      <c r="K132" s="597">
        <f>SUM(K131)</f>
        <v>3946008</v>
      </c>
      <c r="L132" s="450"/>
    </row>
    <row r="133" spans="2:12" ht="30" customHeight="1" x14ac:dyDescent="0.35">
      <c r="B133" s="449"/>
      <c r="C133" s="682" t="s">
        <v>104</v>
      </c>
      <c r="D133" s="683"/>
      <c r="E133" s="683"/>
      <c r="F133" s="683"/>
      <c r="G133" s="683"/>
      <c r="H133" s="683"/>
      <c r="I133" s="683"/>
      <c r="J133" s="683"/>
      <c r="K133" s="684"/>
      <c r="L133" s="450"/>
    </row>
    <row r="134" spans="2:12" ht="30" customHeight="1" x14ac:dyDescent="0.35">
      <c r="B134" s="449"/>
      <c r="C134" s="365">
        <v>67</v>
      </c>
      <c r="D134" s="365">
        <v>26.1</v>
      </c>
      <c r="E134" s="25">
        <v>7.32</v>
      </c>
      <c r="F134" s="365"/>
      <c r="G134" s="120" t="s">
        <v>130</v>
      </c>
      <c r="H134" s="594" t="s">
        <v>2</v>
      </c>
      <c r="I134" s="135">
        <f>ROUND('26.1'!H15,2)</f>
        <v>23.45</v>
      </c>
      <c r="J134" s="590">
        <v>95435</v>
      </c>
      <c r="K134" s="354">
        <f>ROUND(I134*J134*1.33,0)</f>
        <v>2976474</v>
      </c>
      <c r="L134" s="450"/>
    </row>
    <row r="135" spans="2:12" ht="30" customHeight="1" x14ac:dyDescent="0.35">
      <c r="B135" s="449"/>
      <c r="C135" s="365">
        <v>68</v>
      </c>
      <c r="D135" s="365">
        <v>26.2</v>
      </c>
      <c r="E135" s="25">
        <v>7.44</v>
      </c>
      <c r="F135" s="365"/>
      <c r="G135" s="120" t="s">
        <v>132</v>
      </c>
      <c r="H135" s="594" t="s">
        <v>2</v>
      </c>
      <c r="I135" s="135">
        <f>ROUND('26.2'!H15,2)</f>
        <v>23.45</v>
      </c>
      <c r="J135" s="590">
        <v>92212</v>
      </c>
      <c r="K135" s="354">
        <f>ROUND(I135*J135*1.33,0)</f>
        <v>2875954</v>
      </c>
      <c r="L135" s="450"/>
    </row>
    <row r="136" spans="2:12" ht="30" customHeight="1" x14ac:dyDescent="0.35">
      <c r="B136" s="449"/>
      <c r="C136" s="365">
        <v>69</v>
      </c>
      <c r="D136" s="365">
        <v>26.3</v>
      </c>
      <c r="E136" s="168" t="s">
        <v>574</v>
      </c>
      <c r="F136" s="365"/>
      <c r="G136" s="120" t="s">
        <v>131</v>
      </c>
      <c r="H136" s="594" t="s">
        <v>59</v>
      </c>
      <c r="I136" s="135">
        <f>ROUND('26.3'!H15,2)</f>
        <v>6.7</v>
      </c>
      <c r="J136" s="590">
        <v>120049</v>
      </c>
      <c r="K136" s="354">
        <f>ROUND(I136*J136*1.33,0)</f>
        <v>1069757</v>
      </c>
      <c r="L136" s="450"/>
    </row>
    <row r="137" spans="2:12" ht="30" customHeight="1" x14ac:dyDescent="0.35">
      <c r="B137" s="449"/>
      <c r="C137" s="365">
        <v>70</v>
      </c>
      <c r="D137" s="365">
        <v>26.4</v>
      </c>
      <c r="E137" s="25" t="s">
        <v>107</v>
      </c>
      <c r="F137" s="365"/>
      <c r="G137" s="338" t="s">
        <v>106</v>
      </c>
      <c r="H137" s="25" t="s">
        <v>59</v>
      </c>
      <c r="I137" s="135">
        <f>ROUND('26.4'!H15,2)</f>
        <v>4</v>
      </c>
      <c r="J137" s="605">
        <v>59949</v>
      </c>
      <c r="K137" s="354">
        <f>ROUND(I137*J137*1.33,0)</f>
        <v>318929</v>
      </c>
      <c r="L137" s="450"/>
    </row>
    <row r="138" spans="2:12" ht="30" customHeight="1" thickBot="1" x14ac:dyDescent="0.4">
      <c r="B138" s="449"/>
      <c r="C138" s="355" t="s">
        <v>483</v>
      </c>
      <c r="D138" s="377"/>
      <c r="E138" s="377"/>
      <c r="F138" s="377"/>
      <c r="G138" s="585"/>
      <c r="H138" s="379"/>
      <c r="I138" s="586"/>
      <c r="J138" s="587"/>
      <c r="K138" s="597">
        <f>SUM(K134:K137)</f>
        <v>7241114</v>
      </c>
      <c r="L138" s="450"/>
    </row>
    <row r="139" spans="2:12" ht="30" customHeight="1" x14ac:dyDescent="0.35">
      <c r="B139" s="449"/>
      <c r="C139" s="682" t="s">
        <v>98</v>
      </c>
      <c r="D139" s="683"/>
      <c r="E139" s="683"/>
      <c r="F139" s="683"/>
      <c r="G139" s="683"/>
      <c r="H139" s="683"/>
      <c r="I139" s="683"/>
      <c r="J139" s="683"/>
      <c r="K139" s="684"/>
      <c r="L139" s="450"/>
    </row>
    <row r="140" spans="2:12" ht="30" customHeight="1" x14ac:dyDescent="0.35">
      <c r="B140" s="449"/>
      <c r="C140" s="365">
        <v>71</v>
      </c>
      <c r="D140" s="365">
        <v>27.1</v>
      </c>
      <c r="E140" s="128">
        <v>5.17</v>
      </c>
      <c r="F140" s="365"/>
      <c r="G140" s="120" t="s">
        <v>117</v>
      </c>
      <c r="H140" s="594" t="s">
        <v>2</v>
      </c>
      <c r="I140" s="135">
        <f>ROUND('27.1'!H15,2)</f>
        <v>70.5</v>
      </c>
      <c r="J140" s="590">
        <v>28568</v>
      </c>
      <c r="K140" s="354">
        <f>ROUND(I140*J140*1.33,0)</f>
        <v>2678679</v>
      </c>
      <c r="L140" s="450"/>
    </row>
    <row r="141" spans="2:12" ht="30" customHeight="1" x14ac:dyDescent="0.35">
      <c r="B141" s="449"/>
      <c r="C141" s="365">
        <v>72</v>
      </c>
      <c r="D141" s="365">
        <v>27.2</v>
      </c>
      <c r="E141" s="25">
        <v>6.3</v>
      </c>
      <c r="F141" s="365"/>
      <c r="G141" s="120" t="s">
        <v>283</v>
      </c>
      <c r="H141" s="594" t="s">
        <v>59</v>
      </c>
      <c r="I141" s="135">
        <f>'27.2'!H15</f>
        <v>33.700000000000003</v>
      </c>
      <c r="J141" s="590">
        <v>7884</v>
      </c>
      <c r="K141" s="354">
        <f>ROUND(I141*J141*1.33,0)</f>
        <v>353369</v>
      </c>
      <c r="L141" s="450"/>
    </row>
    <row r="142" spans="2:12" ht="30" customHeight="1" thickBot="1" x14ac:dyDescent="0.4">
      <c r="B142" s="449"/>
      <c r="C142" s="355" t="s">
        <v>483</v>
      </c>
      <c r="D142" s="377"/>
      <c r="E142" s="377"/>
      <c r="F142" s="377"/>
      <c r="G142" s="585"/>
      <c r="H142" s="379"/>
      <c r="I142" s="586"/>
      <c r="J142" s="587"/>
      <c r="K142" s="597">
        <f>SUM(K140:K141)</f>
        <v>3032048</v>
      </c>
      <c r="L142" s="450"/>
    </row>
    <row r="143" spans="2:12" ht="30" customHeight="1" x14ac:dyDescent="0.35">
      <c r="B143" s="449"/>
      <c r="C143" s="682" t="s">
        <v>134</v>
      </c>
      <c r="D143" s="683"/>
      <c r="E143" s="683"/>
      <c r="F143" s="683"/>
      <c r="G143" s="683"/>
      <c r="H143" s="683"/>
      <c r="I143" s="683"/>
      <c r="J143" s="683"/>
      <c r="K143" s="684"/>
      <c r="L143" s="450"/>
    </row>
    <row r="144" spans="2:12" ht="30" customHeight="1" x14ac:dyDescent="0.35">
      <c r="B144" s="449"/>
      <c r="C144" s="365">
        <v>73</v>
      </c>
      <c r="D144" s="610">
        <v>28.1</v>
      </c>
      <c r="E144" s="598">
        <v>13.1</v>
      </c>
      <c r="F144" s="365"/>
      <c r="G144" s="495" t="s">
        <v>171</v>
      </c>
      <c r="H144" s="447" t="s">
        <v>2</v>
      </c>
      <c r="I144" s="135">
        <f>ROUND('28.1'!H15,2)</f>
        <v>23.45</v>
      </c>
      <c r="J144" s="606">
        <v>47911</v>
      </c>
      <c r="K144" s="354">
        <f>ROUND(I144*J144*1.33,0)</f>
        <v>1494272</v>
      </c>
      <c r="L144" s="450"/>
    </row>
    <row r="145" spans="2:12" ht="30" customHeight="1" x14ac:dyDescent="0.35">
      <c r="B145" s="449"/>
      <c r="C145" s="365">
        <v>74</v>
      </c>
      <c r="D145" s="610">
        <v>28.2</v>
      </c>
      <c r="E145" s="598">
        <v>14.47</v>
      </c>
      <c r="F145" s="365"/>
      <c r="G145" s="145" t="s">
        <v>282</v>
      </c>
      <c r="H145" s="447" t="s">
        <v>2</v>
      </c>
      <c r="I145" s="135">
        <f>ROUND('28.2'!H15,2)</f>
        <v>23.45</v>
      </c>
      <c r="J145" s="607">
        <v>98270</v>
      </c>
      <c r="K145" s="354">
        <f>ROUND(I145*J145*1.33,0)</f>
        <v>3064894</v>
      </c>
      <c r="L145" s="450"/>
    </row>
    <row r="146" spans="2:12" ht="30" customHeight="1" x14ac:dyDescent="0.35">
      <c r="B146" s="449"/>
      <c r="C146" s="365">
        <v>75</v>
      </c>
      <c r="D146" s="610">
        <v>28.3</v>
      </c>
      <c r="E146" s="25" t="s">
        <v>576</v>
      </c>
      <c r="F146" s="365"/>
      <c r="G146" s="495" t="s">
        <v>136</v>
      </c>
      <c r="H146" s="447" t="s">
        <v>59</v>
      </c>
      <c r="I146" s="135">
        <f>ROUND('28.3'!H15,2)</f>
        <v>20.399999999999999</v>
      </c>
      <c r="J146" s="607">
        <v>50312</v>
      </c>
      <c r="K146" s="354">
        <f>ROUND(I146*J146*1.33,0)</f>
        <v>1365065</v>
      </c>
      <c r="L146" s="450"/>
    </row>
    <row r="147" spans="2:12" ht="30" customHeight="1" thickBot="1" x14ac:dyDescent="0.4">
      <c r="B147" s="449"/>
      <c r="C147" s="355" t="s">
        <v>483</v>
      </c>
      <c r="D147" s="377"/>
      <c r="E147" s="377"/>
      <c r="F147" s="377"/>
      <c r="G147" s="585"/>
      <c r="H147" s="379"/>
      <c r="I147" s="586"/>
      <c r="J147" s="587"/>
      <c r="K147" s="597">
        <f>SUM(K144:K146)</f>
        <v>5924231</v>
      </c>
      <c r="L147" s="450"/>
    </row>
    <row r="148" spans="2:12" ht="30" customHeight="1" x14ac:dyDescent="0.35">
      <c r="B148" s="449"/>
      <c r="C148" s="435" t="s">
        <v>54</v>
      </c>
      <c r="D148" s="436"/>
      <c r="E148" s="436"/>
      <c r="F148" s="436"/>
      <c r="G148" s="436"/>
      <c r="H148" s="436"/>
      <c r="I148" s="436"/>
      <c r="J148" s="436"/>
      <c r="K148" s="437"/>
      <c r="L148" s="450"/>
    </row>
    <row r="149" spans="2:12" ht="30" customHeight="1" thickBot="1" x14ac:dyDescent="0.4">
      <c r="B149" s="449"/>
      <c r="C149" s="376">
        <v>76</v>
      </c>
      <c r="D149" s="365">
        <v>29.1</v>
      </c>
      <c r="E149" s="128">
        <v>15.1</v>
      </c>
      <c r="F149" s="365"/>
      <c r="G149" s="124" t="s">
        <v>135</v>
      </c>
      <c r="H149" s="125" t="s">
        <v>2</v>
      </c>
      <c r="I149" s="136">
        <f>ROUND('29.1'!H15,2)</f>
        <v>15</v>
      </c>
      <c r="J149" s="127">
        <v>91009</v>
      </c>
      <c r="K149" s="354">
        <f>ROUND(I149*J149*1.33,0)</f>
        <v>1815630</v>
      </c>
      <c r="L149" s="450"/>
    </row>
    <row r="150" spans="2:12" ht="30" customHeight="1" thickBot="1" x14ac:dyDescent="0.4">
      <c r="B150" s="449"/>
      <c r="C150" s="479" t="s">
        <v>483</v>
      </c>
      <c r="D150" s="480"/>
      <c r="E150" s="480"/>
      <c r="F150" s="480"/>
      <c r="G150" s="481"/>
      <c r="H150" s="482"/>
      <c r="I150" s="483"/>
      <c r="J150" s="484"/>
      <c r="K150" s="485">
        <f>SUM(K149)</f>
        <v>1815630</v>
      </c>
      <c r="L150" s="450"/>
    </row>
    <row r="151" spans="2:12" ht="30" customHeight="1" x14ac:dyDescent="0.35">
      <c r="B151" s="449"/>
      <c r="C151" s="435" t="s">
        <v>100</v>
      </c>
      <c r="D151" s="436"/>
      <c r="E151" s="436"/>
      <c r="F151" s="436"/>
      <c r="G151" s="436"/>
      <c r="H151" s="436"/>
      <c r="I151" s="436"/>
      <c r="J151" s="436"/>
      <c r="K151" s="437"/>
      <c r="L151" s="450"/>
    </row>
    <row r="152" spans="2:12" ht="30" customHeight="1" x14ac:dyDescent="0.35">
      <c r="B152" s="449"/>
      <c r="C152" s="365">
        <v>77</v>
      </c>
      <c r="D152" s="365">
        <v>30.1</v>
      </c>
      <c r="E152" s="598">
        <v>18.14</v>
      </c>
      <c r="F152" s="365"/>
      <c r="G152" s="495" t="s">
        <v>224</v>
      </c>
      <c r="H152" s="447" t="s">
        <v>2</v>
      </c>
      <c r="I152" s="136">
        <f>ROUND('30.1'!H15,2)</f>
        <v>70.5</v>
      </c>
      <c r="J152" s="607">
        <v>14293</v>
      </c>
      <c r="K152" s="354">
        <f>ROUND(I152*J152*1.33,0)</f>
        <v>1340183</v>
      </c>
      <c r="L152" s="450"/>
    </row>
    <row r="153" spans="2:12" ht="30" customHeight="1" x14ac:dyDescent="0.35">
      <c r="B153" s="449"/>
      <c r="C153" s="365">
        <v>78</v>
      </c>
      <c r="D153" s="365">
        <v>30.2</v>
      </c>
      <c r="E153" s="598">
        <v>18.149999999999999</v>
      </c>
      <c r="F153" s="365"/>
      <c r="G153" s="145" t="s">
        <v>286</v>
      </c>
      <c r="H153" s="447" t="s">
        <v>59</v>
      </c>
      <c r="I153" s="136">
        <f>ROUND('30.2.'!H15,2)</f>
        <v>33.700000000000003</v>
      </c>
      <c r="J153" s="607">
        <v>9127</v>
      </c>
      <c r="K153" s="354">
        <f>ROUND(I153*J153*1.33,0)</f>
        <v>409081</v>
      </c>
      <c r="L153" s="450"/>
    </row>
    <row r="154" spans="2:12" ht="30" customHeight="1" x14ac:dyDescent="0.35">
      <c r="B154" s="449"/>
      <c r="C154" s="365">
        <v>79</v>
      </c>
      <c r="D154" s="365">
        <v>30.3</v>
      </c>
      <c r="E154" s="25" t="s">
        <v>101</v>
      </c>
      <c r="F154" s="365"/>
      <c r="G154" s="27" t="s">
        <v>247</v>
      </c>
      <c r="H154" s="594" t="s">
        <v>2</v>
      </c>
      <c r="I154" s="136">
        <f>ROUND('30.3'!H15,2)</f>
        <v>70.5</v>
      </c>
      <c r="J154" s="590">
        <v>24399</v>
      </c>
      <c r="K154" s="354">
        <f>ROUND(I154*J154*1.33,0)</f>
        <v>2287772</v>
      </c>
      <c r="L154" s="450"/>
    </row>
    <row r="155" spans="2:12" ht="30" customHeight="1" x14ac:dyDescent="0.35">
      <c r="B155" s="449"/>
      <c r="C155" s="365">
        <v>80</v>
      </c>
      <c r="D155" s="365">
        <v>30.4</v>
      </c>
      <c r="E155" s="25">
        <v>18.27</v>
      </c>
      <c r="F155" s="365"/>
      <c r="G155" s="27" t="s">
        <v>288</v>
      </c>
      <c r="H155" s="594" t="s">
        <v>59</v>
      </c>
      <c r="I155" s="136">
        <f>ROUND('30.4'!H15,2)</f>
        <v>33.700000000000003</v>
      </c>
      <c r="J155" s="590">
        <v>15429</v>
      </c>
      <c r="K155" s="354">
        <f>ROUND(I155*J155*1.33,0)</f>
        <v>691543</v>
      </c>
      <c r="L155" s="450"/>
    </row>
    <row r="156" spans="2:12" ht="30" customHeight="1" thickBot="1" x14ac:dyDescent="0.4">
      <c r="B156" s="449"/>
      <c r="C156" s="355" t="s">
        <v>483</v>
      </c>
      <c r="D156" s="377"/>
      <c r="E156" s="377"/>
      <c r="F156" s="377"/>
      <c r="G156" s="585"/>
      <c r="H156" s="379"/>
      <c r="I156" s="586"/>
      <c r="J156" s="587"/>
      <c r="K156" s="588">
        <f>SUM(K152:K155)</f>
        <v>4728579</v>
      </c>
      <c r="L156" s="450"/>
    </row>
    <row r="157" spans="2:12" ht="30" customHeight="1" x14ac:dyDescent="0.35">
      <c r="B157" s="449"/>
      <c r="C157" s="435" t="s">
        <v>205</v>
      </c>
      <c r="D157" s="436"/>
      <c r="E157" s="436"/>
      <c r="F157" s="436"/>
      <c r="G157" s="436"/>
      <c r="H157" s="436"/>
      <c r="I157" s="436"/>
      <c r="J157" s="436"/>
      <c r="K157" s="437"/>
      <c r="L157" s="450"/>
    </row>
    <row r="158" spans="2:12" ht="30" customHeight="1" x14ac:dyDescent="0.35">
      <c r="B158" s="449"/>
      <c r="C158" s="365">
        <v>81</v>
      </c>
      <c r="D158" s="598">
        <v>31.1</v>
      </c>
      <c r="E158" s="598">
        <v>10.7</v>
      </c>
      <c r="F158" s="365"/>
      <c r="G158" s="495" t="s">
        <v>225</v>
      </c>
      <c r="H158" s="447" t="s">
        <v>2</v>
      </c>
      <c r="I158" s="136">
        <f>ROUND('31.1'!H15,2)</f>
        <v>9.07</v>
      </c>
      <c r="J158" s="608">
        <v>583184</v>
      </c>
      <c r="K158" s="354">
        <f>ROUND(I158*J158*1.33,0)</f>
        <v>7035007</v>
      </c>
      <c r="L158" s="450"/>
    </row>
    <row r="159" spans="2:12" ht="30" customHeight="1" x14ac:dyDescent="0.35">
      <c r="B159" s="449"/>
      <c r="C159" s="365">
        <v>82</v>
      </c>
      <c r="D159" s="598">
        <v>31.2</v>
      </c>
      <c r="E159" s="598">
        <v>10.7</v>
      </c>
      <c r="F159" s="365"/>
      <c r="G159" s="495" t="s">
        <v>225</v>
      </c>
      <c r="H159" s="447" t="s">
        <v>2</v>
      </c>
      <c r="I159" s="136">
        <f>ROUND('31.2'!H15,2)</f>
        <v>5.0199999999999996</v>
      </c>
      <c r="J159" s="608">
        <v>583184</v>
      </c>
      <c r="K159" s="354">
        <f>ROUND(I159*J159*1.33,0)</f>
        <v>3893686</v>
      </c>
      <c r="L159" s="450"/>
    </row>
    <row r="160" spans="2:12" ht="30" customHeight="1" thickBot="1" x14ac:dyDescent="0.4">
      <c r="B160" s="449"/>
      <c r="C160" s="355" t="s">
        <v>483</v>
      </c>
      <c r="D160" s="377"/>
      <c r="E160" s="377"/>
      <c r="F160" s="377"/>
      <c r="G160" s="585"/>
      <c r="H160" s="379"/>
      <c r="I160" s="586"/>
      <c r="J160" s="587"/>
      <c r="K160" s="597">
        <f>SUM(K158:K159)</f>
        <v>10928693</v>
      </c>
      <c r="L160" s="450"/>
    </row>
    <row r="161" spans="2:12" ht="30" customHeight="1" x14ac:dyDescent="0.35">
      <c r="B161" s="449"/>
      <c r="C161" s="435" t="s">
        <v>567</v>
      </c>
      <c r="D161" s="436"/>
      <c r="E161" s="436"/>
      <c r="F161" s="436"/>
      <c r="G161" s="436"/>
      <c r="H161" s="436"/>
      <c r="I161" s="436"/>
      <c r="J161" s="436"/>
      <c r="K161" s="437"/>
      <c r="L161" s="450"/>
    </row>
    <row r="162" spans="2:12" ht="30" customHeight="1" x14ac:dyDescent="0.35">
      <c r="B162" s="449"/>
      <c r="C162" s="365">
        <v>83</v>
      </c>
      <c r="D162" s="598">
        <v>32.1</v>
      </c>
      <c r="E162" s="598">
        <v>3.1</v>
      </c>
      <c r="F162" s="365"/>
      <c r="G162" s="495" t="s">
        <v>127</v>
      </c>
      <c r="H162" s="447" t="s">
        <v>129</v>
      </c>
      <c r="I162" s="136">
        <f>ROUND('32,1'!H15,2)</f>
        <v>2</v>
      </c>
      <c r="J162" s="608">
        <v>63771</v>
      </c>
      <c r="K162" s="354">
        <f>ROUND(I162*J162*1.33,0)</f>
        <v>169631</v>
      </c>
      <c r="L162" s="450"/>
    </row>
    <row r="163" spans="2:12" ht="30" customHeight="1" x14ac:dyDescent="0.3">
      <c r="B163" s="449"/>
      <c r="C163" s="365">
        <v>84</v>
      </c>
      <c r="D163" s="598">
        <v>32.200000000000003</v>
      </c>
      <c r="E163" s="598">
        <v>11.33</v>
      </c>
      <c r="F163" s="365"/>
      <c r="G163" s="495" t="s">
        <v>128</v>
      </c>
      <c r="H163" s="24" t="s">
        <v>59</v>
      </c>
      <c r="I163" s="136">
        <f>ROUND('32,2'!H15,2)</f>
        <v>10</v>
      </c>
      <c r="J163" s="608">
        <v>76546</v>
      </c>
      <c r="K163" s="354">
        <f>ROUND(I163*J163*1.33,0)</f>
        <v>1018062</v>
      </c>
      <c r="L163" s="450"/>
    </row>
    <row r="164" spans="2:12" ht="30" customHeight="1" x14ac:dyDescent="0.35">
      <c r="B164" s="449"/>
      <c r="C164" s="365">
        <v>85</v>
      </c>
      <c r="D164" s="598">
        <v>32.299999999999997</v>
      </c>
      <c r="F164" s="25" t="s">
        <v>298</v>
      </c>
      <c r="G164" s="145" t="s">
        <v>310</v>
      </c>
      <c r="H164" s="594" t="s">
        <v>302</v>
      </c>
      <c r="I164" s="136">
        <f>ROUND('32,3'!H15,2)</f>
        <v>1</v>
      </c>
      <c r="J164" s="590">
        <f>'INDICAR CÓDIGO DEL ITEM DE  (2)'!O58</f>
        <v>1646022.0166666668</v>
      </c>
      <c r="K164" s="354">
        <f>ROUND(I164*J164*1.33,0)</f>
        <v>2189209</v>
      </c>
      <c r="L164" s="450"/>
    </row>
    <row r="165" spans="2:12" ht="30" customHeight="1" thickBot="1" x14ac:dyDescent="0.4">
      <c r="B165" s="449"/>
      <c r="C165" s="355" t="s">
        <v>483</v>
      </c>
      <c r="D165" s="377"/>
      <c r="E165" s="377"/>
      <c r="F165" s="377"/>
      <c r="G165" s="585"/>
      <c r="H165" s="379"/>
      <c r="I165" s="586"/>
      <c r="J165" s="587"/>
      <c r="K165" s="597">
        <f>SUM(K162:K164)</f>
        <v>3376902</v>
      </c>
      <c r="L165" s="450"/>
    </row>
    <row r="166" spans="2:12" ht="30" customHeight="1" x14ac:dyDescent="0.35">
      <c r="B166" s="449"/>
      <c r="C166" s="435" t="s">
        <v>568</v>
      </c>
      <c r="D166" s="436"/>
      <c r="E166" s="436"/>
      <c r="F166" s="436"/>
      <c r="G166" s="436"/>
      <c r="H166" s="436"/>
      <c r="I166" s="436"/>
      <c r="J166" s="436"/>
      <c r="K166" s="437"/>
      <c r="L166" s="450"/>
    </row>
    <row r="167" spans="2:12" ht="30" customHeight="1" x14ac:dyDescent="0.35">
      <c r="B167" s="449"/>
      <c r="C167" s="365">
        <v>86</v>
      </c>
      <c r="D167" s="598">
        <v>33.1</v>
      </c>
      <c r="E167" s="598">
        <v>12.2</v>
      </c>
      <c r="F167" s="365"/>
      <c r="G167" s="495" t="s">
        <v>201</v>
      </c>
      <c r="H167" s="447" t="s">
        <v>129</v>
      </c>
      <c r="I167" s="136">
        <f>ROUND('33,1'!H15,2)</f>
        <v>1</v>
      </c>
      <c r="J167" s="608">
        <v>107688</v>
      </c>
      <c r="K167" s="354">
        <f>ROUND(I167*J167*1.33,0)</f>
        <v>143225</v>
      </c>
      <c r="L167" s="450"/>
    </row>
    <row r="168" spans="2:12" ht="30" customHeight="1" x14ac:dyDescent="0.35">
      <c r="B168" s="449"/>
      <c r="C168" s="365">
        <v>87</v>
      </c>
      <c r="D168" s="598">
        <v>33.200000000000003</v>
      </c>
      <c r="E168" s="598">
        <v>12.113</v>
      </c>
      <c r="F168" s="365"/>
      <c r="G168" s="495" t="s">
        <v>569</v>
      </c>
      <c r="H168" s="447" t="s">
        <v>129</v>
      </c>
      <c r="I168" s="136">
        <f>ROUND('33.2'!H15,2)</f>
        <v>4</v>
      </c>
      <c r="J168" s="608">
        <v>59912</v>
      </c>
      <c r="K168" s="354">
        <f>ROUND(I168*J168*1.33,0)</f>
        <v>318732</v>
      </c>
      <c r="L168" s="450"/>
    </row>
    <row r="169" spans="2:12" ht="30" customHeight="1" thickBot="1" x14ac:dyDescent="0.4">
      <c r="B169" s="449"/>
      <c r="C169" s="355" t="s">
        <v>483</v>
      </c>
      <c r="D169" s="377"/>
      <c r="E169" s="377"/>
      <c r="F169" s="377"/>
      <c r="G169" s="585"/>
      <c r="H169" s="379"/>
      <c r="I169" s="586"/>
      <c r="J169" s="587"/>
      <c r="K169" s="597">
        <f>SUM(K167:K168)</f>
        <v>461957</v>
      </c>
      <c r="L169" s="450"/>
    </row>
    <row r="170" spans="2:12" ht="30" customHeight="1" thickBot="1" x14ac:dyDescent="0.4">
      <c r="B170" s="449"/>
      <c r="C170" s="685" t="s">
        <v>369</v>
      </c>
      <c r="D170" s="686"/>
      <c r="E170" s="686"/>
      <c r="F170" s="686"/>
      <c r="G170" s="686"/>
      <c r="H170" s="686"/>
      <c r="I170" s="686"/>
      <c r="J170" s="686"/>
      <c r="K170" s="687"/>
      <c r="L170" s="450"/>
    </row>
    <row r="171" spans="2:12" ht="30" customHeight="1" x14ac:dyDescent="0.35">
      <c r="B171" s="449"/>
      <c r="C171" s="682" t="s">
        <v>96</v>
      </c>
      <c r="D171" s="683"/>
      <c r="E171" s="683"/>
      <c r="F171" s="683"/>
      <c r="G171" s="683"/>
      <c r="H171" s="683"/>
      <c r="I171" s="683"/>
      <c r="J171" s="683"/>
      <c r="K171" s="684"/>
      <c r="L171" s="450"/>
    </row>
    <row r="172" spans="2:12" ht="30" customHeight="1" x14ac:dyDescent="0.35">
      <c r="B172" s="449"/>
      <c r="C172" s="376">
        <v>88</v>
      </c>
      <c r="D172" s="365">
        <v>34.1</v>
      </c>
      <c r="E172" s="598">
        <v>1.32</v>
      </c>
      <c r="F172" s="365"/>
      <c r="G172" s="492" t="s">
        <v>336</v>
      </c>
      <c r="H172" s="125" t="s">
        <v>129</v>
      </c>
      <c r="I172" s="135">
        <f>ROUND('34,1'!$H$15,2)</f>
        <v>10</v>
      </c>
      <c r="J172" s="494">
        <v>40253</v>
      </c>
      <c r="K172" s="354">
        <f>ROUND(I172*J172*1.33,0)</f>
        <v>535365</v>
      </c>
      <c r="L172" s="450"/>
    </row>
    <row r="173" spans="2:12" ht="30" customHeight="1" x14ac:dyDescent="0.35">
      <c r="B173" s="449"/>
      <c r="C173" s="376">
        <v>89</v>
      </c>
      <c r="D173" s="365">
        <v>34.200000000000003</v>
      </c>
      <c r="E173" s="611">
        <v>1.1100000000000001</v>
      </c>
      <c r="F173" s="365"/>
      <c r="G173" s="143" t="s">
        <v>325</v>
      </c>
      <c r="H173" s="174" t="s">
        <v>2</v>
      </c>
      <c r="I173" s="135">
        <f>ROUND('34,2.'!$H$15,2)</f>
        <v>69.599999999999994</v>
      </c>
      <c r="J173" s="175">
        <v>18542</v>
      </c>
      <c r="K173" s="354">
        <f>ROUND(I173*J173*1.33,0)</f>
        <v>1716396</v>
      </c>
      <c r="L173" s="450"/>
    </row>
    <row r="174" spans="2:12" ht="30" customHeight="1" x14ac:dyDescent="0.35">
      <c r="B174" s="449"/>
      <c r="C174" s="376">
        <v>90</v>
      </c>
      <c r="D174" s="365">
        <v>34.299999999999997</v>
      </c>
      <c r="E174" s="20">
        <v>1.1200000000000001</v>
      </c>
      <c r="F174" s="365"/>
      <c r="G174" s="143" t="s">
        <v>326</v>
      </c>
      <c r="H174" s="174" t="s">
        <v>2</v>
      </c>
      <c r="I174" s="135">
        <f>ROUND('34.3'!$H$15,2)</f>
        <v>163.5</v>
      </c>
      <c r="J174" s="175">
        <v>14116</v>
      </c>
      <c r="K174" s="354">
        <f>ROUND(I174*J174*1.33,0)</f>
        <v>3069595</v>
      </c>
      <c r="L174" s="450"/>
    </row>
    <row r="175" spans="2:12" ht="30" customHeight="1" x14ac:dyDescent="0.35">
      <c r="B175" s="449"/>
      <c r="C175" s="376">
        <v>91</v>
      </c>
      <c r="D175" s="365">
        <v>34.4</v>
      </c>
      <c r="E175" s="20">
        <v>2.34</v>
      </c>
      <c r="F175" s="365"/>
      <c r="G175" s="493" t="s">
        <v>337</v>
      </c>
      <c r="H175" s="174" t="s">
        <v>2</v>
      </c>
      <c r="I175" s="135">
        <f>ROUND('34.4'!$H$15,2)</f>
        <v>47.36</v>
      </c>
      <c r="J175" s="494">
        <v>21696</v>
      </c>
      <c r="K175" s="354">
        <f>ROUND(I175*J175*1.33,0)</f>
        <v>1366605</v>
      </c>
      <c r="L175" s="450"/>
    </row>
    <row r="176" spans="2:12" ht="30" customHeight="1" thickBot="1" x14ac:dyDescent="0.4">
      <c r="B176" s="449"/>
      <c r="C176" s="440" t="s">
        <v>483</v>
      </c>
      <c r="D176" s="441"/>
      <c r="E176" s="441"/>
      <c r="F176" s="441"/>
      <c r="G176" s="442"/>
      <c r="H176" s="443"/>
      <c r="I176" s="444"/>
      <c r="J176" s="445"/>
      <c r="K176" s="615">
        <f>SUM(K172:K175)</f>
        <v>6687961</v>
      </c>
      <c r="L176" s="450"/>
    </row>
    <row r="177" spans="2:12" ht="30" customHeight="1" x14ac:dyDescent="0.35">
      <c r="B177" s="449"/>
      <c r="C177" s="435"/>
      <c r="D177" s="436"/>
      <c r="E177" s="436"/>
      <c r="F177" s="436"/>
      <c r="G177" s="436" t="s">
        <v>377</v>
      </c>
      <c r="H177" s="436"/>
      <c r="I177" s="436"/>
      <c r="J177" s="436"/>
      <c r="K177" s="437"/>
      <c r="L177" s="450"/>
    </row>
    <row r="178" spans="2:12" ht="30" customHeight="1" x14ac:dyDescent="0.3">
      <c r="B178" s="449"/>
      <c r="C178" s="376">
        <v>92</v>
      </c>
      <c r="D178" s="365">
        <v>35.1</v>
      </c>
      <c r="F178" s="25" t="s">
        <v>90</v>
      </c>
      <c r="G178" s="312" t="s">
        <v>7</v>
      </c>
      <c r="H178" s="174" t="s">
        <v>114</v>
      </c>
      <c r="I178" s="321">
        <f>ROUND('35.1,'!$H$16,2)</f>
        <v>35.42</v>
      </c>
      <c r="J178" s="175">
        <v>8666</v>
      </c>
      <c r="K178" s="354">
        <f>ROUND(I178*J178*1.33,0)</f>
        <v>408243</v>
      </c>
      <c r="L178" s="450"/>
    </row>
    <row r="179" spans="2:12" ht="30" customHeight="1" x14ac:dyDescent="0.3">
      <c r="B179" s="449"/>
      <c r="C179" s="376">
        <v>93</v>
      </c>
      <c r="D179" s="365">
        <v>35.200000000000003</v>
      </c>
      <c r="E179" s="25">
        <v>4.26</v>
      </c>
      <c r="F179" s="365"/>
      <c r="G179" s="124" t="s">
        <v>123</v>
      </c>
      <c r="H179" s="125" t="s">
        <v>116</v>
      </c>
      <c r="I179" s="321">
        <f>ROUND('35,2'!$H$15,2)</f>
        <v>0.43</v>
      </c>
      <c r="J179" s="314">
        <v>1258240</v>
      </c>
      <c r="K179" s="354">
        <f>ROUND(I179*J179*1.33,0)</f>
        <v>719587</v>
      </c>
      <c r="L179" s="450"/>
    </row>
    <row r="180" spans="2:12" ht="30" customHeight="1" x14ac:dyDescent="0.3">
      <c r="B180" s="449"/>
      <c r="C180" s="376">
        <v>94</v>
      </c>
      <c r="D180" s="365">
        <v>35.299999999999997</v>
      </c>
      <c r="E180" s="598">
        <v>4.5</v>
      </c>
      <c r="F180" s="365"/>
      <c r="G180" s="176" t="s">
        <v>365</v>
      </c>
      <c r="H180" s="177" t="s">
        <v>2</v>
      </c>
      <c r="I180" s="289">
        <f>ROUND('35.3.'!$H$15,2)</f>
        <v>4.45</v>
      </c>
      <c r="J180" s="314">
        <v>193070</v>
      </c>
      <c r="K180" s="354">
        <f>ROUND(I180*J180*1.33,0)</f>
        <v>1142685</v>
      </c>
      <c r="L180" s="450"/>
    </row>
    <row r="181" spans="2:12" ht="30" customHeight="1" thickBot="1" x14ac:dyDescent="0.4">
      <c r="B181" s="449"/>
      <c r="C181" s="440" t="s">
        <v>483</v>
      </c>
      <c r="D181" s="441"/>
      <c r="E181" s="441"/>
      <c r="F181" s="441"/>
      <c r="G181" s="442"/>
      <c r="H181" s="443"/>
      <c r="I181" s="444"/>
      <c r="J181" s="445"/>
      <c r="K181" s="615">
        <f>SUM(K178:K180)</f>
        <v>2270515</v>
      </c>
      <c r="L181" s="450"/>
    </row>
    <row r="182" spans="2:12" ht="30" customHeight="1" x14ac:dyDescent="0.35">
      <c r="B182" s="449"/>
      <c r="C182" s="435"/>
      <c r="D182" s="436"/>
      <c r="E182" s="436"/>
      <c r="F182" s="436"/>
      <c r="G182" s="436" t="s">
        <v>327</v>
      </c>
      <c r="H182" s="436"/>
      <c r="I182" s="436"/>
      <c r="J182" s="436"/>
      <c r="K182" s="437"/>
      <c r="L182" s="450"/>
    </row>
    <row r="183" spans="2:12" ht="30" customHeight="1" x14ac:dyDescent="0.35">
      <c r="B183" s="449"/>
      <c r="C183" s="376">
        <v>95</v>
      </c>
      <c r="D183" s="365">
        <v>36.1</v>
      </c>
      <c r="F183" s="128" t="s">
        <v>455</v>
      </c>
      <c r="G183" s="124" t="s">
        <v>368</v>
      </c>
      <c r="H183" s="125" t="s">
        <v>129</v>
      </c>
      <c r="I183" s="289">
        <f>ROUND('36.1'!$H$15,2)</f>
        <v>2</v>
      </c>
      <c r="J183" s="322">
        <f>'OAP-5'!$H$33</f>
        <v>1567806</v>
      </c>
      <c r="K183" s="354">
        <f>ROUND(I183*J183*1.33,0)</f>
        <v>4170364</v>
      </c>
      <c r="L183" s="450"/>
    </row>
    <row r="184" spans="2:12" ht="30" customHeight="1" x14ac:dyDescent="0.35">
      <c r="B184" s="449"/>
      <c r="C184" s="376">
        <v>96</v>
      </c>
      <c r="D184" s="365">
        <v>36.200000000000003</v>
      </c>
      <c r="E184" s="598">
        <v>11.8</v>
      </c>
      <c r="F184" s="365"/>
      <c r="G184" s="124" t="s">
        <v>175</v>
      </c>
      <c r="H184" s="125" t="s">
        <v>129</v>
      </c>
      <c r="I184" s="289">
        <f>ROUND('36.2'!$H$15,2)</f>
        <v>2</v>
      </c>
      <c r="J184" s="322">
        <v>392116</v>
      </c>
      <c r="K184" s="354">
        <f>ROUND(I184*J184*1.33,0)</f>
        <v>1043029</v>
      </c>
      <c r="L184" s="450"/>
    </row>
    <row r="185" spans="2:12" ht="30" customHeight="1" x14ac:dyDescent="0.35">
      <c r="B185" s="449"/>
      <c r="C185" s="376">
        <v>97</v>
      </c>
      <c r="D185" s="476">
        <v>36.299999999999997</v>
      </c>
      <c r="E185" s="598">
        <v>11.27</v>
      </c>
      <c r="F185" s="476"/>
      <c r="G185" s="439" t="s">
        <v>177</v>
      </c>
      <c r="H185" s="125" t="s">
        <v>59</v>
      </c>
      <c r="I185" s="289">
        <f>ROUND('36.3'!$H$15,2)</f>
        <v>2</v>
      </c>
      <c r="J185" s="322">
        <v>14487</v>
      </c>
      <c r="K185" s="354">
        <f>ROUND(I185*J185*1.33,0)</f>
        <v>38535</v>
      </c>
      <c r="L185" s="450"/>
    </row>
    <row r="186" spans="2:12" ht="30" customHeight="1" x14ac:dyDescent="0.35">
      <c r="B186" s="449"/>
      <c r="C186" s="376">
        <v>98</v>
      </c>
      <c r="D186" s="593">
        <v>36.4</v>
      </c>
      <c r="E186" s="612">
        <v>11.16</v>
      </c>
      <c r="F186" s="491"/>
      <c r="G186" s="167" t="s">
        <v>179</v>
      </c>
      <c r="H186" s="128" t="s">
        <v>302</v>
      </c>
      <c r="I186" s="289">
        <f>ROUND('36.4'!$H$15,2)</f>
        <v>1</v>
      </c>
      <c r="J186" s="313">
        <v>115377</v>
      </c>
      <c r="K186" s="354">
        <f>ROUND(I186*J186*1.33,0)</f>
        <v>153451</v>
      </c>
      <c r="L186" s="450"/>
    </row>
    <row r="187" spans="2:12" ht="30" customHeight="1" thickBot="1" x14ac:dyDescent="0.4">
      <c r="B187" s="449"/>
      <c r="C187" s="440" t="s">
        <v>483</v>
      </c>
      <c r="D187" s="441"/>
      <c r="E187" s="441"/>
      <c r="F187" s="441"/>
      <c r="G187" s="442"/>
      <c r="H187" s="443"/>
      <c r="I187" s="444"/>
      <c r="J187" s="445"/>
      <c r="K187" s="446">
        <f>SUM(K183:K186)</f>
        <v>5405379</v>
      </c>
      <c r="L187" s="450"/>
    </row>
    <row r="188" spans="2:12" ht="30" customHeight="1" x14ac:dyDescent="0.35">
      <c r="B188" s="449"/>
      <c r="C188" s="435"/>
      <c r="D188" s="436"/>
      <c r="E188" s="436"/>
      <c r="F188" s="436"/>
      <c r="G188" s="436" t="s">
        <v>335</v>
      </c>
      <c r="H188" s="436"/>
      <c r="I188" s="436"/>
      <c r="J188" s="436"/>
      <c r="K188" s="437"/>
      <c r="L188" s="450"/>
    </row>
    <row r="189" spans="2:12" ht="30" customHeight="1" x14ac:dyDescent="0.35">
      <c r="B189" s="449"/>
      <c r="C189" s="376">
        <v>99</v>
      </c>
      <c r="D189" s="365">
        <v>37.1</v>
      </c>
      <c r="E189" s="612">
        <v>6.17</v>
      </c>
      <c r="F189" s="365"/>
      <c r="G189" s="318" t="s">
        <v>328</v>
      </c>
      <c r="H189" s="177" t="s">
        <v>2</v>
      </c>
      <c r="I189" s="289">
        <f>ROUND('37.1'!$H$15,2)</f>
        <v>123.5</v>
      </c>
      <c r="J189" s="313">
        <v>29339</v>
      </c>
      <c r="K189" s="354">
        <f>ROUND(I189*J189*1.33,0)</f>
        <v>4819077</v>
      </c>
      <c r="L189" s="450"/>
    </row>
    <row r="190" spans="2:12" ht="30" customHeight="1" x14ac:dyDescent="0.35">
      <c r="B190" s="449"/>
      <c r="C190" s="376">
        <v>100</v>
      </c>
      <c r="D190" s="365">
        <v>37.200000000000003</v>
      </c>
      <c r="E190" s="598" t="s">
        <v>578</v>
      </c>
      <c r="F190" s="365"/>
      <c r="G190" s="316" t="s">
        <v>118</v>
      </c>
      <c r="H190" s="174" t="s">
        <v>2</v>
      </c>
      <c r="I190" s="289">
        <f>ROUND('37,2'!$H$15,2)</f>
        <v>45.3</v>
      </c>
      <c r="J190" s="175">
        <v>29923</v>
      </c>
      <c r="K190" s="354">
        <f>ROUND(I190*J190*1.33,0)</f>
        <v>1802831</v>
      </c>
      <c r="L190" s="450"/>
    </row>
    <row r="191" spans="2:12" ht="30" customHeight="1" x14ac:dyDescent="0.35">
      <c r="B191" s="449"/>
      <c r="C191" s="376">
        <v>101</v>
      </c>
      <c r="D191" s="365">
        <v>37.299999999999997</v>
      </c>
      <c r="E191" s="66">
        <v>13.4</v>
      </c>
      <c r="F191" s="365"/>
      <c r="G191" s="143" t="s">
        <v>329</v>
      </c>
      <c r="H191" s="174" t="s">
        <v>2</v>
      </c>
      <c r="I191" s="289">
        <f>ROUND('37.3'!$H$15,2)</f>
        <v>69.599999999999994</v>
      </c>
      <c r="J191" s="175">
        <v>42209</v>
      </c>
      <c r="K191" s="354">
        <f>ROUND(I191*J191*1.33,0)</f>
        <v>3907203</v>
      </c>
      <c r="L191" s="450"/>
    </row>
    <row r="192" spans="2:12" ht="30" customHeight="1" x14ac:dyDescent="0.35">
      <c r="B192" s="449"/>
      <c r="C192" s="376">
        <v>102</v>
      </c>
      <c r="D192" s="365">
        <v>37.4</v>
      </c>
      <c r="E192" s="20">
        <v>14.41</v>
      </c>
      <c r="F192" s="365"/>
      <c r="G192" s="319" t="s">
        <v>330</v>
      </c>
      <c r="H192" s="174" t="s">
        <v>2</v>
      </c>
      <c r="I192" s="289">
        <f>ROUND('37.4'!$H$17,2)</f>
        <v>233.1</v>
      </c>
      <c r="J192" s="175">
        <v>108073</v>
      </c>
      <c r="K192" s="354">
        <f>ROUND(I192*J192*1.33,0)</f>
        <v>33505116</v>
      </c>
      <c r="L192" s="450"/>
    </row>
    <row r="193" spans="2:12" ht="30" customHeight="1" thickBot="1" x14ac:dyDescent="0.4">
      <c r="B193" s="449"/>
      <c r="C193" s="440" t="s">
        <v>483</v>
      </c>
      <c r="D193" s="441"/>
      <c r="E193" s="441"/>
      <c r="F193" s="441"/>
      <c r="G193" s="442"/>
      <c r="H193" s="443"/>
      <c r="I193" s="444"/>
      <c r="J193" s="445"/>
      <c r="K193" s="446">
        <f>SUM(K189:K192)</f>
        <v>44034227</v>
      </c>
      <c r="L193" s="450"/>
    </row>
    <row r="194" spans="2:12" ht="30" customHeight="1" x14ac:dyDescent="0.35">
      <c r="B194" s="449"/>
      <c r="C194" s="435"/>
      <c r="D194" s="436"/>
      <c r="E194" s="436"/>
      <c r="F194" s="436"/>
      <c r="G194" s="436" t="s">
        <v>104</v>
      </c>
      <c r="H194" s="436"/>
      <c r="I194" s="436"/>
      <c r="J194" s="436"/>
      <c r="K194" s="437"/>
      <c r="L194" s="450"/>
    </row>
    <row r="195" spans="2:12" ht="30" customHeight="1" x14ac:dyDescent="0.35">
      <c r="B195" s="449"/>
      <c r="C195" s="365">
        <v>103</v>
      </c>
      <c r="D195" s="365">
        <v>38.1</v>
      </c>
      <c r="E195" s="20">
        <v>7.25</v>
      </c>
      <c r="F195" s="365"/>
      <c r="G195" s="616" t="s">
        <v>467</v>
      </c>
      <c r="H195" s="125" t="s">
        <v>2</v>
      </c>
      <c r="I195" s="136">
        <f>ROUND('38.1'!H15,2)</f>
        <v>69.44</v>
      </c>
      <c r="J195" s="175">
        <v>79152</v>
      </c>
      <c r="K195" s="354">
        <f>ROUND(I195*J195*1.33,0)</f>
        <v>7310099</v>
      </c>
      <c r="L195" s="450"/>
    </row>
    <row r="196" spans="2:12" ht="30" customHeight="1" thickBot="1" x14ac:dyDescent="0.4">
      <c r="B196" s="449"/>
      <c r="C196" s="440" t="s">
        <v>483</v>
      </c>
      <c r="D196" s="441"/>
      <c r="E196" s="441"/>
      <c r="F196" s="441"/>
      <c r="G196" s="442"/>
      <c r="H196" s="443"/>
      <c r="I196" s="444"/>
      <c r="J196" s="445"/>
      <c r="K196" s="615">
        <f>SUM(K195)</f>
        <v>7310099</v>
      </c>
      <c r="L196" s="450"/>
    </row>
    <row r="197" spans="2:12" ht="30" customHeight="1" x14ac:dyDescent="0.35">
      <c r="B197" s="449"/>
      <c r="C197" s="435"/>
      <c r="D197" s="436"/>
      <c r="E197" s="436"/>
      <c r="F197" s="436"/>
      <c r="G197" s="436" t="s">
        <v>331</v>
      </c>
      <c r="H197" s="436"/>
      <c r="I197" s="436"/>
      <c r="J197" s="436"/>
      <c r="K197" s="437"/>
      <c r="L197" s="450"/>
    </row>
    <row r="198" spans="2:12" ht="30" customHeight="1" x14ac:dyDescent="0.35">
      <c r="B198" s="449"/>
      <c r="C198" s="365">
        <v>104</v>
      </c>
      <c r="D198" s="365">
        <v>39.1</v>
      </c>
      <c r="E198" s="135"/>
      <c r="F198" s="135" t="s">
        <v>394</v>
      </c>
      <c r="G198" s="170" t="s">
        <v>393</v>
      </c>
      <c r="H198" s="447" t="s">
        <v>302</v>
      </c>
      <c r="I198" s="320">
        <f>ROUND('39.1,'!$H$15,2)</f>
        <v>10</v>
      </c>
      <c r="J198" s="171">
        <f>'OAP-4'!$H$33</f>
        <v>56581</v>
      </c>
      <c r="K198" s="354">
        <f>ROUND(I198*J198*1.33,0)</f>
        <v>752527</v>
      </c>
      <c r="L198" s="450"/>
    </row>
    <row r="199" spans="2:12" ht="30" customHeight="1" thickBot="1" x14ac:dyDescent="0.4">
      <c r="B199" s="449"/>
      <c r="C199" s="440" t="s">
        <v>483</v>
      </c>
      <c r="D199" s="441"/>
      <c r="E199" s="441"/>
      <c r="F199" s="441"/>
      <c r="G199" s="442"/>
      <c r="H199" s="443"/>
      <c r="I199" s="444"/>
      <c r="J199" s="445"/>
      <c r="K199" s="446">
        <f>SUM(K198)</f>
        <v>752527</v>
      </c>
      <c r="L199" s="450"/>
    </row>
    <row r="200" spans="2:12" ht="30" customHeight="1" x14ac:dyDescent="0.35">
      <c r="B200" s="449"/>
      <c r="C200" s="435"/>
      <c r="D200" s="436"/>
      <c r="E200" s="436"/>
      <c r="F200" s="436"/>
      <c r="G200" s="436" t="s">
        <v>202</v>
      </c>
      <c r="H200" s="436"/>
      <c r="I200" s="436"/>
      <c r="J200" s="436"/>
      <c r="K200" s="437"/>
      <c r="L200" s="450"/>
    </row>
    <row r="201" spans="2:12" ht="30" customHeight="1" x14ac:dyDescent="0.35">
      <c r="B201" s="449"/>
      <c r="C201" s="376">
        <v>105</v>
      </c>
      <c r="D201" s="365">
        <v>40.1</v>
      </c>
      <c r="E201" s="598">
        <v>12.2</v>
      </c>
      <c r="F201" s="365"/>
      <c r="G201" s="124" t="s">
        <v>201</v>
      </c>
      <c r="H201" s="125" t="s">
        <v>129</v>
      </c>
      <c r="I201" s="289">
        <f>'40.1.'!H15</f>
        <v>4</v>
      </c>
      <c r="J201" s="608">
        <v>107688</v>
      </c>
      <c r="K201" s="354">
        <f>ROUND(I201*J201*1.33,0)</f>
        <v>572900</v>
      </c>
      <c r="L201" s="450"/>
    </row>
    <row r="202" spans="2:12" ht="30" customHeight="1" x14ac:dyDescent="0.35">
      <c r="B202" s="449"/>
      <c r="C202" s="376">
        <v>106</v>
      </c>
      <c r="D202" s="365">
        <v>40.200000000000003</v>
      </c>
      <c r="E202" s="598">
        <v>12.113</v>
      </c>
      <c r="F202" s="365"/>
      <c r="G202" s="124" t="s">
        <v>204</v>
      </c>
      <c r="H202" s="125" t="s">
        <v>129</v>
      </c>
      <c r="I202" s="289">
        <f>'40.2'!H15</f>
        <v>4</v>
      </c>
      <c r="J202" s="608">
        <v>59912</v>
      </c>
      <c r="K202" s="354">
        <f>ROUND(I202*J202*1.33,0)</f>
        <v>318732</v>
      </c>
      <c r="L202" s="450"/>
    </row>
    <row r="203" spans="2:12" ht="30" customHeight="1" thickBot="1" x14ac:dyDescent="0.4">
      <c r="B203" s="449"/>
      <c r="C203" s="440" t="s">
        <v>483</v>
      </c>
      <c r="D203" s="441"/>
      <c r="E203" s="441"/>
      <c r="F203" s="441"/>
      <c r="G203" s="442"/>
      <c r="H203" s="443"/>
      <c r="I203" s="444"/>
      <c r="J203" s="445"/>
      <c r="K203" s="446">
        <f>SUM(K201:K202)</f>
        <v>891632</v>
      </c>
      <c r="L203" s="450"/>
    </row>
    <row r="204" spans="2:12" ht="30" customHeight="1" thickBot="1" x14ac:dyDescent="0.4">
      <c r="B204" s="449"/>
      <c r="C204" s="435"/>
      <c r="D204" s="436"/>
      <c r="E204" s="436"/>
      <c r="F204" s="436"/>
      <c r="G204" s="436" t="s">
        <v>347</v>
      </c>
      <c r="H204" s="436"/>
      <c r="I204" s="436"/>
      <c r="J204" s="436"/>
      <c r="K204" s="437"/>
      <c r="L204" s="450"/>
    </row>
    <row r="205" spans="2:12" ht="30" customHeight="1" thickBot="1" x14ac:dyDescent="0.4">
      <c r="B205" s="449"/>
      <c r="C205" s="347"/>
      <c r="D205" s="348"/>
      <c r="E205" s="348"/>
      <c r="F205" s="348"/>
      <c r="G205" s="348" t="s">
        <v>63</v>
      </c>
      <c r="H205" s="348"/>
      <c r="I205" s="348"/>
      <c r="J205" s="348"/>
      <c r="K205" s="349"/>
      <c r="L205" s="450"/>
    </row>
    <row r="206" spans="2:12" ht="30" customHeight="1" x14ac:dyDescent="0.35">
      <c r="B206" s="449"/>
      <c r="C206" s="350">
        <v>107</v>
      </c>
      <c r="D206" s="486">
        <v>41.1</v>
      </c>
      <c r="E206" s="25">
        <v>1.35</v>
      </c>
      <c r="F206" s="486"/>
      <c r="G206" s="496" t="s">
        <v>348</v>
      </c>
      <c r="H206" s="497" t="s">
        <v>2</v>
      </c>
      <c r="I206" s="317">
        <f>ROUND('41.1'!$H$15,2)</f>
        <v>300</v>
      </c>
      <c r="J206" s="498">
        <v>20105</v>
      </c>
      <c r="K206" s="354">
        <f>ROUND(I206*J206*1.33,0)</f>
        <v>8021895</v>
      </c>
      <c r="L206" s="450"/>
    </row>
    <row r="207" spans="2:12" ht="30" customHeight="1" thickBot="1" x14ac:dyDescent="0.4">
      <c r="B207" s="449"/>
      <c r="C207" s="440" t="s">
        <v>483</v>
      </c>
      <c r="D207" s="441"/>
      <c r="E207" s="441"/>
      <c r="F207" s="441"/>
      <c r="G207" s="442"/>
      <c r="H207" s="443"/>
      <c r="I207" s="444"/>
      <c r="J207" s="445"/>
      <c r="K207" s="446">
        <f>SUM(K206)</f>
        <v>8021895</v>
      </c>
      <c r="L207" s="450"/>
    </row>
    <row r="208" spans="2:12" ht="30" customHeight="1" x14ac:dyDescent="0.35">
      <c r="B208" s="449"/>
      <c r="C208" s="435"/>
      <c r="D208" s="436"/>
      <c r="E208" s="436"/>
      <c r="F208" s="436"/>
      <c r="G208" s="436" t="s">
        <v>352</v>
      </c>
      <c r="H208" s="436"/>
      <c r="I208" s="436"/>
      <c r="J208" s="436"/>
      <c r="K208" s="437"/>
      <c r="L208" s="450"/>
    </row>
    <row r="209" spans="2:12" ht="30" customHeight="1" x14ac:dyDescent="0.35">
      <c r="B209" s="449"/>
      <c r="C209" s="365">
        <v>108</v>
      </c>
      <c r="D209" s="365">
        <v>42.1</v>
      </c>
      <c r="E209" s="25">
        <v>7.4400000000000199</v>
      </c>
      <c r="F209" s="365"/>
      <c r="G209" s="133" t="s">
        <v>132</v>
      </c>
      <c r="H209" s="168" t="s">
        <v>2</v>
      </c>
      <c r="I209" s="289">
        <f>ROUND('42.1'!$H$15,2)</f>
        <v>300</v>
      </c>
      <c r="J209" s="288">
        <v>92212</v>
      </c>
      <c r="K209" s="354">
        <f>ROUND(I209*J209*1.33,0)</f>
        <v>36792588</v>
      </c>
      <c r="L209" s="450"/>
    </row>
    <row r="210" spans="2:12" ht="30" customHeight="1" x14ac:dyDescent="0.35">
      <c r="B210" s="449"/>
      <c r="C210" s="365">
        <v>109</v>
      </c>
      <c r="D210" s="365">
        <v>42.2</v>
      </c>
      <c r="E210" s="25">
        <v>18.2</v>
      </c>
      <c r="F210" s="365"/>
      <c r="G210" s="133" t="s">
        <v>351</v>
      </c>
      <c r="H210" s="168" t="s">
        <v>59</v>
      </c>
      <c r="I210" s="289">
        <f>ROUND('42.2'!$H$15,2)</f>
        <v>168</v>
      </c>
      <c r="J210" s="288">
        <v>5446</v>
      </c>
      <c r="K210" s="354">
        <f>ROUND(I210*J210*1.33,0)</f>
        <v>1216854</v>
      </c>
      <c r="L210" s="450"/>
    </row>
    <row r="211" spans="2:12" ht="30" customHeight="1" thickBot="1" x14ac:dyDescent="0.4">
      <c r="B211" s="449"/>
      <c r="C211" s="440" t="s">
        <v>483</v>
      </c>
      <c r="D211" s="441"/>
      <c r="E211" s="441"/>
      <c r="F211" s="441"/>
      <c r="G211" s="442"/>
      <c r="H211" s="443"/>
      <c r="I211" s="444"/>
      <c r="J211" s="445"/>
      <c r="K211" s="446">
        <f>SUM(K209:K210)</f>
        <v>38009442</v>
      </c>
      <c r="L211" s="450"/>
    </row>
    <row r="212" spans="2:12" s="460" customFormat="1" x14ac:dyDescent="0.35">
      <c r="B212" s="461"/>
      <c r="C212" s="385"/>
      <c r="D212" s="385"/>
      <c r="E212" s="385"/>
      <c r="F212" s="385"/>
      <c r="G212" s="385"/>
      <c r="H212" s="385"/>
      <c r="I212" s="385"/>
      <c r="J212" s="385"/>
      <c r="K212" s="386"/>
      <c r="L212" s="462"/>
    </row>
    <row r="213" spans="2:12" s="460" customFormat="1" x14ac:dyDescent="0.35">
      <c r="B213" s="461"/>
      <c r="C213" s="385"/>
      <c r="D213" s="385"/>
      <c r="E213" s="385"/>
      <c r="F213" s="385"/>
      <c r="G213" s="385"/>
      <c r="H213" s="385"/>
      <c r="I213" s="385"/>
      <c r="J213" s="385"/>
      <c r="K213" s="386"/>
      <c r="L213" s="462"/>
    </row>
    <row r="214" spans="2:12" s="460" customFormat="1" ht="14" thickBot="1" x14ac:dyDescent="0.4">
      <c r="B214" s="461"/>
      <c r="C214" s="385"/>
      <c r="D214" s="385"/>
      <c r="E214" s="385"/>
      <c r="F214" s="385"/>
      <c r="G214" s="385"/>
      <c r="H214" s="385"/>
      <c r="I214" s="385"/>
      <c r="J214" s="385"/>
      <c r="K214" s="386"/>
      <c r="L214" s="462"/>
    </row>
    <row r="215" spans="2:12" s="460" customFormat="1" ht="30" customHeight="1" x14ac:dyDescent="0.35">
      <c r="B215" s="461"/>
      <c r="C215" s="463"/>
      <c r="D215" s="464"/>
      <c r="E215" s="463"/>
      <c r="F215" s="463"/>
      <c r="G215" s="649"/>
      <c r="H215" s="650"/>
      <c r="I215" s="651"/>
      <c r="J215" s="389"/>
      <c r="K215" s="390"/>
      <c r="L215" s="462"/>
    </row>
    <row r="216" spans="2:12" s="460" customFormat="1" ht="30" customHeight="1" x14ac:dyDescent="0.35">
      <c r="B216" s="461"/>
      <c r="C216" s="463"/>
      <c r="D216" s="464"/>
      <c r="E216" s="463"/>
      <c r="F216" s="463"/>
      <c r="G216" s="391"/>
      <c r="H216" s="392"/>
      <c r="I216" s="393"/>
      <c r="J216" s="394"/>
      <c r="K216" s="395"/>
      <c r="L216" s="462"/>
    </row>
    <row r="217" spans="2:12" s="460" customFormat="1" ht="30" customHeight="1" x14ac:dyDescent="0.35">
      <c r="B217" s="461"/>
      <c r="C217" s="463"/>
      <c r="D217" s="396"/>
      <c r="E217" s="396"/>
      <c r="F217" s="396"/>
      <c r="G217" s="391"/>
      <c r="H217" s="397"/>
      <c r="I217" s="398"/>
      <c r="J217" s="399"/>
      <c r="K217" s="395"/>
      <c r="L217" s="462"/>
    </row>
    <row r="218" spans="2:12" s="460" customFormat="1" ht="30" customHeight="1" x14ac:dyDescent="0.35">
      <c r="B218" s="461"/>
      <c r="C218" s="463"/>
      <c r="D218" s="396"/>
      <c r="E218" s="396"/>
      <c r="F218" s="396"/>
      <c r="G218" s="400" t="s">
        <v>485</v>
      </c>
      <c r="H218" s="397"/>
      <c r="I218" s="398"/>
      <c r="J218" s="399"/>
      <c r="K218" s="617">
        <f>K16+K20+K24+K31+K35+K41+K48+K54+K60+K63+K69+K73+K78+K81+K87+K90+K98+K103+K107+K110+K113+K116+K121+K129+K132+K138+K142+K147+K150+K156+K160+K165+K169+K176+K181+K187+K193+K196+K199+K203+K207+K211</f>
        <v>486501615</v>
      </c>
      <c r="L218" s="462"/>
    </row>
    <row r="219" spans="2:12" s="460" customFormat="1" ht="30" customHeight="1" x14ac:dyDescent="0.35">
      <c r="B219" s="461"/>
      <c r="C219" s="463"/>
      <c r="D219" s="464"/>
      <c r="E219" s="463"/>
      <c r="F219" s="463"/>
      <c r="G219" s="391"/>
      <c r="H219" s="391"/>
      <c r="I219" s="618"/>
      <c r="J219" s="391"/>
      <c r="K219" s="619"/>
      <c r="L219" s="462"/>
    </row>
    <row r="220" spans="2:12" s="460" customFormat="1" ht="30" customHeight="1" x14ac:dyDescent="0.35">
      <c r="B220" s="461"/>
      <c r="C220" s="463"/>
      <c r="D220" s="464"/>
      <c r="E220" s="463"/>
      <c r="F220" s="463"/>
      <c r="G220" s="402"/>
      <c r="H220" s="397"/>
      <c r="I220" s="398"/>
      <c r="J220" s="403"/>
      <c r="K220" s="395"/>
      <c r="L220" s="462"/>
    </row>
    <row r="221" spans="2:12" s="460" customFormat="1" ht="30" customHeight="1" thickBot="1" x14ac:dyDescent="0.4">
      <c r="B221" s="461"/>
      <c r="C221" s="463"/>
      <c r="D221" s="464"/>
      <c r="E221" s="463"/>
      <c r="F221" s="404"/>
      <c r="G221" s="402"/>
      <c r="H221" s="397"/>
      <c r="I221" s="398"/>
      <c r="J221" s="403"/>
      <c r="K221" s="401"/>
      <c r="L221" s="462"/>
    </row>
    <row r="222" spans="2:12" s="460" customFormat="1" ht="30" customHeight="1" thickBot="1" x14ac:dyDescent="0.4">
      <c r="B222" s="461"/>
      <c r="C222" s="463"/>
      <c r="D222" s="464"/>
      <c r="E222" s="463"/>
      <c r="F222" s="463"/>
      <c r="G222" s="405" t="s">
        <v>486</v>
      </c>
      <c r="H222" s="406"/>
      <c r="I222" s="407"/>
      <c r="J222" s="408"/>
      <c r="K222" s="630">
        <f>K218+K219</f>
        <v>486501615</v>
      </c>
      <c r="L222" s="462"/>
    </row>
    <row r="223" spans="2:12" s="460" customFormat="1" ht="14" thickBot="1" x14ac:dyDescent="0.4">
      <c r="B223" s="461"/>
      <c r="C223" s="463"/>
      <c r="D223" s="464"/>
      <c r="E223" s="464"/>
      <c r="F223" s="464"/>
      <c r="G223" s="463"/>
      <c r="H223" s="463"/>
      <c r="I223" s="465"/>
      <c r="J223" s="466"/>
      <c r="K223" s="411"/>
      <c r="L223" s="462"/>
    </row>
    <row r="224" spans="2:12" s="460" customFormat="1" x14ac:dyDescent="0.35">
      <c r="B224" s="461"/>
      <c r="C224" s="412"/>
      <c r="D224" s="652"/>
      <c r="E224" s="652"/>
      <c r="F224" s="652"/>
      <c r="G224" s="652"/>
      <c r="H224" s="652"/>
      <c r="I224" s="652"/>
      <c r="J224" s="652"/>
      <c r="K224" s="653"/>
      <c r="L224" s="467"/>
    </row>
    <row r="225" spans="2:12" s="460" customFormat="1" ht="46.5" customHeight="1" x14ac:dyDescent="0.35">
      <c r="B225" s="461"/>
      <c r="C225" s="632" t="s">
        <v>487</v>
      </c>
      <c r="D225" s="633"/>
      <c r="E225" s="633"/>
      <c r="F225" s="633"/>
      <c r="G225" s="633"/>
      <c r="H225" s="654" t="s">
        <v>81</v>
      </c>
      <c r="I225" s="654"/>
      <c r="J225" s="654"/>
      <c r="K225" s="414" t="s">
        <v>488</v>
      </c>
      <c r="L225" s="468"/>
    </row>
    <row r="226" spans="2:12" s="460" customFormat="1" ht="32.25" customHeight="1" x14ac:dyDescent="0.35">
      <c r="B226" s="461"/>
      <c r="C226" s="632" t="s">
        <v>489</v>
      </c>
      <c r="D226" s="633"/>
      <c r="E226" s="633"/>
      <c r="F226" s="633"/>
      <c r="G226" s="633"/>
      <c r="H226" s="646" t="s">
        <v>490</v>
      </c>
      <c r="I226" s="646"/>
      <c r="J226" s="416" t="s">
        <v>491</v>
      </c>
      <c r="K226" s="417">
        <v>0.25</v>
      </c>
      <c r="L226" s="468"/>
    </row>
    <row r="227" spans="2:12" s="460" customFormat="1" ht="30" customHeight="1" x14ac:dyDescent="0.35">
      <c r="B227" s="461"/>
      <c r="C227" s="632" t="s">
        <v>492</v>
      </c>
      <c r="D227" s="633"/>
      <c r="E227" s="633"/>
      <c r="F227" s="633"/>
      <c r="G227" s="633"/>
      <c r="H227" s="634" t="s">
        <v>493</v>
      </c>
      <c r="I227" s="635"/>
      <c r="J227" s="416" t="s">
        <v>494</v>
      </c>
      <c r="K227" s="417">
        <v>0.03</v>
      </c>
      <c r="L227" s="468"/>
    </row>
    <row r="228" spans="2:12" s="460" customFormat="1" ht="58.5" customHeight="1" x14ac:dyDescent="0.35">
      <c r="B228" s="461"/>
      <c r="C228" s="636"/>
      <c r="D228" s="637"/>
      <c r="E228" s="637"/>
      <c r="F228" s="637"/>
      <c r="G228" s="638"/>
      <c r="H228" s="645" t="s">
        <v>495</v>
      </c>
      <c r="I228" s="646"/>
      <c r="J228" s="416" t="s">
        <v>496</v>
      </c>
      <c r="K228" s="417">
        <v>0.05</v>
      </c>
      <c r="L228" s="462"/>
    </row>
    <row r="229" spans="2:12" ht="39" customHeight="1" x14ac:dyDescent="0.35">
      <c r="B229" s="449"/>
      <c r="C229" s="639"/>
      <c r="D229" s="640"/>
      <c r="E229" s="640"/>
      <c r="F229" s="640"/>
      <c r="G229" s="641"/>
      <c r="H229" s="646" t="s">
        <v>497</v>
      </c>
      <c r="I229" s="646"/>
      <c r="J229" s="416" t="s">
        <v>498</v>
      </c>
      <c r="K229" s="417">
        <f>K226+K227+K228</f>
        <v>0.33</v>
      </c>
      <c r="L229" s="450"/>
    </row>
    <row r="230" spans="2:12" ht="47.25" customHeight="1" thickBot="1" x14ac:dyDescent="0.4">
      <c r="B230" s="449"/>
      <c r="C230" s="642"/>
      <c r="D230" s="643"/>
      <c r="E230" s="643"/>
      <c r="F230" s="643"/>
      <c r="G230" s="644"/>
      <c r="H230" s="647"/>
      <c r="I230" s="647"/>
      <c r="J230" s="647"/>
      <c r="K230" s="648"/>
      <c r="L230" s="450"/>
    </row>
    <row r="231" spans="2:12" ht="14" thickBot="1" x14ac:dyDescent="0.4">
      <c r="B231" s="469"/>
      <c r="C231" s="470"/>
      <c r="D231" s="470"/>
      <c r="E231" s="471"/>
      <c r="F231" s="470"/>
      <c r="G231" s="472"/>
      <c r="H231" s="470"/>
      <c r="I231" s="470"/>
      <c r="J231" s="470"/>
      <c r="K231" s="470"/>
      <c r="L231" s="473"/>
    </row>
    <row r="232" spans="2:12" ht="14" thickTop="1" x14ac:dyDescent="0.35"/>
  </sheetData>
  <mergeCells count="49">
    <mergeCell ref="C143:K143"/>
    <mergeCell ref="C118:K118"/>
    <mergeCell ref="C122:K122"/>
    <mergeCell ref="C130:K130"/>
    <mergeCell ref="C133:K133"/>
    <mergeCell ref="C139:K139"/>
    <mergeCell ref="C7:K8"/>
    <mergeCell ref="C171:K171"/>
    <mergeCell ref="C170:K170"/>
    <mergeCell ref="C99:K99"/>
    <mergeCell ref="C100:K100"/>
    <mergeCell ref="C13:K13"/>
    <mergeCell ref="C25:K25"/>
    <mergeCell ref="C36:H36"/>
    <mergeCell ref="C42:H42"/>
    <mergeCell ref="C88:K88"/>
    <mergeCell ref="C91:K91"/>
    <mergeCell ref="C104:K104"/>
    <mergeCell ref="C108:K108"/>
    <mergeCell ref="C111:K111"/>
    <mergeCell ref="C114:K114"/>
    <mergeCell ref="C117:K117"/>
    <mergeCell ref="B1:G1"/>
    <mergeCell ref="B2:E2"/>
    <mergeCell ref="B4:L4"/>
    <mergeCell ref="C5:K5"/>
    <mergeCell ref="C6:K6"/>
    <mergeCell ref="C9:K9"/>
    <mergeCell ref="C10:K10"/>
    <mergeCell ref="C11:C12"/>
    <mergeCell ref="D11:D12"/>
    <mergeCell ref="E11:F11"/>
    <mergeCell ref="G11:G12"/>
    <mergeCell ref="H11:H12"/>
    <mergeCell ref="I11:I12"/>
    <mergeCell ref="J11:J12"/>
    <mergeCell ref="K11:K12"/>
    <mergeCell ref="G215:I215"/>
    <mergeCell ref="D224:K224"/>
    <mergeCell ref="C225:G225"/>
    <mergeCell ref="H225:J225"/>
    <mergeCell ref="C226:G226"/>
    <mergeCell ref="H226:I226"/>
    <mergeCell ref="C227:G227"/>
    <mergeCell ref="H227:I227"/>
    <mergeCell ref="C228:G230"/>
    <mergeCell ref="H228:I228"/>
    <mergeCell ref="H229:I229"/>
    <mergeCell ref="H230:K23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B29E5-A0FE-4516-9E10-5C680EF60173}">
  <dimension ref="B1:L61"/>
  <sheetViews>
    <sheetView topLeftCell="A8" zoomScale="40" zoomScaleNormal="40" workbookViewId="0">
      <selection activeCell="O36" sqref="O36"/>
    </sheetView>
  </sheetViews>
  <sheetFormatPr baseColWidth="10" defaultColWidth="11.453125" defaultRowHeight="13.5" x14ac:dyDescent="0.25"/>
  <cols>
    <col min="1" max="2" width="2.90625" style="340" customWidth="1"/>
    <col min="3" max="3" width="11.08984375" style="340" customWidth="1"/>
    <col min="4" max="4" width="22.453125" style="340" customWidth="1"/>
    <col min="5" max="5" width="16.08984375" style="423" customWidth="1"/>
    <col min="6" max="6" width="21.54296875" style="340" customWidth="1"/>
    <col min="7" max="7" width="73.36328125" style="340" customWidth="1"/>
    <col min="8" max="8" width="8.6328125" style="340" customWidth="1"/>
    <col min="9" max="9" width="18.90625" style="340" customWidth="1"/>
    <col min="10" max="10" width="23.90625" style="340" customWidth="1"/>
    <col min="11" max="11" width="30" style="340" customWidth="1"/>
    <col min="12" max="13" width="2.90625" style="340" customWidth="1"/>
    <col min="14" max="16384" width="11.453125" style="340"/>
  </cols>
  <sheetData>
    <row r="1" spans="2:12" x14ac:dyDescent="0.25">
      <c r="B1" s="705" t="s">
        <v>469</v>
      </c>
      <c r="C1" s="705"/>
      <c r="D1" s="705"/>
      <c r="E1" s="705"/>
      <c r="F1" s="705"/>
      <c r="G1" s="705"/>
    </row>
    <row r="2" spans="2:12" x14ac:dyDescent="0.25">
      <c r="B2" s="705" t="s">
        <v>470</v>
      </c>
      <c r="C2" s="705"/>
      <c r="D2" s="705"/>
      <c r="E2" s="705"/>
    </row>
    <row r="3" spans="2:12" ht="14" thickBot="1" x14ac:dyDescent="0.3">
      <c r="C3" s="339"/>
      <c r="D3" s="341"/>
      <c r="E3" s="339"/>
      <c r="F3" s="341"/>
    </row>
    <row r="4" spans="2:12" ht="14.5" thickTop="1" thickBot="1" x14ac:dyDescent="0.3">
      <c r="B4" s="706"/>
      <c r="C4" s="707"/>
      <c r="D4" s="707"/>
      <c r="E4" s="707"/>
      <c r="F4" s="707"/>
      <c r="G4" s="707"/>
      <c r="H4" s="707"/>
      <c r="I4" s="707"/>
      <c r="J4" s="707"/>
      <c r="K4" s="707"/>
      <c r="L4" s="708"/>
    </row>
    <row r="5" spans="2:12" ht="31.5" customHeight="1" x14ac:dyDescent="0.25">
      <c r="B5" s="342"/>
      <c r="C5" s="709" t="s">
        <v>471</v>
      </c>
      <c r="D5" s="710"/>
      <c r="E5" s="710"/>
      <c r="F5" s="710"/>
      <c r="G5" s="710"/>
      <c r="H5" s="710"/>
      <c r="I5" s="710"/>
      <c r="J5" s="710"/>
      <c r="K5" s="711"/>
      <c r="L5" s="343"/>
    </row>
    <row r="6" spans="2:12" x14ac:dyDescent="0.25">
      <c r="B6" s="342"/>
      <c r="C6" s="712" t="s">
        <v>500</v>
      </c>
      <c r="D6" s="713"/>
      <c r="E6" s="713"/>
      <c r="F6" s="713"/>
      <c r="G6" s="713"/>
      <c r="H6" s="713"/>
      <c r="I6" s="713"/>
      <c r="J6" s="713"/>
      <c r="K6" s="714"/>
      <c r="L6" s="343"/>
    </row>
    <row r="7" spans="2:12" s="345" customFormat="1" x14ac:dyDescent="0.25">
      <c r="B7" s="499"/>
      <c r="C7" s="704" t="s">
        <v>501</v>
      </c>
      <c r="D7" s="704"/>
      <c r="E7" s="704"/>
      <c r="F7" s="704"/>
      <c r="G7" s="704"/>
      <c r="H7" s="704"/>
      <c r="I7" s="704"/>
      <c r="J7" s="704"/>
      <c r="K7" s="704"/>
      <c r="L7" s="344"/>
    </row>
    <row r="8" spans="2:12" ht="105.75" customHeight="1" x14ac:dyDescent="0.25">
      <c r="B8" s="342"/>
      <c r="C8" s="704"/>
      <c r="D8" s="704"/>
      <c r="E8" s="704"/>
      <c r="F8" s="704"/>
      <c r="G8" s="704"/>
      <c r="H8" s="704"/>
      <c r="I8" s="704"/>
      <c r="J8" s="704"/>
      <c r="K8" s="704"/>
      <c r="L8" s="343"/>
    </row>
    <row r="9" spans="2:12" ht="34.5" customHeight="1" x14ac:dyDescent="0.25">
      <c r="B9" s="342"/>
      <c r="C9" s="698" t="s">
        <v>502</v>
      </c>
      <c r="D9" s="699"/>
      <c r="E9" s="699"/>
      <c r="F9" s="699"/>
      <c r="G9" s="699"/>
      <c r="H9" s="699"/>
      <c r="I9" s="699"/>
      <c r="J9" s="699"/>
      <c r="K9" s="700"/>
      <c r="L9" s="343"/>
    </row>
    <row r="10" spans="2:12" ht="30" customHeight="1" thickBot="1" x14ac:dyDescent="0.3">
      <c r="B10" s="342"/>
      <c r="C10" s="658"/>
      <c r="D10" s="659"/>
      <c r="E10" s="659"/>
      <c r="F10" s="659"/>
      <c r="G10" s="659"/>
      <c r="H10" s="659"/>
      <c r="I10" s="659"/>
      <c r="J10" s="659"/>
      <c r="K10" s="660"/>
      <c r="L10" s="343"/>
    </row>
    <row r="11" spans="2:12" ht="30" customHeight="1" x14ac:dyDescent="0.25">
      <c r="B11" s="342"/>
      <c r="C11" s="661" t="s">
        <v>475</v>
      </c>
      <c r="D11" s="663" t="s">
        <v>476</v>
      </c>
      <c r="E11" s="665" t="s">
        <v>477</v>
      </c>
      <c r="F11" s="665"/>
      <c r="G11" s="661" t="s">
        <v>81</v>
      </c>
      <c r="H11" s="663" t="s">
        <v>478</v>
      </c>
      <c r="I11" s="663" t="s">
        <v>3</v>
      </c>
      <c r="J11" s="666" t="s">
        <v>479</v>
      </c>
      <c r="K11" s="668" t="s">
        <v>480</v>
      </c>
      <c r="L11" s="343"/>
    </row>
    <row r="12" spans="2:12" ht="30" customHeight="1" thickBot="1" x14ac:dyDescent="0.3">
      <c r="B12" s="342"/>
      <c r="C12" s="662"/>
      <c r="D12" s="664"/>
      <c r="E12" s="346" t="s">
        <v>481</v>
      </c>
      <c r="F12" s="346" t="s">
        <v>482</v>
      </c>
      <c r="G12" s="662"/>
      <c r="H12" s="664"/>
      <c r="I12" s="664"/>
      <c r="J12" s="667"/>
      <c r="K12" s="669"/>
      <c r="L12" s="343"/>
    </row>
    <row r="13" spans="2:12" ht="30" customHeight="1" thickBot="1" x14ac:dyDescent="0.3">
      <c r="B13" s="342"/>
      <c r="C13" s="347"/>
      <c r="D13" s="348"/>
      <c r="E13" s="348"/>
      <c r="F13" s="348"/>
      <c r="G13" s="348"/>
      <c r="H13" s="348"/>
      <c r="I13" s="348"/>
      <c r="J13" s="348"/>
      <c r="K13" s="349"/>
      <c r="L13" s="343"/>
    </row>
    <row r="14" spans="2:12" ht="30" customHeight="1" x14ac:dyDescent="0.25">
      <c r="B14" s="342"/>
      <c r="C14" s="350"/>
      <c r="D14" s="361"/>
      <c r="E14" s="361"/>
      <c r="F14" s="361"/>
      <c r="G14" s="367"/>
      <c r="H14" s="361"/>
      <c r="I14" s="352"/>
      <c r="J14" s="353"/>
      <c r="K14" s="354"/>
      <c r="L14" s="343"/>
    </row>
    <row r="15" spans="2:12" ht="30" customHeight="1" thickBot="1" x14ac:dyDescent="0.3">
      <c r="B15" s="342"/>
      <c r="C15" s="355" t="s">
        <v>483</v>
      </c>
      <c r="D15" s="500"/>
      <c r="E15" s="500"/>
      <c r="F15" s="500"/>
      <c r="G15" s="501"/>
      <c r="H15" s="500"/>
      <c r="I15" s="352"/>
      <c r="J15" s="358"/>
      <c r="K15" s="359"/>
      <c r="L15" s="343"/>
    </row>
    <row r="16" spans="2:12" ht="30" customHeight="1" thickBot="1" x14ac:dyDescent="0.3">
      <c r="B16" s="342"/>
      <c r="C16" s="347"/>
      <c r="D16" s="348"/>
      <c r="E16" s="348"/>
      <c r="F16" s="348"/>
      <c r="G16" s="348"/>
      <c r="H16" s="348"/>
      <c r="I16" s="348"/>
      <c r="J16" s="348"/>
      <c r="K16" s="349"/>
      <c r="L16" s="343"/>
    </row>
    <row r="17" spans="2:12" ht="30" customHeight="1" x14ac:dyDescent="0.25">
      <c r="B17" s="342"/>
      <c r="C17" s="350"/>
      <c r="D17" s="361"/>
      <c r="E17" s="361"/>
      <c r="F17" s="361"/>
      <c r="G17" s="362"/>
      <c r="H17" s="361"/>
      <c r="I17" s="352"/>
      <c r="J17" s="353"/>
      <c r="K17" s="360"/>
      <c r="L17" s="343"/>
    </row>
    <row r="18" spans="2:12" ht="30" customHeight="1" x14ac:dyDescent="0.25">
      <c r="B18" s="342"/>
      <c r="C18" s="350"/>
      <c r="D18" s="361"/>
      <c r="E18" s="361"/>
      <c r="F18" s="361"/>
      <c r="G18" s="362"/>
      <c r="H18" s="361"/>
      <c r="I18" s="352"/>
      <c r="J18" s="353"/>
      <c r="K18" s="360"/>
      <c r="L18" s="343"/>
    </row>
    <row r="19" spans="2:12" ht="30" customHeight="1" x14ac:dyDescent="0.25">
      <c r="B19" s="342"/>
      <c r="C19" s="350"/>
      <c r="D19" s="361"/>
      <c r="E19" s="361"/>
      <c r="F19" s="361"/>
      <c r="G19" s="362"/>
      <c r="H19" s="361"/>
      <c r="I19" s="352"/>
      <c r="J19" s="353"/>
      <c r="K19" s="360"/>
      <c r="L19" s="343"/>
    </row>
    <row r="20" spans="2:12" ht="30" customHeight="1" x14ac:dyDescent="0.25">
      <c r="B20" s="342"/>
      <c r="C20" s="350"/>
      <c r="D20" s="361"/>
      <c r="E20" s="361"/>
      <c r="F20" s="361"/>
      <c r="G20" s="362"/>
      <c r="H20" s="361"/>
      <c r="I20" s="352"/>
      <c r="J20" s="353"/>
      <c r="K20" s="360"/>
      <c r="L20" s="343"/>
    </row>
    <row r="21" spans="2:12" ht="30" customHeight="1" thickBot="1" x14ac:dyDescent="0.3">
      <c r="B21" s="342"/>
      <c r="C21" s="355" t="s">
        <v>483</v>
      </c>
      <c r="D21" s="363"/>
      <c r="E21" s="364"/>
      <c r="F21" s="363"/>
      <c r="G21" s="363"/>
      <c r="H21" s="363"/>
      <c r="I21" s="352"/>
      <c r="J21" s="363"/>
      <c r="K21" s="359"/>
      <c r="L21" s="343"/>
    </row>
    <row r="22" spans="2:12" ht="30" customHeight="1" thickBot="1" x14ac:dyDescent="0.3">
      <c r="B22" s="342"/>
      <c r="C22" s="347"/>
      <c r="D22" s="348"/>
      <c r="E22" s="348"/>
      <c r="F22" s="348"/>
      <c r="G22" s="348"/>
      <c r="H22" s="348"/>
      <c r="I22" s="348"/>
      <c r="J22" s="348"/>
      <c r="K22" s="349"/>
      <c r="L22" s="343"/>
    </row>
    <row r="23" spans="2:12" ht="30" customHeight="1" x14ac:dyDescent="0.25">
      <c r="B23" s="342"/>
      <c r="C23" s="350"/>
      <c r="D23" s="365"/>
      <c r="E23" s="365"/>
      <c r="F23" s="365"/>
      <c r="G23" s="366"/>
      <c r="H23" s="365"/>
      <c r="I23" s="352"/>
      <c r="J23" s="353"/>
      <c r="K23" s="360"/>
      <c r="L23" s="343"/>
    </row>
    <row r="24" spans="2:12" ht="30" customHeight="1" x14ac:dyDescent="0.25">
      <c r="B24" s="342"/>
      <c r="C24" s="350"/>
      <c r="D24" s="351"/>
      <c r="E24" s="351"/>
      <c r="F24" s="351"/>
      <c r="G24" s="366"/>
      <c r="H24" s="365"/>
      <c r="I24" s="352"/>
      <c r="J24" s="353"/>
      <c r="K24" s="360"/>
      <c r="L24" s="343"/>
    </row>
    <row r="25" spans="2:12" ht="30" customHeight="1" x14ac:dyDescent="0.25">
      <c r="B25" s="342"/>
      <c r="C25" s="350"/>
      <c r="D25" s="365"/>
      <c r="E25" s="365"/>
      <c r="F25" s="365"/>
      <c r="G25" s="366"/>
      <c r="H25" s="365"/>
      <c r="I25" s="352"/>
      <c r="J25" s="353"/>
      <c r="K25" s="360"/>
      <c r="L25" s="343"/>
    </row>
    <row r="26" spans="2:12" ht="30" customHeight="1" x14ac:dyDescent="0.25">
      <c r="B26" s="342"/>
      <c r="C26" s="350"/>
      <c r="D26" s="361"/>
      <c r="E26" s="361"/>
      <c r="F26" s="361"/>
      <c r="G26" s="367"/>
      <c r="H26" s="361"/>
      <c r="I26" s="352"/>
      <c r="J26" s="353"/>
      <c r="K26" s="360"/>
      <c r="L26" s="343"/>
    </row>
    <row r="27" spans="2:12" ht="30" customHeight="1" x14ac:dyDescent="0.25">
      <c r="B27" s="342"/>
      <c r="C27" s="350"/>
      <c r="D27" s="365"/>
      <c r="E27" s="365"/>
      <c r="F27" s="365"/>
      <c r="G27" s="366"/>
      <c r="H27" s="365"/>
      <c r="I27" s="352"/>
      <c r="J27" s="368"/>
      <c r="K27" s="360"/>
      <c r="L27" s="343"/>
    </row>
    <row r="28" spans="2:12" ht="30" customHeight="1" x14ac:dyDescent="0.25">
      <c r="B28" s="342"/>
      <c r="C28" s="369"/>
      <c r="D28" s="361"/>
      <c r="E28" s="361"/>
      <c r="F28" s="361"/>
      <c r="G28" s="367"/>
      <c r="H28" s="361"/>
      <c r="I28" s="352"/>
      <c r="J28" s="368"/>
      <c r="K28" s="360"/>
      <c r="L28" s="343"/>
    </row>
    <row r="29" spans="2:12" ht="30" customHeight="1" x14ac:dyDescent="0.25">
      <c r="B29" s="342"/>
      <c r="C29" s="350"/>
      <c r="D29" s="365"/>
      <c r="E29" s="361"/>
      <c r="F29" s="365"/>
      <c r="G29" s="366"/>
      <c r="H29" s="365"/>
      <c r="I29" s="352"/>
      <c r="J29" s="353"/>
      <c r="K29" s="360"/>
      <c r="L29" s="343"/>
    </row>
    <row r="30" spans="2:12" ht="30" customHeight="1" x14ac:dyDescent="0.25">
      <c r="B30" s="342"/>
      <c r="C30" s="350"/>
      <c r="D30" s="365"/>
      <c r="E30" s="365"/>
      <c r="F30" s="365"/>
      <c r="G30" s="366"/>
      <c r="H30" s="370"/>
      <c r="I30" s="352"/>
      <c r="J30" s="353"/>
      <c r="K30" s="360"/>
      <c r="L30" s="343"/>
    </row>
    <row r="31" spans="2:12" ht="30" customHeight="1" thickBot="1" x14ac:dyDescent="0.3">
      <c r="B31" s="342"/>
      <c r="C31" s="371" t="s">
        <v>483</v>
      </c>
      <c r="D31" s="372"/>
      <c r="E31" s="372"/>
      <c r="F31" s="372"/>
      <c r="G31" s="373"/>
      <c r="H31" s="372"/>
      <c r="I31" s="352"/>
      <c r="J31" s="374"/>
      <c r="K31" s="375"/>
      <c r="L31" s="343"/>
    </row>
    <row r="32" spans="2:12" ht="30" customHeight="1" thickBot="1" x14ac:dyDescent="0.3">
      <c r="B32" s="342"/>
      <c r="C32" s="347"/>
      <c r="D32" s="348"/>
      <c r="E32" s="348"/>
      <c r="F32" s="348"/>
      <c r="G32" s="348"/>
      <c r="H32" s="348"/>
      <c r="I32" s="348"/>
      <c r="J32" s="348"/>
      <c r="K32" s="349"/>
      <c r="L32" s="343"/>
    </row>
    <row r="33" spans="2:12" ht="30" customHeight="1" x14ac:dyDescent="0.25">
      <c r="B33" s="342"/>
      <c r="C33" s="350"/>
      <c r="D33" s="365"/>
      <c r="E33" s="365"/>
      <c r="F33" s="365"/>
      <c r="G33" s="366"/>
      <c r="H33" s="365"/>
      <c r="I33" s="352"/>
      <c r="J33" s="353"/>
      <c r="K33" s="360"/>
      <c r="L33" s="343"/>
    </row>
    <row r="34" spans="2:12" ht="30" customHeight="1" x14ac:dyDescent="0.25">
      <c r="B34" s="342"/>
      <c r="C34" s="350"/>
      <c r="D34" s="365"/>
      <c r="E34" s="365"/>
      <c r="F34" s="365"/>
      <c r="G34" s="366"/>
      <c r="H34" s="365"/>
      <c r="I34" s="352"/>
      <c r="J34" s="353"/>
      <c r="K34" s="360"/>
      <c r="L34" s="343"/>
    </row>
    <row r="35" spans="2:12" ht="30" customHeight="1" x14ac:dyDescent="0.25">
      <c r="B35" s="342"/>
      <c r="C35" s="376"/>
      <c r="D35" s="365"/>
      <c r="E35" s="365"/>
      <c r="F35" s="365"/>
      <c r="G35" s="366"/>
      <c r="H35" s="365"/>
      <c r="I35" s="352"/>
      <c r="J35" s="353"/>
      <c r="K35" s="360"/>
      <c r="L35" s="343"/>
    </row>
    <row r="36" spans="2:12" ht="30" customHeight="1" thickBot="1" x14ac:dyDescent="0.3">
      <c r="B36" s="342"/>
      <c r="C36" s="355" t="s">
        <v>483</v>
      </c>
      <c r="D36" s="377"/>
      <c r="E36" s="377"/>
      <c r="F36" s="377"/>
      <c r="G36" s="378"/>
      <c r="H36" s="379"/>
      <c r="I36" s="352"/>
      <c r="J36" s="358"/>
      <c r="K36" s="359"/>
      <c r="L36" s="343"/>
    </row>
    <row r="37" spans="2:12" ht="30" customHeight="1" thickBot="1" x14ac:dyDescent="0.3">
      <c r="B37" s="342"/>
      <c r="C37" s="347"/>
      <c r="D37" s="348"/>
      <c r="E37" s="348"/>
      <c r="F37" s="348"/>
      <c r="G37" s="348"/>
      <c r="H37" s="348"/>
      <c r="I37" s="348"/>
      <c r="J37" s="348"/>
      <c r="K37" s="349"/>
      <c r="L37" s="343"/>
    </row>
    <row r="38" spans="2:12" ht="30" customHeight="1" x14ac:dyDescent="0.25">
      <c r="B38" s="342"/>
      <c r="C38" s="350"/>
      <c r="D38" s="365"/>
      <c r="E38" s="365"/>
      <c r="F38" s="365"/>
      <c r="G38" s="366"/>
      <c r="H38" s="365"/>
      <c r="I38" s="352"/>
      <c r="J38" s="353"/>
      <c r="K38" s="360"/>
      <c r="L38" s="343"/>
    </row>
    <row r="39" spans="2:12" ht="30" customHeight="1" thickBot="1" x14ac:dyDescent="0.3">
      <c r="B39" s="342"/>
      <c r="C39" s="355" t="s">
        <v>483</v>
      </c>
      <c r="D39" s="377"/>
      <c r="E39" s="377"/>
      <c r="F39" s="377"/>
      <c r="G39" s="380"/>
      <c r="H39" s="379"/>
      <c r="I39" s="352"/>
      <c r="J39" s="358"/>
      <c r="K39" s="359"/>
      <c r="L39" s="343"/>
    </row>
    <row r="40" spans="2:12" s="384" customFormat="1" ht="30" customHeight="1" thickBot="1" x14ac:dyDescent="0.3">
      <c r="B40" s="381"/>
      <c r="C40" s="701" t="s">
        <v>484</v>
      </c>
      <c r="D40" s="702"/>
      <c r="E40" s="702"/>
      <c r="F40" s="702"/>
      <c r="G40" s="702"/>
      <c r="H40" s="702"/>
      <c r="I40" s="702"/>
      <c r="J40" s="703"/>
      <c r="K40" s="382"/>
      <c r="L40" s="383"/>
    </row>
    <row r="41" spans="2:12" s="384" customFormat="1" ht="14" thickBot="1" x14ac:dyDescent="0.3">
      <c r="B41" s="381"/>
      <c r="C41" s="385"/>
      <c r="D41" s="385"/>
      <c r="E41" s="385"/>
      <c r="F41" s="385"/>
      <c r="G41" s="385"/>
      <c r="H41" s="385"/>
      <c r="I41" s="385"/>
      <c r="J41" s="385"/>
      <c r="K41" s="386"/>
      <c r="L41" s="383"/>
    </row>
    <row r="42" spans="2:12" s="384" customFormat="1" ht="30" customHeight="1" x14ac:dyDescent="0.25">
      <c r="B42" s="381"/>
      <c r="C42" s="387"/>
      <c r="D42" s="388"/>
      <c r="E42" s="387"/>
      <c r="F42" s="387"/>
      <c r="G42" s="649"/>
      <c r="H42" s="650"/>
      <c r="I42" s="651"/>
      <c r="J42" s="389"/>
      <c r="K42" s="390"/>
      <c r="L42" s="383"/>
    </row>
    <row r="43" spans="2:12" s="384" customFormat="1" ht="30" customHeight="1" x14ac:dyDescent="0.25">
      <c r="B43" s="381"/>
      <c r="C43" s="387"/>
      <c r="D43" s="388"/>
      <c r="E43" s="387"/>
      <c r="F43" s="387"/>
      <c r="G43" s="391"/>
      <c r="H43" s="392"/>
      <c r="I43" s="393"/>
      <c r="J43" s="394"/>
      <c r="K43" s="395"/>
      <c r="L43" s="383"/>
    </row>
    <row r="44" spans="2:12" s="384" customFormat="1" ht="30" customHeight="1" x14ac:dyDescent="0.25">
      <c r="B44" s="381"/>
      <c r="C44" s="387"/>
      <c r="D44" s="396"/>
      <c r="E44" s="396"/>
      <c r="F44" s="396"/>
      <c r="G44" s="391"/>
      <c r="H44" s="397"/>
      <c r="I44" s="398"/>
      <c r="J44" s="399"/>
      <c r="K44" s="395"/>
      <c r="L44" s="383"/>
    </row>
    <row r="45" spans="2:12" s="384" customFormat="1" ht="30" customHeight="1" x14ac:dyDescent="0.25">
      <c r="B45" s="381"/>
      <c r="C45" s="387"/>
      <c r="D45" s="396"/>
      <c r="E45" s="396"/>
      <c r="F45" s="396"/>
      <c r="G45" s="400" t="s">
        <v>485</v>
      </c>
      <c r="H45" s="397"/>
      <c r="I45" s="398"/>
      <c r="J45" s="399"/>
      <c r="K45" s="401"/>
      <c r="L45" s="383"/>
    </row>
    <row r="46" spans="2:12" s="384" customFormat="1" ht="30" customHeight="1" x14ac:dyDescent="0.25">
      <c r="B46" s="381"/>
      <c r="C46" s="387"/>
      <c r="D46" s="388"/>
      <c r="E46" s="387"/>
      <c r="F46" s="387"/>
      <c r="G46" s="402"/>
      <c r="H46" s="397"/>
      <c r="I46" s="398"/>
      <c r="J46" s="403"/>
      <c r="K46" s="395"/>
      <c r="L46" s="383"/>
    </row>
    <row r="47" spans="2:12" s="384" customFormat="1" ht="30" customHeight="1" x14ac:dyDescent="0.25">
      <c r="B47" s="381"/>
      <c r="C47" s="387"/>
      <c r="D47" s="388"/>
      <c r="E47" s="387"/>
      <c r="F47" s="387"/>
      <c r="G47" s="402"/>
      <c r="H47" s="397"/>
      <c r="I47" s="398"/>
      <c r="J47" s="403"/>
      <c r="K47" s="395"/>
      <c r="L47" s="383"/>
    </row>
    <row r="48" spans="2:12" s="384" customFormat="1" ht="30" customHeight="1" thickBot="1" x14ac:dyDescent="0.3">
      <c r="B48" s="381"/>
      <c r="C48" s="387"/>
      <c r="D48" s="388"/>
      <c r="E48" s="387"/>
      <c r="F48" s="387"/>
      <c r="G48" s="502"/>
      <c r="H48" s="397"/>
      <c r="I48" s="398"/>
      <c r="J48" s="403"/>
      <c r="K48" s="401"/>
      <c r="L48" s="383"/>
    </row>
    <row r="49" spans="2:12" s="384" customFormat="1" ht="30" customHeight="1" thickBot="1" x14ac:dyDescent="0.3">
      <c r="B49" s="381"/>
      <c r="C49" s="387"/>
      <c r="D49" s="388"/>
      <c r="E49" s="387"/>
      <c r="F49" s="387"/>
      <c r="G49" s="405" t="s">
        <v>486</v>
      </c>
      <c r="H49" s="406"/>
      <c r="I49" s="407"/>
      <c r="J49" s="408"/>
      <c r="K49" s="382"/>
      <c r="L49" s="383"/>
    </row>
    <row r="50" spans="2:12" s="384" customFormat="1" ht="14" thickBot="1" x14ac:dyDescent="0.3">
      <c r="B50" s="381"/>
      <c r="C50" s="387"/>
      <c r="D50" s="388"/>
      <c r="E50" s="388"/>
      <c r="F50" s="388"/>
      <c r="G50" s="387"/>
      <c r="H50" s="387"/>
      <c r="I50" s="409"/>
      <c r="J50" s="410"/>
      <c r="K50" s="411"/>
      <c r="L50" s="383"/>
    </row>
    <row r="51" spans="2:12" s="384" customFormat="1" x14ac:dyDescent="0.25">
      <c r="B51" s="381"/>
      <c r="C51" s="412"/>
      <c r="D51" s="652"/>
      <c r="E51" s="652"/>
      <c r="F51" s="652"/>
      <c r="G51" s="652"/>
      <c r="H51" s="652"/>
      <c r="I51" s="652"/>
      <c r="J51" s="652"/>
      <c r="K51" s="653"/>
      <c r="L51" s="413"/>
    </row>
    <row r="52" spans="2:12" s="384" customFormat="1" ht="46.5" customHeight="1" x14ac:dyDescent="0.25">
      <c r="B52" s="381"/>
      <c r="C52" s="632" t="s">
        <v>487</v>
      </c>
      <c r="D52" s="633"/>
      <c r="E52" s="633"/>
      <c r="F52" s="633"/>
      <c r="G52" s="633"/>
      <c r="H52" s="654" t="s">
        <v>81</v>
      </c>
      <c r="I52" s="654"/>
      <c r="J52" s="654"/>
      <c r="K52" s="414" t="s">
        <v>488</v>
      </c>
      <c r="L52" s="415"/>
    </row>
    <row r="53" spans="2:12" s="384" customFormat="1" ht="32.25" customHeight="1" x14ac:dyDescent="0.25">
      <c r="B53" s="381"/>
      <c r="C53" s="632" t="s">
        <v>489</v>
      </c>
      <c r="D53" s="633"/>
      <c r="E53" s="633"/>
      <c r="F53" s="633"/>
      <c r="G53" s="633"/>
      <c r="H53" s="646" t="s">
        <v>490</v>
      </c>
      <c r="I53" s="646"/>
      <c r="J53" s="416" t="s">
        <v>491</v>
      </c>
      <c r="K53" s="417" t="s">
        <v>503</v>
      </c>
      <c r="L53" s="415"/>
    </row>
    <row r="54" spans="2:12" s="384" customFormat="1" ht="30" customHeight="1" x14ac:dyDescent="0.25">
      <c r="B54" s="381"/>
      <c r="C54" s="632" t="s">
        <v>492</v>
      </c>
      <c r="D54" s="633"/>
      <c r="E54" s="633"/>
      <c r="F54" s="633"/>
      <c r="G54" s="633"/>
      <c r="H54" s="634" t="s">
        <v>493</v>
      </c>
      <c r="I54" s="635"/>
      <c r="J54" s="416" t="s">
        <v>494</v>
      </c>
      <c r="K54" s="417" t="s">
        <v>503</v>
      </c>
      <c r="L54" s="415"/>
    </row>
    <row r="55" spans="2:12" s="384" customFormat="1" ht="58.5" customHeight="1" x14ac:dyDescent="0.25">
      <c r="B55" s="381"/>
      <c r="C55" s="636"/>
      <c r="D55" s="637"/>
      <c r="E55" s="637"/>
      <c r="F55" s="637"/>
      <c r="G55" s="638"/>
      <c r="H55" s="645" t="s">
        <v>495</v>
      </c>
      <c r="I55" s="646"/>
      <c r="J55" s="416" t="s">
        <v>496</v>
      </c>
      <c r="K55" s="417" t="s">
        <v>503</v>
      </c>
      <c r="L55" s="383"/>
    </row>
    <row r="56" spans="2:12" ht="39" customHeight="1" x14ac:dyDescent="0.25">
      <c r="B56" s="342"/>
      <c r="C56" s="639"/>
      <c r="D56" s="640"/>
      <c r="E56" s="640"/>
      <c r="F56" s="640"/>
      <c r="G56" s="641"/>
      <c r="H56" s="646" t="s">
        <v>497</v>
      </c>
      <c r="I56" s="646"/>
      <c r="J56" s="416" t="s">
        <v>498</v>
      </c>
      <c r="K56" s="417" t="s">
        <v>503</v>
      </c>
      <c r="L56" s="343"/>
    </row>
    <row r="57" spans="2:12" ht="47.25" customHeight="1" thickBot="1" x14ac:dyDescent="0.3">
      <c r="B57" s="342"/>
      <c r="C57" s="642"/>
      <c r="D57" s="643"/>
      <c r="E57" s="643"/>
      <c r="F57" s="643"/>
      <c r="G57" s="644"/>
      <c r="H57" s="647"/>
      <c r="I57" s="647"/>
      <c r="J57" s="647"/>
      <c r="K57" s="648"/>
      <c r="L57" s="343"/>
    </row>
    <row r="58" spans="2:12" ht="47.25" customHeight="1" x14ac:dyDescent="0.25">
      <c r="B58" s="342"/>
      <c r="C58" s="503"/>
      <c r="D58" s="503"/>
      <c r="E58" s="503"/>
      <c r="F58" s="503"/>
      <c r="G58" s="503"/>
      <c r="H58" s="503"/>
      <c r="I58" s="503"/>
      <c r="J58" s="503"/>
      <c r="K58" s="503"/>
      <c r="L58" s="343"/>
    </row>
    <row r="59" spans="2:12" ht="47.25" customHeight="1" x14ac:dyDescent="0.25">
      <c r="B59" s="342"/>
      <c r="C59" s="503"/>
      <c r="D59" s="503"/>
      <c r="E59" s="503"/>
      <c r="F59" s="503"/>
      <c r="G59" s="504" t="s">
        <v>504</v>
      </c>
      <c r="H59" s="503"/>
      <c r="I59" s="503"/>
      <c r="J59" s="503"/>
      <c r="K59" s="503"/>
      <c r="L59" s="343"/>
    </row>
    <row r="60" spans="2:12" ht="14" thickBot="1" x14ac:dyDescent="0.3">
      <c r="B60" s="418"/>
      <c r="C60" s="419"/>
      <c r="D60" s="419"/>
      <c r="E60" s="420"/>
      <c r="F60" s="419"/>
      <c r="G60" s="421"/>
      <c r="H60" s="419"/>
      <c r="I60" s="419"/>
      <c r="J60" s="419"/>
      <c r="K60" s="419"/>
      <c r="L60" s="422"/>
    </row>
    <row r="61" spans="2:12" ht="14" thickTop="1" x14ac:dyDescent="0.25"/>
  </sheetData>
  <mergeCells count="29">
    <mergeCell ref="B1:G1"/>
    <mergeCell ref="B2:E2"/>
    <mergeCell ref="B4:L4"/>
    <mergeCell ref="C5:K5"/>
    <mergeCell ref="C6:K6"/>
    <mergeCell ref="C40:J40"/>
    <mergeCell ref="G42:I42"/>
    <mergeCell ref="D51:K51"/>
    <mergeCell ref="C52:G52"/>
    <mergeCell ref="C7:K8"/>
    <mergeCell ref="C9:K9"/>
    <mergeCell ref="C10:K10"/>
    <mergeCell ref="C11:C12"/>
    <mergeCell ref="D11:D12"/>
    <mergeCell ref="E11:F11"/>
    <mergeCell ref="G11:G12"/>
    <mergeCell ref="H11:H12"/>
    <mergeCell ref="I11:I12"/>
    <mergeCell ref="J11:J12"/>
    <mergeCell ref="K11:K12"/>
    <mergeCell ref="H52:J52"/>
    <mergeCell ref="C54:G54"/>
    <mergeCell ref="H54:I54"/>
    <mergeCell ref="C55:G57"/>
    <mergeCell ref="H55:I55"/>
    <mergeCell ref="H56:I56"/>
    <mergeCell ref="H57:K57"/>
    <mergeCell ref="C53:G53"/>
    <mergeCell ref="H53:I5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B621C-7177-458C-83C0-E720ACA85F3B}">
  <dimension ref="B1:P94"/>
  <sheetViews>
    <sheetView topLeftCell="A34" zoomScale="85" zoomScaleNormal="60" workbookViewId="0">
      <selection activeCell="C65" sqref="C65"/>
    </sheetView>
  </sheetViews>
  <sheetFormatPr baseColWidth="10" defaultColWidth="11.453125" defaultRowHeight="13.5" x14ac:dyDescent="0.25"/>
  <cols>
    <col min="1" max="2" width="3.08984375" style="505" customWidth="1"/>
    <col min="3" max="3" width="14.6328125" style="505" customWidth="1"/>
    <col min="4" max="4" width="13" style="505" customWidth="1"/>
    <col min="5" max="9" width="11.453125" style="505"/>
    <col min="10" max="10" width="15.453125" style="505" bestFit="1" customWidth="1"/>
    <col min="11" max="11" width="14.26953125" style="505" bestFit="1" customWidth="1"/>
    <col min="12" max="12" width="17.81640625" style="505" bestFit="1" customWidth="1"/>
    <col min="13" max="14" width="11.453125" style="505"/>
    <col min="15" max="15" width="18.6328125" style="505" customWidth="1"/>
    <col min="16" max="17" width="3.08984375" style="505" customWidth="1"/>
    <col min="18" max="16384" width="11.453125" style="505"/>
  </cols>
  <sheetData>
    <row r="1" spans="2:16" x14ac:dyDescent="0.25">
      <c r="B1" s="705" t="s">
        <v>505</v>
      </c>
      <c r="C1" s="705"/>
      <c r="D1" s="705"/>
      <c r="E1" s="705"/>
      <c r="F1" s="705"/>
      <c r="G1" s="705"/>
      <c r="H1" s="705"/>
      <c r="I1" s="705"/>
      <c r="J1" s="705"/>
      <c r="K1" s="705"/>
      <c r="L1" s="705"/>
    </row>
    <row r="2" spans="2:16" x14ac:dyDescent="0.25">
      <c r="B2" s="705" t="s">
        <v>470</v>
      </c>
      <c r="C2" s="705"/>
      <c r="D2" s="705"/>
      <c r="E2" s="705"/>
    </row>
    <row r="3" spans="2:16" ht="14" thickBot="1" x14ac:dyDescent="0.3"/>
    <row r="4" spans="2:16" ht="25.5" customHeight="1" thickTop="1" x14ac:dyDescent="0.25">
      <c r="B4" s="811"/>
      <c r="C4" s="812"/>
      <c r="D4" s="812"/>
      <c r="E4" s="812"/>
      <c r="F4" s="812"/>
      <c r="G4" s="812"/>
      <c r="H4" s="812"/>
      <c r="I4" s="812"/>
      <c r="J4" s="812"/>
      <c r="K4" s="812"/>
      <c r="L4" s="812"/>
      <c r="M4" s="812"/>
      <c r="N4" s="812"/>
      <c r="O4" s="812"/>
      <c r="P4" s="813"/>
    </row>
    <row r="5" spans="2:16" ht="36.75" customHeight="1" x14ac:dyDescent="0.25">
      <c r="B5" s="506"/>
      <c r="C5" s="814" t="s">
        <v>506</v>
      </c>
      <c r="D5" s="814"/>
      <c r="E5" s="814"/>
      <c r="F5" s="814"/>
      <c r="G5" s="814"/>
      <c r="H5" s="814"/>
      <c r="I5" s="814"/>
      <c r="J5" s="814"/>
      <c r="K5" s="814"/>
      <c r="L5" s="814"/>
      <c r="M5" s="814"/>
      <c r="N5" s="814"/>
      <c r="O5" s="814"/>
      <c r="P5" s="507"/>
    </row>
    <row r="6" spans="2:16" ht="14" thickBot="1" x14ac:dyDescent="0.3">
      <c r="B6" s="506"/>
      <c r="P6" s="507"/>
    </row>
    <row r="7" spans="2:16" x14ac:dyDescent="0.25">
      <c r="B7" s="506"/>
      <c r="C7" s="815"/>
      <c r="D7" s="817"/>
      <c r="E7" s="818"/>
      <c r="F7" s="818"/>
      <c r="G7" s="818"/>
      <c r="H7" s="818"/>
      <c r="I7" s="818"/>
      <c r="J7" s="818"/>
      <c r="K7" s="819"/>
      <c r="L7" s="820"/>
      <c r="M7" s="821"/>
      <c r="N7" s="821"/>
      <c r="O7" s="822"/>
      <c r="P7" s="507"/>
    </row>
    <row r="8" spans="2:16" x14ac:dyDescent="0.25">
      <c r="B8" s="506"/>
      <c r="C8" s="816"/>
      <c r="D8" s="787" t="s">
        <v>507</v>
      </c>
      <c r="E8" s="788"/>
      <c r="F8" s="788"/>
      <c r="G8" s="788"/>
      <c r="H8" s="788"/>
      <c r="I8" s="788"/>
      <c r="J8" s="788"/>
      <c r="K8" s="789"/>
      <c r="L8" s="823"/>
      <c r="M8" s="824"/>
      <c r="N8" s="824"/>
      <c r="O8" s="825"/>
      <c r="P8" s="507"/>
    </row>
    <row r="9" spans="2:16" x14ac:dyDescent="0.25">
      <c r="B9" s="506"/>
      <c r="C9" s="816"/>
      <c r="D9" s="787"/>
      <c r="E9" s="788"/>
      <c r="F9" s="788"/>
      <c r="G9" s="788"/>
      <c r="H9" s="788"/>
      <c r="I9" s="788"/>
      <c r="J9" s="788"/>
      <c r="K9" s="789"/>
      <c r="L9" s="783" t="s">
        <v>508</v>
      </c>
      <c r="M9" s="827"/>
      <c r="N9" s="828"/>
      <c r="O9" s="829"/>
      <c r="P9" s="507"/>
    </row>
    <row r="10" spans="2:16" x14ac:dyDescent="0.25">
      <c r="B10" s="506"/>
      <c r="C10" s="816"/>
      <c r="D10" s="787" t="s">
        <v>509</v>
      </c>
      <c r="E10" s="788"/>
      <c r="F10" s="788"/>
      <c r="G10" s="788"/>
      <c r="H10" s="788"/>
      <c r="I10" s="788"/>
      <c r="J10" s="788"/>
      <c r="K10" s="789"/>
      <c r="L10" s="826"/>
      <c r="M10" s="830"/>
      <c r="N10" s="831"/>
      <c r="O10" s="832"/>
      <c r="P10" s="507"/>
    </row>
    <row r="11" spans="2:16" ht="12.75" customHeight="1" x14ac:dyDescent="0.25">
      <c r="B11" s="506"/>
      <c r="C11" s="816"/>
      <c r="D11" s="833"/>
      <c r="E11" s="834"/>
      <c r="F11" s="834"/>
      <c r="G11" s="834"/>
      <c r="H11" s="834"/>
      <c r="I11" s="834"/>
      <c r="J11" s="834"/>
      <c r="K11" s="835"/>
      <c r="L11" s="783" t="s">
        <v>510</v>
      </c>
      <c r="M11" s="783">
        <v>1</v>
      </c>
      <c r="N11" s="783" t="s">
        <v>511</v>
      </c>
      <c r="O11" s="785">
        <v>1</v>
      </c>
      <c r="P11" s="507"/>
    </row>
    <row r="12" spans="2:16" x14ac:dyDescent="0.25">
      <c r="B12" s="506"/>
      <c r="C12" s="816"/>
      <c r="D12" s="833"/>
      <c r="E12" s="834"/>
      <c r="F12" s="834"/>
      <c r="G12" s="834"/>
      <c r="H12" s="834"/>
      <c r="I12" s="834"/>
      <c r="J12" s="834"/>
      <c r="K12" s="835"/>
      <c r="L12" s="784"/>
      <c r="M12" s="784"/>
      <c r="N12" s="784"/>
      <c r="O12" s="786"/>
      <c r="P12" s="507"/>
    </row>
    <row r="13" spans="2:16" x14ac:dyDescent="0.25">
      <c r="B13" s="506"/>
      <c r="C13" s="816"/>
      <c r="D13" s="787" t="s">
        <v>512</v>
      </c>
      <c r="E13" s="788"/>
      <c r="F13" s="788"/>
      <c r="G13" s="788"/>
      <c r="H13" s="788"/>
      <c r="I13" s="788"/>
      <c r="J13" s="788"/>
      <c r="K13" s="789"/>
      <c r="L13" s="784"/>
      <c r="M13" s="784"/>
      <c r="N13" s="784"/>
      <c r="O13" s="786"/>
      <c r="P13" s="507"/>
    </row>
    <row r="14" spans="2:16" ht="14" thickBot="1" x14ac:dyDescent="0.3">
      <c r="B14" s="506"/>
      <c r="C14" s="510"/>
      <c r="D14" s="511"/>
      <c r="E14" s="511"/>
      <c r="F14" s="511"/>
      <c r="G14" s="511"/>
      <c r="H14" s="511"/>
      <c r="I14" s="511"/>
      <c r="J14" s="511"/>
      <c r="K14" s="511"/>
      <c r="L14" s="511"/>
      <c r="M14" s="512"/>
      <c r="N14" s="512"/>
      <c r="O14" s="513"/>
      <c r="P14" s="507"/>
    </row>
    <row r="15" spans="2:16" x14ac:dyDescent="0.25">
      <c r="B15" s="506"/>
      <c r="C15" s="514"/>
      <c r="D15" s="508"/>
      <c r="E15" s="508"/>
      <c r="F15" s="508"/>
      <c r="G15" s="508"/>
      <c r="H15" s="508"/>
      <c r="I15" s="508"/>
      <c r="J15" s="508"/>
      <c r="K15" s="508"/>
      <c r="L15" s="515" t="s">
        <v>513</v>
      </c>
      <c r="M15" s="516" t="s">
        <v>514</v>
      </c>
      <c r="N15" s="516" t="s">
        <v>515</v>
      </c>
      <c r="O15" s="517" t="s">
        <v>516</v>
      </c>
      <c r="P15" s="507"/>
    </row>
    <row r="16" spans="2:16" x14ac:dyDescent="0.25">
      <c r="B16" s="506"/>
      <c r="C16" s="518"/>
      <c r="D16" s="509"/>
      <c r="E16" s="509"/>
      <c r="F16" s="509"/>
      <c r="G16" s="509"/>
      <c r="H16" s="509"/>
      <c r="I16" s="509"/>
      <c r="J16" s="509"/>
      <c r="K16" s="509"/>
      <c r="L16" s="519"/>
      <c r="M16" s="520"/>
      <c r="N16" s="520"/>
      <c r="O16" s="521"/>
      <c r="P16" s="507"/>
    </row>
    <row r="17" spans="2:16" ht="18" customHeight="1" x14ac:dyDescent="0.25">
      <c r="B17" s="506"/>
      <c r="C17" s="792" t="s">
        <v>517</v>
      </c>
      <c r="D17" s="793"/>
      <c r="E17" s="793"/>
      <c r="F17" s="793"/>
      <c r="G17" s="509"/>
      <c r="H17" s="509"/>
      <c r="I17" s="509" t="s">
        <v>518</v>
      </c>
      <c r="K17" s="509"/>
      <c r="L17" s="519"/>
      <c r="O17" s="522"/>
      <c r="P17" s="507"/>
    </row>
    <row r="18" spans="2:16" x14ac:dyDescent="0.25">
      <c r="B18" s="506"/>
      <c r="C18" s="523"/>
      <c r="D18" s="524"/>
      <c r="E18" s="524"/>
      <c r="F18" s="524"/>
      <c r="G18" s="524"/>
      <c r="H18" s="524"/>
      <c r="I18" s="524"/>
      <c r="J18" s="524"/>
      <c r="K18" s="524"/>
      <c r="L18" s="524"/>
      <c r="M18" s="524"/>
      <c r="N18" s="524"/>
      <c r="O18" s="525"/>
      <c r="P18" s="507"/>
    </row>
    <row r="19" spans="2:16" ht="14" thickBot="1" x14ac:dyDescent="0.3">
      <c r="B19" s="506"/>
      <c r="C19" s="526"/>
      <c r="D19" s="527"/>
      <c r="E19" s="527"/>
      <c r="F19" s="527"/>
      <c r="G19" s="527"/>
      <c r="H19" s="527"/>
      <c r="I19" s="527"/>
      <c r="J19" s="527"/>
      <c r="K19" s="527"/>
      <c r="L19" s="527"/>
      <c r="M19" s="527"/>
      <c r="N19" s="527"/>
      <c r="O19" s="528"/>
      <c r="P19" s="507"/>
    </row>
    <row r="20" spans="2:16" ht="14" thickBot="1" x14ac:dyDescent="0.3">
      <c r="B20" s="506"/>
      <c r="C20" s="529"/>
      <c r="D20" s="530"/>
      <c r="E20" s="530"/>
      <c r="F20" s="530"/>
      <c r="G20" s="530"/>
      <c r="H20" s="530"/>
      <c r="K20" s="530"/>
      <c r="L20" s="530"/>
      <c r="M20" s="530"/>
      <c r="N20" s="530"/>
      <c r="O20" s="531"/>
      <c r="P20" s="507"/>
    </row>
    <row r="21" spans="2:16" x14ac:dyDescent="0.25">
      <c r="B21" s="506"/>
      <c r="C21" s="794" t="s">
        <v>519</v>
      </c>
      <c r="D21" s="795"/>
      <c r="E21" s="795"/>
      <c r="F21" s="795"/>
      <c r="G21" s="795"/>
      <c r="H21" s="795"/>
      <c r="I21" s="795"/>
      <c r="J21" s="795"/>
      <c r="K21" s="795"/>
      <c r="L21" s="795"/>
      <c r="M21" s="795"/>
      <c r="N21" s="795"/>
      <c r="O21" s="796"/>
      <c r="P21" s="507"/>
    </row>
    <row r="22" spans="2:16" ht="14" thickBot="1" x14ac:dyDescent="0.3">
      <c r="B22" s="506"/>
      <c r="C22" s="532"/>
      <c r="O22" s="533"/>
      <c r="P22" s="507"/>
    </row>
    <row r="23" spans="2:16" x14ac:dyDescent="0.25">
      <c r="B23" s="506"/>
      <c r="C23" s="534" t="s">
        <v>0</v>
      </c>
      <c r="D23" s="797" t="s">
        <v>4</v>
      </c>
      <c r="E23" s="798"/>
      <c r="F23" s="798"/>
      <c r="G23" s="798"/>
      <c r="H23" s="798"/>
      <c r="I23" s="798"/>
      <c r="J23" s="798"/>
      <c r="K23" s="798"/>
      <c r="L23" s="799"/>
      <c r="M23" s="800" t="s">
        <v>1</v>
      </c>
      <c r="N23" s="801"/>
      <c r="O23" s="534" t="s">
        <v>3</v>
      </c>
      <c r="P23" s="507"/>
    </row>
    <row r="24" spans="2:16" ht="14" thickBot="1" x14ac:dyDescent="0.3">
      <c r="B24" s="506"/>
      <c r="C24" s="535"/>
      <c r="D24" s="802"/>
      <c r="E24" s="803"/>
      <c r="F24" s="803"/>
      <c r="G24" s="803"/>
      <c r="H24" s="803"/>
      <c r="I24" s="803"/>
      <c r="J24" s="803"/>
      <c r="K24" s="803"/>
      <c r="L24" s="804"/>
      <c r="M24" s="802"/>
      <c r="N24" s="804"/>
      <c r="O24" s="536"/>
      <c r="P24" s="507"/>
    </row>
    <row r="25" spans="2:16" x14ac:dyDescent="0.25">
      <c r="B25" s="506"/>
      <c r="C25" s="737" t="s">
        <v>23</v>
      </c>
      <c r="D25" s="738"/>
      <c r="E25" s="738"/>
      <c r="F25" s="738"/>
      <c r="G25" s="738"/>
      <c r="H25" s="738"/>
      <c r="I25" s="738"/>
      <c r="J25" s="738"/>
      <c r="K25" s="738"/>
      <c r="L25" s="738"/>
      <c r="M25" s="738"/>
      <c r="N25" s="738"/>
      <c r="O25" s="739"/>
      <c r="P25" s="507"/>
    </row>
    <row r="26" spans="2:16" x14ac:dyDescent="0.25">
      <c r="B26" s="506"/>
      <c r="C26" s="740"/>
      <c r="D26" s="741"/>
      <c r="E26" s="741"/>
      <c r="F26" s="741"/>
      <c r="G26" s="741"/>
      <c r="H26" s="741"/>
      <c r="I26" s="741"/>
      <c r="J26" s="741"/>
      <c r="K26" s="741"/>
      <c r="L26" s="741"/>
      <c r="M26" s="741"/>
      <c r="N26" s="741"/>
      <c r="O26" s="742"/>
      <c r="P26" s="507"/>
    </row>
    <row r="27" spans="2:16" ht="14" thickBot="1" x14ac:dyDescent="0.3">
      <c r="B27" s="506"/>
      <c r="C27" s="743"/>
      <c r="D27" s="744"/>
      <c r="E27" s="744"/>
      <c r="F27" s="744"/>
      <c r="G27" s="744"/>
      <c r="H27" s="744"/>
      <c r="I27" s="744"/>
      <c r="J27" s="744"/>
      <c r="K27" s="744"/>
      <c r="L27" s="744"/>
      <c r="M27" s="744"/>
      <c r="N27" s="744"/>
      <c r="O27" s="745"/>
      <c r="P27" s="507"/>
    </row>
    <row r="28" spans="2:16" x14ac:dyDescent="0.25">
      <c r="B28" s="506"/>
      <c r="C28" s="746" t="s">
        <v>4</v>
      </c>
      <c r="D28" s="764"/>
      <c r="E28" s="764"/>
      <c r="F28" s="764"/>
      <c r="G28" s="805"/>
      <c r="H28" s="762" t="s">
        <v>520</v>
      </c>
      <c r="I28" s="764"/>
      <c r="J28" s="765" t="s">
        <v>521</v>
      </c>
      <c r="K28" s="766"/>
      <c r="L28" s="538" t="s">
        <v>522</v>
      </c>
      <c r="M28" s="762" t="s">
        <v>523</v>
      </c>
      <c r="N28" s="763"/>
      <c r="O28" s="539" t="s">
        <v>524</v>
      </c>
      <c r="P28" s="507"/>
    </row>
    <row r="29" spans="2:16" ht="14.5" x14ac:dyDescent="0.35">
      <c r="B29" s="506"/>
      <c r="C29" s="750" t="s">
        <v>356</v>
      </c>
      <c r="D29" s="751"/>
      <c r="E29" s="751"/>
      <c r="F29" s="751"/>
      <c r="G29" s="790"/>
      <c r="H29" s="791"/>
      <c r="I29" s="790"/>
      <c r="J29" s="791"/>
      <c r="K29" s="790"/>
      <c r="L29" s="620">
        <v>10000</v>
      </c>
      <c r="M29" s="772">
        <v>40</v>
      </c>
      <c r="N29" s="773"/>
      <c r="O29" s="45">
        <f>L29/M29</f>
        <v>250</v>
      </c>
      <c r="P29" s="507"/>
    </row>
    <row r="30" spans="2:16" x14ac:dyDescent="0.25">
      <c r="B30" s="506"/>
      <c r="C30" s="543"/>
      <c r="D30" s="544"/>
      <c r="E30" s="544"/>
      <c r="F30" s="544"/>
      <c r="G30" s="545"/>
      <c r="H30" s="546"/>
      <c r="I30" s="545"/>
      <c r="J30" s="546"/>
      <c r="K30" s="545"/>
      <c r="L30" s="541"/>
      <c r="M30" s="772"/>
      <c r="N30" s="773"/>
      <c r="O30" s="542"/>
      <c r="P30" s="507"/>
    </row>
    <row r="31" spans="2:16" ht="14" thickBot="1" x14ac:dyDescent="0.3">
      <c r="B31" s="506"/>
      <c r="C31" s="752"/>
      <c r="D31" s="753"/>
      <c r="E31" s="753"/>
      <c r="F31" s="753"/>
      <c r="G31" s="774"/>
      <c r="H31" s="775"/>
      <c r="I31" s="774"/>
      <c r="J31" s="775"/>
      <c r="K31" s="774"/>
      <c r="L31" s="547"/>
      <c r="M31" s="776"/>
      <c r="N31" s="777"/>
      <c r="O31" s="542"/>
      <c r="P31" s="507"/>
    </row>
    <row r="32" spans="2:16" ht="14" thickBot="1" x14ac:dyDescent="0.3">
      <c r="B32" s="506"/>
      <c r="C32" s="728" t="s">
        <v>525</v>
      </c>
      <c r="D32" s="729"/>
      <c r="E32" s="729"/>
      <c r="F32" s="729"/>
      <c r="G32" s="729"/>
      <c r="H32" s="729"/>
      <c r="I32" s="729"/>
      <c r="J32" s="729"/>
      <c r="K32" s="729"/>
      <c r="L32" s="729"/>
      <c r="M32" s="729"/>
      <c r="N32" s="730"/>
      <c r="O32" s="548">
        <f>O29</f>
        <v>250</v>
      </c>
      <c r="P32" s="507"/>
    </row>
    <row r="33" spans="2:16" ht="13.5" customHeight="1" x14ac:dyDescent="0.25">
      <c r="B33" s="506"/>
      <c r="C33" s="737" t="s">
        <v>526</v>
      </c>
      <c r="D33" s="738"/>
      <c r="E33" s="738"/>
      <c r="F33" s="738"/>
      <c r="G33" s="738"/>
      <c r="H33" s="738"/>
      <c r="I33" s="738"/>
      <c r="J33" s="738"/>
      <c r="K33" s="738"/>
      <c r="L33" s="738"/>
      <c r="M33" s="738"/>
      <c r="N33" s="738"/>
      <c r="O33" s="739"/>
      <c r="P33" s="507"/>
    </row>
    <row r="34" spans="2:16" x14ac:dyDescent="0.25">
      <c r="B34" s="506"/>
      <c r="C34" s="740"/>
      <c r="D34" s="741"/>
      <c r="E34" s="741"/>
      <c r="F34" s="741"/>
      <c r="G34" s="741"/>
      <c r="H34" s="741"/>
      <c r="I34" s="741"/>
      <c r="J34" s="741"/>
      <c r="K34" s="741"/>
      <c r="L34" s="741"/>
      <c r="M34" s="741"/>
      <c r="N34" s="741"/>
      <c r="O34" s="742"/>
      <c r="P34" s="507"/>
    </row>
    <row r="35" spans="2:16" ht="14" thickBot="1" x14ac:dyDescent="0.3">
      <c r="B35" s="506"/>
      <c r="C35" s="743"/>
      <c r="D35" s="744"/>
      <c r="E35" s="744"/>
      <c r="F35" s="744"/>
      <c r="G35" s="744"/>
      <c r="H35" s="744"/>
      <c r="I35" s="744"/>
      <c r="J35" s="744"/>
      <c r="K35" s="744"/>
      <c r="L35" s="744"/>
      <c r="M35" s="744"/>
      <c r="N35" s="744"/>
      <c r="O35" s="745"/>
      <c r="P35" s="507"/>
    </row>
    <row r="36" spans="2:16" x14ac:dyDescent="0.25">
      <c r="B36" s="506"/>
      <c r="C36" s="746" t="s">
        <v>4</v>
      </c>
      <c r="D36" s="747"/>
      <c r="E36" s="747"/>
      <c r="F36" s="747"/>
      <c r="G36" s="747"/>
      <c r="H36" s="747"/>
      <c r="I36" s="747"/>
      <c r="J36" s="763"/>
      <c r="K36" s="537" t="s">
        <v>1</v>
      </c>
      <c r="L36" s="538" t="s">
        <v>3</v>
      </c>
      <c r="M36" s="762" t="s">
        <v>527</v>
      </c>
      <c r="N36" s="763"/>
      <c r="O36" s="539" t="s">
        <v>524</v>
      </c>
      <c r="P36" s="507"/>
    </row>
    <row r="37" spans="2:16" ht="14.5" customHeight="1" x14ac:dyDescent="0.35">
      <c r="B37" s="506"/>
      <c r="C37" s="778" t="s">
        <v>305</v>
      </c>
      <c r="D37" s="779"/>
      <c r="E37" s="779"/>
      <c r="F37" s="779"/>
      <c r="G37" s="779"/>
      <c r="H37" s="779"/>
      <c r="I37" s="779"/>
      <c r="J37" s="780"/>
      <c r="K37" s="147" t="s">
        <v>116</v>
      </c>
      <c r="L37" s="76">
        <v>1</v>
      </c>
      <c r="M37" s="781">
        <v>478674</v>
      </c>
      <c r="N37" s="782"/>
      <c r="O37" s="622">
        <f>L37*M37</f>
        <v>478674</v>
      </c>
      <c r="P37" s="507"/>
    </row>
    <row r="38" spans="2:16" ht="15" customHeight="1" x14ac:dyDescent="0.35">
      <c r="B38" s="506"/>
      <c r="C38" s="767" t="s">
        <v>304</v>
      </c>
      <c r="D38" s="768"/>
      <c r="E38" s="768"/>
      <c r="F38" s="768"/>
      <c r="G38" s="768"/>
      <c r="H38" s="768"/>
      <c r="I38" s="768"/>
      <c r="J38" s="769"/>
      <c r="K38" s="19" t="s">
        <v>59</v>
      </c>
      <c r="L38" s="19">
        <v>0.51</v>
      </c>
      <c r="M38" s="770">
        <v>2949</v>
      </c>
      <c r="N38" s="771"/>
      <c r="O38" s="622">
        <f>L38*M38</f>
        <v>1503.99</v>
      </c>
      <c r="P38" s="507"/>
    </row>
    <row r="39" spans="2:16" ht="15" customHeight="1" thickBot="1" x14ac:dyDescent="0.3">
      <c r="B39" s="506"/>
      <c r="C39" s="808" t="s">
        <v>303</v>
      </c>
      <c r="D39" s="809"/>
      <c r="E39" s="809"/>
      <c r="F39" s="809"/>
      <c r="G39" s="809"/>
      <c r="H39" s="809"/>
      <c r="I39" s="809"/>
      <c r="J39" s="810"/>
      <c r="K39" s="50" t="s">
        <v>302</v>
      </c>
      <c r="L39" s="150">
        <v>0.25</v>
      </c>
      <c r="M39" s="806">
        <v>238750</v>
      </c>
      <c r="N39" s="807"/>
      <c r="O39" s="622">
        <f>L39*M39</f>
        <v>59687.5</v>
      </c>
      <c r="P39" s="507"/>
    </row>
    <row r="40" spans="2:16" ht="14" thickBot="1" x14ac:dyDescent="0.3">
      <c r="B40" s="506"/>
      <c r="C40" s="728" t="s">
        <v>525</v>
      </c>
      <c r="D40" s="729"/>
      <c r="E40" s="729"/>
      <c r="F40" s="729"/>
      <c r="G40" s="729"/>
      <c r="H40" s="729"/>
      <c r="I40" s="729"/>
      <c r="J40" s="729"/>
      <c r="K40" s="729"/>
      <c r="L40" s="729"/>
      <c r="M40" s="729"/>
      <c r="N40" s="730"/>
      <c r="O40" s="550">
        <f>O37+O38+O39</f>
        <v>539865.49</v>
      </c>
      <c r="P40" s="507"/>
    </row>
    <row r="41" spans="2:16" x14ac:dyDescent="0.25">
      <c r="B41" s="506"/>
      <c r="C41" s="737" t="s">
        <v>33</v>
      </c>
      <c r="D41" s="738"/>
      <c r="E41" s="738"/>
      <c r="F41" s="738"/>
      <c r="G41" s="738"/>
      <c r="H41" s="738"/>
      <c r="I41" s="738"/>
      <c r="J41" s="738"/>
      <c r="K41" s="738"/>
      <c r="L41" s="738"/>
      <c r="M41" s="738"/>
      <c r="N41" s="738"/>
      <c r="O41" s="739"/>
      <c r="P41" s="507"/>
    </row>
    <row r="42" spans="2:16" x14ac:dyDescent="0.25">
      <c r="B42" s="506"/>
      <c r="C42" s="740"/>
      <c r="D42" s="741"/>
      <c r="E42" s="741"/>
      <c r="F42" s="741"/>
      <c r="G42" s="741"/>
      <c r="H42" s="741"/>
      <c r="I42" s="741"/>
      <c r="J42" s="741"/>
      <c r="K42" s="741"/>
      <c r="L42" s="741"/>
      <c r="M42" s="741"/>
      <c r="N42" s="741"/>
      <c r="O42" s="742"/>
      <c r="P42" s="507"/>
    </row>
    <row r="43" spans="2:16" ht="14" thickBot="1" x14ac:dyDescent="0.3">
      <c r="B43" s="506"/>
      <c r="C43" s="743"/>
      <c r="D43" s="744"/>
      <c r="E43" s="744"/>
      <c r="F43" s="744"/>
      <c r="G43" s="744"/>
      <c r="H43" s="744"/>
      <c r="I43" s="744"/>
      <c r="J43" s="744"/>
      <c r="K43" s="744"/>
      <c r="L43" s="744"/>
      <c r="M43" s="744"/>
      <c r="N43" s="744"/>
      <c r="O43" s="745"/>
      <c r="P43" s="507"/>
    </row>
    <row r="44" spans="2:16" ht="15.5" x14ac:dyDescent="0.25">
      <c r="B44" s="506"/>
      <c r="C44" s="746" t="s">
        <v>528</v>
      </c>
      <c r="D44" s="747"/>
      <c r="E44" s="747"/>
      <c r="F44" s="747"/>
      <c r="G44" s="747"/>
      <c r="H44" s="747"/>
      <c r="I44" s="747"/>
      <c r="J44" s="538" t="s">
        <v>529</v>
      </c>
      <c r="K44" s="549" t="s">
        <v>530</v>
      </c>
      <c r="L44" s="551" t="s">
        <v>531</v>
      </c>
      <c r="M44" s="762" t="s">
        <v>532</v>
      </c>
      <c r="N44" s="763"/>
      <c r="O44" s="539" t="s">
        <v>524</v>
      </c>
      <c r="P44" s="507"/>
    </row>
    <row r="45" spans="2:16" x14ac:dyDescent="0.25">
      <c r="B45" s="506"/>
      <c r="J45" s="552"/>
      <c r="K45" s="553"/>
      <c r="L45" s="552"/>
      <c r="M45" s="760"/>
      <c r="N45" s="761"/>
      <c r="O45" s="542"/>
      <c r="P45" s="507"/>
    </row>
    <row r="46" spans="2:16" ht="14" thickBot="1" x14ac:dyDescent="0.3">
      <c r="B46" s="506"/>
      <c r="C46" s="752"/>
      <c r="D46" s="753"/>
      <c r="E46" s="753"/>
      <c r="F46" s="753"/>
      <c r="G46" s="753"/>
      <c r="H46" s="753"/>
      <c r="I46" s="753"/>
      <c r="J46" s="554"/>
      <c r="K46" s="555"/>
      <c r="L46" s="554"/>
      <c r="M46" s="754"/>
      <c r="N46" s="755"/>
      <c r="O46" s="556"/>
      <c r="P46" s="507"/>
    </row>
    <row r="47" spans="2:16" ht="14" thickBot="1" x14ac:dyDescent="0.3">
      <c r="B47" s="506"/>
      <c r="C47" s="728" t="s">
        <v>525</v>
      </c>
      <c r="D47" s="729"/>
      <c r="E47" s="729"/>
      <c r="F47" s="729"/>
      <c r="G47" s="729"/>
      <c r="H47" s="729"/>
      <c r="I47" s="729"/>
      <c r="J47" s="729"/>
      <c r="K47" s="729"/>
      <c r="L47" s="729"/>
      <c r="M47" s="729"/>
      <c r="N47" s="730"/>
      <c r="O47" s="548"/>
      <c r="P47" s="507"/>
    </row>
    <row r="48" spans="2:16" x14ac:dyDescent="0.25">
      <c r="B48" s="506"/>
      <c r="C48" s="737" t="s">
        <v>38</v>
      </c>
      <c r="D48" s="738"/>
      <c r="E48" s="738"/>
      <c r="F48" s="738"/>
      <c r="G48" s="738"/>
      <c r="H48" s="738"/>
      <c r="I48" s="738"/>
      <c r="J48" s="738"/>
      <c r="K48" s="738"/>
      <c r="L48" s="738"/>
      <c r="M48" s="738"/>
      <c r="N48" s="738"/>
      <c r="O48" s="739"/>
      <c r="P48" s="507"/>
    </row>
    <row r="49" spans="2:16" x14ac:dyDescent="0.25">
      <c r="B49" s="506"/>
      <c r="C49" s="740"/>
      <c r="D49" s="741"/>
      <c r="E49" s="741"/>
      <c r="F49" s="741"/>
      <c r="G49" s="741"/>
      <c r="H49" s="741"/>
      <c r="I49" s="741"/>
      <c r="J49" s="741"/>
      <c r="K49" s="741"/>
      <c r="L49" s="741"/>
      <c r="M49" s="741"/>
      <c r="N49" s="741"/>
      <c r="O49" s="742"/>
      <c r="P49" s="507"/>
    </row>
    <row r="50" spans="2:16" ht="14" thickBot="1" x14ac:dyDescent="0.3">
      <c r="B50" s="506"/>
      <c r="C50" s="743"/>
      <c r="D50" s="744"/>
      <c r="E50" s="744"/>
      <c r="F50" s="744"/>
      <c r="G50" s="744"/>
      <c r="H50" s="744"/>
      <c r="I50" s="744"/>
      <c r="J50" s="744"/>
      <c r="K50" s="744"/>
      <c r="L50" s="744"/>
      <c r="M50" s="744"/>
      <c r="N50" s="744"/>
      <c r="O50" s="745"/>
      <c r="P50" s="507"/>
    </row>
    <row r="51" spans="2:16" ht="31.5" customHeight="1" x14ac:dyDescent="0.25">
      <c r="B51" s="506"/>
      <c r="C51" s="746" t="s">
        <v>533</v>
      </c>
      <c r="D51" s="747"/>
      <c r="E51" s="747"/>
      <c r="F51" s="747"/>
      <c r="G51" s="747"/>
      <c r="H51" s="747"/>
      <c r="I51" s="747"/>
      <c r="J51" s="538" t="s">
        <v>534</v>
      </c>
      <c r="K51" s="557" t="s">
        <v>535</v>
      </c>
      <c r="L51" s="558" t="s">
        <v>536</v>
      </c>
      <c r="M51" s="748" t="s">
        <v>523</v>
      </c>
      <c r="N51" s="749"/>
      <c r="O51" s="560" t="s">
        <v>524</v>
      </c>
      <c r="P51" s="507"/>
    </row>
    <row r="52" spans="2:16" ht="14.5" x14ac:dyDescent="0.35">
      <c r="B52" s="506"/>
      <c r="C52" s="750" t="s">
        <v>301</v>
      </c>
      <c r="D52" s="751"/>
      <c r="E52" s="751"/>
      <c r="F52" s="751"/>
      <c r="G52" s="751"/>
      <c r="H52" s="751"/>
      <c r="I52" s="751"/>
      <c r="J52" s="56">
        <v>185642</v>
      </c>
      <c r="K52" s="57">
        <v>2.2000000000000002</v>
      </c>
      <c r="L52" s="565">
        <f>J52*K52</f>
        <v>408412.4</v>
      </c>
      <c r="M52" s="756">
        <v>40</v>
      </c>
      <c r="N52" s="757"/>
      <c r="O52" s="566">
        <f>L52/M52</f>
        <v>10210.310000000001</v>
      </c>
      <c r="P52" s="507"/>
    </row>
    <row r="53" spans="2:16" x14ac:dyDescent="0.25">
      <c r="B53" s="506"/>
      <c r="C53" s="561"/>
      <c r="D53" s="562"/>
      <c r="E53" s="562"/>
      <c r="F53" s="562"/>
      <c r="G53" s="562"/>
      <c r="H53" s="562"/>
      <c r="I53" s="562"/>
      <c r="J53" s="563"/>
      <c r="K53" s="564"/>
      <c r="L53" s="565"/>
      <c r="M53" s="758"/>
      <c r="N53" s="759"/>
      <c r="O53" s="566"/>
      <c r="P53" s="507"/>
    </row>
    <row r="54" spans="2:16" x14ac:dyDescent="0.25">
      <c r="B54" s="506"/>
      <c r="C54" s="561"/>
      <c r="D54" s="562"/>
      <c r="E54" s="562"/>
      <c r="F54" s="562"/>
      <c r="G54" s="562"/>
      <c r="H54" s="562"/>
      <c r="I54" s="562"/>
      <c r="J54" s="563"/>
      <c r="K54" s="564"/>
      <c r="L54" s="565"/>
      <c r="M54" s="760"/>
      <c r="N54" s="761"/>
      <c r="O54" s="566"/>
      <c r="P54" s="507"/>
    </row>
    <row r="55" spans="2:16" ht="14" thickBot="1" x14ac:dyDescent="0.3">
      <c r="B55" s="506"/>
      <c r="C55" s="752"/>
      <c r="D55" s="753"/>
      <c r="E55" s="753"/>
      <c r="F55" s="753"/>
      <c r="G55" s="753"/>
      <c r="H55" s="753"/>
      <c r="I55" s="753"/>
      <c r="J55" s="554"/>
      <c r="K55" s="555"/>
      <c r="L55" s="554"/>
      <c r="M55" s="754"/>
      <c r="N55" s="755"/>
      <c r="O55" s="556"/>
      <c r="P55" s="507"/>
    </row>
    <row r="56" spans="2:16" ht="14" thickBot="1" x14ac:dyDescent="0.3">
      <c r="B56" s="506"/>
      <c r="C56" s="728" t="s">
        <v>525</v>
      </c>
      <c r="D56" s="729"/>
      <c r="E56" s="729"/>
      <c r="F56" s="729"/>
      <c r="G56" s="729"/>
      <c r="H56" s="729"/>
      <c r="I56" s="729"/>
      <c r="J56" s="729"/>
      <c r="K56" s="729"/>
      <c r="L56" s="729"/>
      <c r="M56" s="729"/>
      <c r="N56" s="730"/>
      <c r="O56" s="550">
        <f>O52</f>
        <v>10210.310000000001</v>
      </c>
      <c r="P56" s="507"/>
    </row>
    <row r="57" spans="2:16" ht="14" thickBot="1" x14ac:dyDescent="0.3">
      <c r="B57" s="506"/>
      <c r="C57" s="532"/>
      <c r="O57" s="533"/>
      <c r="P57" s="507"/>
    </row>
    <row r="58" spans="2:16" ht="14" thickBot="1" x14ac:dyDescent="0.3">
      <c r="B58" s="506"/>
      <c r="C58" s="731" t="s">
        <v>537</v>
      </c>
      <c r="D58" s="732"/>
      <c r="E58" s="732"/>
      <c r="F58" s="732"/>
      <c r="G58" s="732"/>
      <c r="H58" s="732"/>
      <c r="I58" s="732"/>
      <c r="J58" s="732"/>
      <c r="K58" s="732"/>
      <c r="L58" s="732"/>
      <c r="M58" s="732"/>
      <c r="N58" s="733"/>
      <c r="O58" s="627">
        <f>ROUND(O32+O40+O47+O56,0)</f>
        <v>550326</v>
      </c>
      <c r="P58" s="507"/>
    </row>
    <row r="59" spans="2:16" x14ac:dyDescent="0.25">
      <c r="B59" s="506"/>
      <c r="C59" s="737" t="s">
        <v>538</v>
      </c>
      <c r="D59" s="738"/>
      <c r="E59" s="738"/>
      <c r="F59" s="738"/>
      <c r="G59" s="738"/>
      <c r="H59" s="738"/>
      <c r="I59" s="738"/>
      <c r="J59" s="738"/>
      <c r="K59" s="738"/>
      <c r="L59" s="738"/>
      <c r="M59" s="738"/>
      <c r="N59" s="738"/>
      <c r="O59" s="739"/>
      <c r="P59" s="507"/>
    </row>
    <row r="60" spans="2:16" x14ac:dyDescent="0.25">
      <c r="B60" s="506"/>
      <c r="C60" s="740"/>
      <c r="D60" s="741"/>
      <c r="E60" s="741"/>
      <c r="F60" s="741"/>
      <c r="G60" s="741"/>
      <c r="H60" s="741"/>
      <c r="I60" s="741"/>
      <c r="J60" s="741"/>
      <c r="K60" s="741"/>
      <c r="L60" s="741"/>
      <c r="M60" s="741"/>
      <c r="N60" s="741"/>
      <c r="O60" s="742"/>
      <c r="P60" s="507"/>
    </row>
    <row r="61" spans="2:16" ht="14" thickBot="1" x14ac:dyDescent="0.3">
      <c r="B61" s="506"/>
      <c r="C61" s="743"/>
      <c r="D61" s="744"/>
      <c r="E61" s="744"/>
      <c r="F61" s="744"/>
      <c r="G61" s="744"/>
      <c r="H61" s="744"/>
      <c r="I61" s="744"/>
      <c r="J61" s="744"/>
      <c r="K61" s="744"/>
      <c r="L61" s="744"/>
      <c r="M61" s="744"/>
      <c r="N61" s="744"/>
      <c r="O61" s="745"/>
      <c r="P61" s="507"/>
    </row>
    <row r="62" spans="2:16" x14ac:dyDescent="0.25">
      <c r="B62" s="506"/>
      <c r="C62" s="746" t="s">
        <v>24</v>
      </c>
      <c r="D62" s="747"/>
      <c r="E62" s="747"/>
      <c r="F62" s="747"/>
      <c r="G62" s="747"/>
      <c r="H62" s="747"/>
      <c r="I62" s="747"/>
      <c r="J62" s="549"/>
      <c r="K62" s="559"/>
      <c r="L62" s="558" t="s">
        <v>539</v>
      </c>
      <c r="M62" s="748" t="s">
        <v>540</v>
      </c>
      <c r="N62" s="749"/>
      <c r="O62" s="560"/>
      <c r="P62" s="507"/>
    </row>
    <row r="63" spans="2:16" x14ac:dyDescent="0.25">
      <c r="B63" s="506"/>
      <c r="C63" s="750" t="s">
        <v>490</v>
      </c>
      <c r="D63" s="751"/>
      <c r="E63" s="751"/>
      <c r="F63" s="751"/>
      <c r="G63" s="751"/>
      <c r="H63" s="751"/>
      <c r="I63" s="751"/>
      <c r="J63" s="567"/>
      <c r="K63" s="568"/>
      <c r="L63" s="569"/>
      <c r="M63" s="724"/>
      <c r="N63" s="725"/>
      <c r="O63" s="542"/>
      <c r="P63" s="507"/>
    </row>
    <row r="64" spans="2:16" x14ac:dyDescent="0.25">
      <c r="B64" s="506"/>
      <c r="C64" s="543" t="s">
        <v>541</v>
      </c>
      <c r="D64" s="544"/>
      <c r="E64" s="544"/>
      <c r="F64" s="544"/>
      <c r="G64" s="544"/>
      <c r="H64" s="544"/>
      <c r="I64" s="544"/>
      <c r="J64" s="567"/>
      <c r="K64" s="568"/>
      <c r="L64" s="569"/>
      <c r="M64" s="724"/>
      <c r="N64" s="725"/>
      <c r="O64" s="542"/>
      <c r="P64" s="507"/>
    </row>
    <row r="65" spans="2:16" ht="14" thickBot="1" x14ac:dyDescent="0.3">
      <c r="B65" s="506"/>
      <c r="C65" s="526" t="s">
        <v>65</v>
      </c>
      <c r="D65" s="527"/>
      <c r="E65" s="527"/>
      <c r="F65" s="527"/>
      <c r="G65" s="527"/>
      <c r="H65" s="527"/>
      <c r="I65" s="527"/>
      <c r="J65" s="570"/>
      <c r="K65" s="571"/>
      <c r="L65" s="569"/>
      <c r="M65" s="726"/>
      <c r="N65" s="727"/>
      <c r="O65" s="542"/>
      <c r="P65" s="507"/>
    </row>
    <row r="66" spans="2:16" ht="14" thickBot="1" x14ac:dyDescent="0.3">
      <c r="B66" s="506"/>
      <c r="C66" s="728" t="s">
        <v>525</v>
      </c>
      <c r="D66" s="729"/>
      <c r="E66" s="729"/>
      <c r="F66" s="729"/>
      <c r="G66" s="729"/>
      <c r="H66" s="729"/>
      <c r="I66" s="729"/>
      <c r="J66" s="729"/>
      <c r="K66" s="729"/>
      <c r="L66" s="729"/>
      <c r="M66" s="729"/>
      <c r="N66" s="730"/>
      <c r="O66" s="572"/>
      <c r="P66" s="507"/>
    </row>
    <row r="67" spans="2:16" ht="14" thickBot="1" x14ac:dyDescent="0.3">
      <c r="B67" s="506"/>
      <c r="C67" s="532"/>
      <c r="O67" s="533"/>
      <c r="P67" s="507"/>
    </row>
    <row r="68" spans="2:16" ht="14" thickBot="1" x14ac:dyDescent="0.3">
      <c r="B68" s="506"/>
      <c r="C68" s="731" t="s">
        <v>542</v>
      </c>
      <c r="D68" s="732"/>
      <c r="E68" s="732"/>
      <c r="F68" s="732"/>
      <c r="G68" s="732"/>
      <c r="H68" s="732"/>
      <c r="I68" s="732"/>
      <c r="J68" s="732"/>
      <c r="K68" s="732"/>
      <c r="L68" s="732"/>
      <c r="M68" s="732"/>
      <c r="N68" s="733"/>
      <c r="O68" s="573"/>
      <c r="P68" s="507"/>
    </row>
    <row r="69" spans="2:16" x14ac:dyDescent="0.25">
      <c r="B69" s="506"/>
      <c r="C69" s="529"/>
      <c r="D69" s="530"/>
      <c r="E69" s="530"/>
      <c r="F69" s="530"/>
      <c r="G69" s="530"/>
      <c r="H69" s="530"/>
      <c r="I69" s="530"/>
      <c r="J69" s="530"/>
      <c r="K69" s="530"/>
      <c r="L69" s="530"/>
      <c r="M69" s="530"/>
      <c r="N69" s="530"/>
      <c r="O69" s="531"/>
      <c r="P69" s="507"/>
    </row>
    <row r="70" spans="2:16" x14ac:dyDescent="0.25">
      <c r="B70" s="506"/>
      <c r="C70" s="532"/>
      <c r="O70" s="533"/>
      <c r="P70" s="507"/>
    </row>
    <row r="71" spans="2:16" x14ac:dyDescent="0.25">
      <c r="B71" s="506"/>
      <c r="C71" s="532"/>
      <c r="O71" s="533"/>
      <c r="P71" s="507"/>
    </row>
    <row r="72" spans="2:16" x14ac:dyDescent="0.25">
      <c r="B72" s="506"/>
      <c r="C72" s="532"/>
      <c r="H72" s="574" t="s">
        <v>543</v>
      </c>
      <c r="I72" s="574"/>
      <c r="J72" s="574"/>
      <c r="K72" s="574"/>
      <c r="O72" s="533"/>
      <c r="P72" s="507"/>
    </row>
    <row r="73" spans="2:16" x14ac:dyDescent="0.25">
      <c r="B73" s="506"/>
      <c r="C73" s="532"/>
      <c r="H73" s="574" t="s">
        <v>544</v>
      </c>
      <c r="O73" s="533"/>
      <c r="P73" s="507"/>
    </row>
    <row r="74" spans="2:16" x14ac:dyDescent="0.25">
      <c r="B74" s="506"/>
      <c r="C74" s="532"/>
      <c r="H74" s="574" t="s">
        <v>545</v>
      </c>
      <c r="O74" s="533"/>
      <c r="P74" s="507"/>
    </row>
    <row r="75" spans="2:16" x14ac:dyDescent="0.25">
      <c r="B75" s="506"/>
      <c r="C75" s="518"/>
      <c r="D75" s="575"/>
      <c r="E75" s="575"/>
      <c r="F75" s="575"/>
      <c r="G75" s="575"/>
      <c r="H75" s="574" t="s">
        <v>546</v>
      </c>
      <c r="I75" s="575"/>
      <c r="J75" s="575"/>
      <c r="K75" s="575"/>
      <c r="L75" s="575"/>
      <c r="M75" s="575"/>
      <c r="N75" s="575"/>
      <c r="O75" s="576"/>
      <c r="P75" s="507"/>
    </row>
    <row r="76" spans="2:16" x14ac:dyDescent="0.25">
      <c r="B76" s="506"/>
      <c r="C76" s="532"/>
      <c r="H76" s="505" t="s">
        <v>547</v>
      </c>
      <c r="O76" s="533"/>
      <c r="P76" s="507"/>
    </row>
    <row r="77" spans="2:16" x14ac:dyDescent="0.25">
      <c r="B77" s="506"/>
      <c r="C77" s="577" t="s">
        <v>548</v>
      </c>
      <c r="D77" s="540"/>
      <c r="E77" s="540"/>
      <c r="F77" s="540"/>
      <c r="G77" s="540"/>
      <c r="H77" s="540"/>
      <c r="I77" s="540"/>
      <c r="J77" s="540"/>
      <c r="K77" s="540"/>
      <c r="L77" s="540"/>
      <c r="M77" s="540"/>
      <c r="N77" s="540"/>
      <c r="O77" s="578"/>
      <c r="P77" s="507"/>
    </row>
    <row r="78" spans="2:16" x14ac:dyDescent="0.25">
      <c r="B78" s="506"/>
      <c r="C78" s="734"/>
      <c r="D78" s="735"/>
      <c r="E78" s="735"/>
      <c r="F78" s="735"/>
      <c r="G78" s="735"/>
      <c r="H78" s="735"/>
      <c r="I78" s="735"/>
      <c r="J78" s="735"/>
      <c r="K78" s="735"/>
      <c r="L78" s="735"/>
      <c r="M78" s="735"/>
      <c r="N78" s="735"/>
      <c r="O78" s="736"/>
      <c r="P78" s="507"/>
    </row>
    <row r="79" spans="2:16" x14ac:dyDescent="0.25">
      <c r="B79" s="506"/>
      <c r="C79" s="734"/>
      <c r="D79" s="735"/>
      <c r="E79" s="735"/>
      <c r="F79" s="735"/>
      <c r="G79" s="735"/>
      <c r="H79" s="735"/>
      <c r="I79" s="735"/>
      <c r="J79" s="735"/>
      <c r="K79" s="735"/>
      <c r="L79" s="735"/>
      <c r="M79" s="735"/>
      <c r="N79" s="735"/>
      <c r="O79" s="736"/>
      <c r="P79" s="507"/>
    </row>
    <row r="80" spans="2:16" x14ac:dyDescent="0.25">
      <c r="B80" s="506"/>
      <c r="C80" s="518"/>
      <c r="D80" s="575"/>
      <c r="E80" s="575"/>
      <c r="F80" s="575"/>
      <c r="G80" s="575"/>
      <c r="H80" s="575"/>
      <c r="I80" s="575"/>
      <c r="J80" s="575"/>
      <c r="K80" s="575"/>
      <c r="L80" s="575"/>
      <c r="M80" s="575"/>
      <c r="N80" s="575"/>
      <c r="O80" s="576"/>
      <c r="P80" s="507"/>
    </row>
    <row r="81" spans="2:16" x14ac:dyDescent="0.25">
      <c r="B81" s="506"/>
      <c r="C81" s="579" t="s">
        <v>549</v>
      </c>
      <c r="D81" s="575"/>
      <c r="E81" s="575"/>
      <c r="F81" s="575"/>
      <c r="G81" s="575"/>
      <c r="H81" s="575"/>
      <c r="I81" s="575"/>
      <c r="J81" s="575"/>
      <c r="K81" s="575"/>
      <c r="L81" s="575"/>
      <c r="M81" s="575"/>
      <c r="N81" s="575"/>
      <c r="O81" s="576"/>
      <c r="P81" s="507"/>
    </row>
    <row r="82" spans="2:16" ht="12.75" customHeight="1" x14ac:dyDescent="0.25">
      <c r="B82" s="506"/>
      <c r="C82" s="715" t="s">
        <v>550</v>
      </c>
      <c r="D82" s="716"/>
      <c r="E82" s="716"/>
      <c r="F82" s="716"/>
      <c r="G82" s="716"/>
      <c r="H82" s="716"/>
      <c r="I82" s="716"/>
      <c r="J82" s="716"/>
      <c r="K82" s="716"/>
      <c r="L82" s="716"/>
      <c r="M82" s="716"/>
      <c r="N82" s="716"/>
      <c r="O82" s="717"/>
      <c r="P82" s="507"/>
    </row>
    <row r="83" spans="2:16" x14ac:dyDescent="0.25">
      <c r="B83" s="506"/>
      <c r="C83" s="715"/>
      <c r="D83" s="716"/>
      <c r="E83" s="716"/>
      <c r="F83" s="716"/>
      <c r="G83" s="716"/>
      <c r="H83" s="716"/>
      <c r="I83" s="716"/>
      <c r="J83" s="716"/>
      <c r="K83" s="716"/>
      <c r="L83" s="716"/>
      <c r="M83" s="716"/>
      <c r="N83" s="716"/>
      <c r="O83" s="717"/>
      <c r="P83" s="507"/>
    </row>
    <row r="84" spans="2:16" ht="12.9" customHeight="1" x14ac:dyDescent="0.25">
      <c r="B84" s="506"/>
      <c r="C84" s="715" t="s">
        <v>551</v>
      </c>
      <c r="D84" s="716"/>
      <c r="E84" s="716"/>
      <c r="F84" s="716"/>
      <c r="G84" s="716"/>
      <c r="H84" s="716"/>
      <c r="I84" s="716"/>
      <c r="J84" s="716"/>
      <c r="K84" s="716"/>
      <c r="L84" s="716"/>
      <c r="M84" s="716"/>
      <c r="N84" s="716"/>
      <c r="O84" s="717"/>
      <c r="P84" s="507"/>
    </row>
    <row r="85" spans="2:16" x14ac:dyDescent="0.25">
      <c r="B85" s="506"/>
      <c r="C85" s="715"/>
      <c r="D85" s="716"/>
      <c r="E85" s="716"/>
      <c r="F85" s="716"/>
      <c r="G85" s="716"/>
      <c r="H85" s="716"/>
      <c r="I85" s="716"/>
      <c r="J85" s="716"/>
      <c r="K85" s="716"/>
      <c r="L85" s="716"/>
      <c r="M85" s="716"/>
      <c r="N85" s="716"/>
      <c r="O85" s="717"/>
      <c r="P85" s="507"/>
    </row>
    <row r="86" spans="2:16" x14ac:dyDescent="0.25">
      <c r="B86" s="506"/>
      <c r="C86" s="518"/>
      <c r="D86" s="575"/>
      <c r="E86" s="575"/>
      <c r="F86" s="575"/>
      <c r="G86" s="575"/>
      <c r="H86" s="575"/>
      <c r="I86" s="575"/>
      <c r="J86" s="575"/>
      <c r="K86" s="575"/>
      <c r="L86" s="575"/>
      <c r="M86" s="575"/>
      <c r="N86" s="575"/>
      <c r="O86" s="576"/>
      <c r="P86" s="507"/>
    </row>
    <row r="87" spans="2:16" x14ac:dyDescent="0.25">
      <c r="B87" s="506"/>
      <c r="C87" s="532"/>
      <c r="H87" s="574" t="s">
        <v>543</v>
      </c>
      <c r="O87" s="533"/>
      <c r="P87" s="507"/>
    </row>
    <row r="88" spans="2:16" x14ac:dyDescent="0.25">
      <c r="B88" s="506"/>
      <c r="C88" s="532"/>
      <c r="H88" s="505" t="s">
        <v>544</v>
      </c>
      <c r="I88" s="544"/>
      <c r="J88" s="544"/>
      <c r="K88" s="544"/>
      <c r="O88" s="533"/>
      <c r="P88" s="507"/>
    </row>
    <row r="89" spans="2:16" x14ac:dyDescent="0.25">
      <c r="B89" s="506"/>
      <c r="C89" s="532"/>
      <c r="H89" s="505" t="s">
        <v>552</v>
      </c>
      <c r="I89" s="580"/>
      <c r="J89" s="580"/>
      <c r="K89" s="580"/>
      <c r="O89" s="533"/>
      <c r="P89" s="507"/>
    </row>
    <row r="90" spans="2:16" x14ac:dyDescent="0.25">
      <c r="B90" s="506"/>
      <c r="C90" s="581"/>
      <c r="D90" s="575"/>
      <c r="E90" s="575"/>
      <c r="F90" s="575"/>
      <c r="G90" s="575"/>
      <c r="H90" s="505" t="s">
        <v>546</v>
      </c>
      <c r="L90" s="575"/>
      <c r="M90" s="575"/>
      <c r="N90" s="575"/>
      <c r="O90" s="576"/>
      <c r="P90" s="507"/>
    </row>
    <row r="91" spans="2:16" ht="17.25" customHeight="1" x14ac:dyDescent="0.25">
      <c r="B91" s="506"/>
      <c r="C91" s="581"/>
      <c r="D91" s="580"/>
      <c r="E91" s="580"/>
      <c r="K91" s="718"/>
      <c r="L91" s="718"/>
      <c r="M91" s="718"/>
      <c r="N91" s="718"/>
      <c r="O91" s="719"/>
      <c r="P91" s="507"/>
    </row>
    <row r="92" spans="2:16" ht="18.75" customHeight="1" thickBot="1" x14ac:dyDescent="0.3">
      <c r="B92" s="506"/>
      <c r="C92" s="722"/>
      <c r="D92" s="723"/>
      <c r="E92" s="723"/>
      <c r="F92" s="555"/>
      <c r="G92" s="555"/>
      <c r="H92" s="555"/>
      <c r="I92" s="555"/>
      <c r="J92" s="555"/>
      <c r="K92" s="720"/>
      <c r="L92" s="720"/>
      <c r="M92" s="720"/>
      <c r="N92" s="720"/>
      <c r="O92" s="721"/>
      <c r="P92" s="507"/>
    </row>
    <row r="93" spans="2:16" ht="14" thickBot="1" x14ac:dyDescent="0.3">
      <c r="B93" s="582"/>
      <c r="C93" s="583"/>
      <c r="D93" s="583"/>
      <c r="E93" s="583"/>
      <c r="F93" s="583"/>
      <c r="G93" s="583"/>
      <c r="H93" s="583"/>
      <c r="I93" s="583"/>
      <c r="J93" s="583"/>
      <c r="K93" s="583"/>
      <c r="L93" s="583"/>
      <c r="M93" s="583"/>
      <c r="N93" s="583"/>
      <c r="O93" s="583"/>
      <c r="P93" s="584"/>
    </row>
    <row r="94" spans="2:16" ht="14" thickTop="1" x14ac:dyDescent="0.25"/>
  </sheetData>
  <mergeCells count="82">
    <mergeCell ref="M39:N39"/>
    <mergeCell ref="C39:J39"/>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C40:N40"/>
    <mergeCell ref="C41:O43"/>
    <mergeCell ref="C44:I44"/>
    <mergeCell ref="M44:N44"/>
    <mergeCell ref="C52:I52"/>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0F884-EB29-45CC-8505-B4CC8F7F6E13}">
  <dimension ref="B1:P94"/>
  <sheetViews>
    <sheetView topLeftCell="E24" zoomScale="70" zoomScaleNormal="70" workbookViewId="0">
      <selection activeCell="K53" sqref="K53"/>
    </sheetView>
  </sheetViews>
  <sheetFormatPr baseColWidth="10" defaultColWidth="11.453125" defaultRowHeight="13.5" x14ac:dyDescent="0.25"/>
  <cols>
    <col min="1" max="2" width="3.08984375" style="505" customWidth="1"/>
    <col min="3" max="3" width="14.6328125" style="505" customWidth="1"/>
    <col min="4" max="4" width="13" style="505" customWidth="1"/>
    <col min="5" max="9" width="11.453125" style="505"/>
    <col min="10" max="10" width="15.453125" style="505" bestFit="1" customWidth="1"/>
    <col min="11" max="11" width="14.26953125" style="505" bestFit="1" customWidth="1"/>
    <col min="12" max="12" width="17.81640625" style="505" bestFit="1" customWidth="1"/>
    <col min="13" max="14" width="11.453125" style="505"/>
    <col min="15" max="15" width="20.54296875" style="505" bestFit="1" customWidth="1"/>
    <col min="16" max="17" width="3.08984375" style="505" customWidth="1"/>
    <col min="18" max="16384" width="11.453125" style="505"/>
  </cols>
  <sheetData>
    <row r="1" spans="2:16" x14ac:dyDescent="0.25">
      <c r="B1" s="705" t="s">
        <v>505</v>
      </c>
      <c r="C1" s="705"/>
      <c r="D1" s="705"/>
      <c r="E1" s="705"/>
      <c r="F1" s="705"/>
      <c r="G1" s="705"/>
      <c r="H1" s="705"/>
      <c r="I1" s="705"/>
      <c r="J1" s="705"/>
      <c r="K1" s="705"/>
      <c r="L1" s="705"/>
    </row>
    <row r="2" spans="2:16" x14ac:dyDescent="0.25">
      <c r="B2" s="705" t="s">
        <v>470</v>
      </c>
      <c r="C2" s="705"/>
      <c r="D2" s="705"/>
      <c r="E2" s="705"/>
    </row>
    <row r="3" spans="2:16" ht="14" thickBot="1" x14ac:dyDescent="0.3"/>
    <row r="4" spans="2:16" ht="25.5" customHeight="1" thickTop="1" x14ac:dyDescent="0.25">
      <c r="B4" s="811"/>
      <c r="C4" s="812"/>
      <c r="D4" s="812"/>
      <c r="E4" s="812"/>
      <c r="F4" s="812"/>
      <c r="G4" s="812"/>
      <c r="H4" s="812"/>
      <c r="I4" s="812"/>
      <c r="J4" s="812"/>
      <c r="K4" s="812"/>
      <c r="L4" s="812"/>
      <c r="M4" s="812"/>
      <c r="N4" s="812"/>
      <c r="O4" s="812"/>
      <c r="P4" s="813"/>
    </row>
    <row r="5" spans="2:16" ht="36.75" customHeight="1" x14ac:dyDescent="0.25">
      <c r="B5" s="506"/>
      <c r="C5" s="814" t="s">
        <v>506</v>
      </c>
      <c r="D5" s="814"/>
      <c r="E5" s="814"/>
      <c r="F5" s="814"/>
      <c r="G5" s="814"/>
      <c r="H5" s="814"/>
      <c r="I5" s="814"/>
      <c r="J5" s="814"/>
      <c r="K5" s="814"/>
      <c r="L5" s="814"/>
      <c r="M5" s="814"/>
      <c r="N5" s="814"/>
      <c r="O5" s="814"/>
      <c r="P5" s="507"/>
    </row>
    <row r="6" spans="2:16" ht="14" thickBot="1" x14ac:dyDescent="0.3">
      <c r="B6" s="506"/>
      <c r="P6" s="507"/>
    </row>
    <row r="7" spans="2:16" x14ac:dyDescent="0.25">
      <c r="B7" s="506"/>
      <c r="C7" s="815"/>
      <c r="D7" s="817"/>
      <c r="E7" s="818"/>
      <c r="F7" s="818"/>
      <c r="G7" s="818"/>
      <c r="H7" s="818"/>
      <c r="I7" s="818"/>
      <c r="J7" s="818"/>
      <c r="K7" s="819"/>
      <c r="L7" s="820"/>
      <c r="M7" s="821"/>
      <c r="N7" s="821"/>
      <c r="O7" s="822"/>
      <c r="P7" s="507"/>
    </row>
    <row r="8" spans="2:16" x14ac:dyDescent="0.25">
      <c r="B8" s="506"/>
      <c r="C8" s="816"/>
      <c r="D8" s="787" t="s">
        <v>507</v>
      </c>
      <c r="E8" s="788"/>
      <c r="F8" s="788"/>
      <c r="G8" s="788"/>
      <c r="H8" s="788"/>
      <c r="I8" s="788"/>
      <c r="J8" s="788"/>
      <c r="K8" s="789"/>
      <c r="L8" s="823"/>
      <c r="M8" s="824"/>
      <c r="N8" s="824"/>
      <c r="O8" s="825"/>
      <c r="P8" s="507"/>
    </row>
    <row r="9" spans="2:16" x14ac:dyDescent="0.25">
      <c r="B9" s="506"/>
      <c r="C9" s="816"/>
      <c r="D9" s="787"/>
      <c r="E9" s="788"/>
      <c r="F9" s="788"/>
      <c r="G9" s="788"/>
      <c r="H9" s="788"/>
      <c r="I9" s="788"/>
      <c r="J9" s="788"/>
      <c r="K9" s="789"/>
      <c r="L9" s="783" t="s">
        <v>508</v>
      </c>
      <c r="M9" s="827"/>
      <c r="N9" s="828"/>
      <c r="O9" s="829"/>
      <c r="P9" s="507"/>
    </row>
    <row r="10" spans="2:16" x14ac:dyDescent="0.25">
      <c r="B10" s="506"/>
      <c r="C10" s="816"/>
      <c r="D10" s="787" t="s">
        <v>509</v>
      </c>
      <c r="E10" s="788"/>
      <c r="F10" s="788"/>
      <c r="G10" s="788"/>
      <c r="H10" s="788"/>
      <c r="I10" s="788"/>
      <c r="J10" s="788"/>
      <c r="K10" s="789"/>
      <c r="L10" s="826"/>
      <c r="M10" s="830"/>
      <c r="N10" s="831"/>
      <c r="O10" s="832"/>
      <c r="P10" s="507"/>
    </row>
    <row r="11" spans="2:16" ht="12.75" customHeight="1" x14ac:dyDescent="0.25">
      <c r="B11" s="506"/>
      <c r="C11" s="816"/>
      <c r="D11" s="833"/>
      <c r="E11" s="834"/>
      <c r="F11" s="834"/>
      <c r="G11" s="834"/>
      <c r="H11" s="834"/>
      <c r="I11" s="834"/>
      <c r="J11" s="834"/>
      <c r="K11" s="835"/>
      <c r="L11" s="783" t="s">
        <v>510</v>
      </c>
      <c r="M11" s="783">
        <v>1</v>
      </c>
      <c r="N11" s="783" t="s">
        <v>511</v>
      </c>
      <c r="O11" s="785">
        <v>1</v>
      </c>
      <c r="P11" s="507"/>
    </row>
    <row r="12" spans="2:16" x14ac:dyDescent="0.25">
      <c r="B12" s="506"/>
      <c r="C12" s="816"/>
      <c r="D12" s="833"/>
      <c r="E12" s="834"/>
      <c r="F12" s="834"/>
      <c r="G12" s="834"/>
      <c r="H12" s="834"/>
      <c r="I12" s="834"/>
      <c r="J12" s="834"/>
      <c r="K12" s="835"/>
      <c r="L12" s="784"/>
      <c r="M12" s="784"/>
      <c r="N12" s="784"/>
      <c r="O12" s="786"/>
      <c r="P12" s="507"/>
    </row>
    <row r="13" spans="2:16" x14ac:dyDescent="0.25">
      <c r="B13" s="506"/>
      <c r="C13" s="816"/>
      <c r="D13" s="787" t="s">
        <v>512</v>
      </c>
      <c r="E13" s="788"/>
      <c r="F13" s="788"/>
      <c r="G13" s="788"/>
      <c r="H13" s="788"/>
      <c r="I13" s="788"/>
      <c r="J13" s="788"/>
      <c r="K13" s="789"/>
      <c r="L13" s="784"/>
      <c r="M13" s="784"/>
      <c r="N13" s="784"/>
      <c r="O13" s="786"/>
      <c r="P13" s="507"/>
    </row>
    <row r="14" spans="2:16" ht="14" thickBot="1" x14ac:dyDescent="0.3">
      <c r="B14" s="506"/>
      <c r="C14" s="510"/>
      <c r="D14" s="511"/>
      <c r="E14" s="511"/>
      <c r="F14" s="511"/>
      <c r="G14" s="511"/>
      <c r="H14" s="511"/>
      <c r="I14" s="511"/>
      <c r="J14" s="511"/>
      <c r="K14" s="511"/>
      <c r="L14" s="511"/>
      <c r="M14" s="512"/>
      <c r="N14" s="512"/>
      <c r="O14" s="513"/>
      <c r="P14" s="507"/>
    </row>
    <row r="15" spans="2:16" x14ac:dyDescent="0.25">
      <c r="B15" s="506"/>
      <c r="C15" s="514"/>
      <c r="D15" s="508"/>
      <c r="E15" s="508"/>
      <c r="F15" s="508"/>
      <c r="G15" s="508"/>
      <c r="H15" s="508"/>
      <c r="I15" s="508"/>
      <c r="J15" s="508"/>
      <c r="K15" s="508"/>
      <c r="L15" s="515" t="s">
        <v>513</v>
      </c>
      <c r="M15" s="516" t="s">
        <v>514</v>
      </c>
      <c r="N15" s="516" t="s">
        <v>515</v>
      </c>
      <c r="O15" s="517" t="s">
        <v>516</v>
      </c>
      <c r="P15" s="507"/>
    </row>
    <row r="16" spans="2:16" x14ac:dyDescent="0.25">
      <c r="B16" s="506"/>
      <c r="C16" s="518"/>
      <c r="D16" s="509"/>
      <c r="E16" s="509"/>
      <c r="F16" s="509"/>
      <c r="G16" s="509"/>
      <c r="H16" s="509"/>
      <c r="I16" s="509"/>
      <c r="J16" s="509"/>
      <c r="K16" s="509"/>
      <c r="L16" s="519"/>
      <c r="M16" s="520"/>
      <c r="N16" s="520"/>
      <c r="O16" s="521"/>
      <c r="P16" s="507"/>
    </row>
    <row r="17" spans="2:16" ht="18" customHeight="1" x14ac:dyDescent="0.25">
      <c r="B17" s="506"/>
      <c r="C17" s="792" t="s">
        <v>517</v>
      </c>
      <c r="D17" s="793"/>
      <c r="E17" s="793"/>
      <c r="F17" s="793"/>
      <c r="G17" s="509"/>
      <c r="H17" s="509"/>
      <c r="I17" s="509"/>
      <c r="K17" s="509"/>
      <c r="L17" s="519"/>
      <c r="O17" s="522"/>
      <c r="P17" s="507"/>
    </row>
    <row r="18" spans="2:16" x14ac:dyDescent="0.25">
      <c r="B18" s="506"/>
      <c r="C18" s="523"/>
      <c r="D18" s="524"/>
      <c r="E18" s="524"/>
      <c r="F18" s="524"/>
      <c r="G18" s="524"/>
      <c r="H18" s="524"/>
      <c r="I18" s="524"/>
      <c r="J18" s="524"/>
      <c r="K18" s="524"/>
      <c r="L18" s="524"/>
      <c r="M18" s="524"/>
      <c r="N18" s="524"/>
      <c r="O18" s="525"/>
      <c r="P18" s="507"/>
    </row>
    <row r="19" spans="2:16" ht="14" thickBot="1" x14ac:dyDescent="0.3">
      <c r="B19" s="506"/>
      <c r="C19" s="526"/>
      <c r="D19" s="527"/>
      <c r="E19" s="527"/>
      <c r="F19" s="527"/>
      <c r="G19" s="527"/>
      <c r="H19" s="527"/>
      <c r="I19" s="527"/>
      <c r="J19" s="527"/>
      <c r="K19" s="527"/>
      <c r="L19" s="527"/>
      <c r="M19" s="527"/>
      <c r="N19" s="527"/>
      <c r="O19" s="528"/>
      <c r="P19" s="507"/>
    </row>
    <row r="20" spans="2:16" ht="14" thickBot="1" x14ac:dyDescent="0.3">
      <c r="B20" s="506"/>
      <c r="C20" s="529"/>
      <c r="D20" s="530"/>
      <c r="E20" s="530"/>
      <c r="F20" s="530"/>
      <c r="G20" s="530"/>
      <c r="H20" s="530"/>
      <c r="K20" s="530"/>
      <c r="L20" s="530"/>
      <c r="M20" s="530"/>
      <c r="N20" s="530"/>
      <c r="O20" s="531"/>
      <c r="P20" s="507"/>
    </row>
    <row r="21" spans="2:16" x14ac:dyDescent="0.25">
      <c r="B21" s="506"/>
      <c r="C21" s="794" t="s">
        <v>519</v>
      </c>
      <c r="D21" s="795"/>
      <c r="E21" s="795"/>
      <c r="F21" s="795"/>
      <c r="G21" s="795"/>
      <c r="H21" s="795"/>
      <c r="I21" s="795"/>
      <c r="J21" s="795"/>
      <c r="K21" s="795"/>
      <c r="L21" s="795"/>
      <c r="M21" s="795"/>
      <c r="N21" s="795"/>
      <c r="O21" s="796"/>
      <c r="P21" s="507"/>
    </row>
    <row r="22" spans="2:16" ht="14" thickBot="1" x14ac:dyDescent="0.3">
      <c r="B22" s="506"/>
      <c r="C22" s="532"/>
      <c r="O22" s="533"/>
      <c r="P22" s="507"/>
    </row>
    <row r="23" spans="2:16" x14ac:dyDescent="0.25">
      <c r="B23" s="506"/>
      <c r="C23" s="534" t="s">
        <v>0</v>
      </c>
      <c r="D23" s="797" t="s">
        <v>4</v>
      </c>
      <c r="E23" s="798"/>
      <c r="F23" s="798"/>
      <c r="G23" s="798"/>
      <c r="H23" s="798"/>
      <c r="I23" s="798"/>
      <c r="J23" s="798"/>
      <c r="K23" s="798"/>
      <c r="L23" s="799"/>
      <c r="M23" s="800" t="s">
        <v>1</v>
      </c>
      <c r="N23" s="801"/>
      <c r="O23" s="534" t="s">
        <v>3</v>
      </c>
      <c r="P23" s="507"/>
    </row>
    <row r="24" spans="2:16" ht="14" thickBot="1" x14ac:dyDescent="0.3">
      <c r="B24" s="506"/>
      <c r="C24" s="535"/>
      <c r="D24" s="802"/>
      <c r="E24" s="803"/>
      <c r="F24" s="803"/>
      <c r="G24" s="803"/>
      <c r="H24" s="803"/>
      <c r="I24" s="803"/>
      <c r="J24" s="803"/>
      <c r="K24" s="803"/>
      <c r="L24" s="804"/>
      <c r="M24" s="802"/>
      <c r="N24" s="804"/>
      <c r="O24" s="536"/>
      <c r="P24" s="507"/>
    </row>
    <row r="25" spans="2:16" x14ac:dyDescent="0.25">
      <c r="B25" s="506"/>
      <c r="C25" s="737" t="s">
        <v>23</v>
      </c>
      <c r="D25" s="738"/>
      <c r="E25" s="738"/>
      <c r="F25" s="738"/>
      <c r="G25" s="738"/>
      <c r="H25" s="738"/>
      <c r="I25" s="738"/>
      <c r="J25" s="738"/>
      <c r="K25" s="738"/>
      <c r="L25" s="738"/>
      <c r="M25" s="738"/>
      <c r="N25" s="738"/>
      <c r="O25" s="739"/>
      <c r="P25" s="507"/>
    </row>
    <row r="26" spans="2:16" x14ac:dyDescent="0.25">
      <c r="B26" s="506"/>
      <c r="C26" s="740"/>
      <c r="D26" s="741"/>
      <c r="E26" s="741"/>
      <c r="F26" s="741"/>
      <c r="G26" s="741"/>
      <c r="H26" s="741"/>
      <c r="I26" s="741"/>
      <c r="J26" s="741"/>
      <c r="K26" s="741"/>
      <c r="L26" s="741"/>
      <c r="M26" s="741"/>
      <c r="N26" s="741"/>
      <c r="O26" s="742"/>
      <c r="P26" s="507"/>
    </row>
    <row r="27" spans="2:16" ht="14" thickBot="1" x14ac:dyDescent="0.3">
      <c r="B27" s="506"/>
      <c r="C27" s="743"/>
      <c r="D27" s="744"/>
      <c r="E27" s="744"/>
      <c r="F27" s="744"/>
      <c r="G27" s="744"/>
      <c r="H27" s="744"/>
      <c r="I27" s="744"/>
      <c r="J27" s="744"/>
      <c r="K27" s="744"/>
      <c r="L27" s="744"/>
      <c r="M27" s="744"/>
      <c r="N27" s="744"/>
      <c r="O27" s="745"/>
      <c r="P27" s="507"/>
    </row>
    <row r="28" spans="2:16" x14ac:dyDescent="0.25">
      <c r="B28" s="506"/>
      <c r="C28" s="746" t="s">
        <v>4</v>
      </c>
      <c r="D28" s="764"/>
      <c r="E28" s="764"/>
      <c r="F28" s="764"/>
      <c r="G28" s="805"/>
      <c r="H28" s="762" t="s">
        <v>520</v>
      </c>
      <c r="I28" s="764"/>
      <c r="J28" s="765" t="s">
        <v>521</v>
      </c>
      <c r="K28" s="766"/>
      <c r="L28" s="538" t="s">
        <v>522</v>
      </c>
      <c r="M28" s="762" t="s">
        <v>523</v>
      </c>
      <c r="N28" s="763"/>
      <c r="O28" s="539" t="s">
        <v>524</v>
      </c>
      <c r="P28" s="507"/>
    </row>
    <row r="29" spans="2:16" ht="14.5" x14ac:dyDescent="0.35">
      <c r="B29" s="506"/>
      <c r="C29" s="750" t="s">
        <v>356</v>
      </c>
      <c r="D29" s="751"/>
      <c r="E29" s="751"/>
      <c r="F29" s="751"/>
      <c r="G29" s="790"/>
      <c r="H29" s="791" t="s">
        <v>312</v>
      </c>
      <c r="I29" s="790"/>
      <c r="J29" s="791"/>
      <c r="K29" s="790"/>
      <c r="L29" s="160">
        <v>12684.33</v>
      </c>
      <c r="M29" s="772">
        <v>1</v>
      </c>
      <c r="N29" s="773"/>
      <c r="O29" s="45">
        <f>L29/M29</f>
        <v>12684.33</v>
      </c>
      <c r="P29" s="507"/>
    </row>
    <row r="30" spans="2:16" x14ac:dyDescent="0.25">
      <c r="B30" s="506"/>
      <c r="C30" s="543"/>
      <c r="D30" s="544"/>
      <c r="E30" s="544"/>
      <c r="F30" s="544"/>
      <c r="G30" s="545"/>
      <c r="H30" s="546"/>
      <c r="I30" s="545"/>
      <c r="J30" s="546"/>
      <c r="K30" s="545"/>
      <c r="L30" s="541"/>
      <c r="M30" s="772"/>
      <c r="N30" s="773"/>
      <c r="O30" s="542"/>
      <c r="P30" s="507"/>
    </row>
    <row r="31" spans="2:16" ht="14" thickBot="1" x14ac:dyDescent="0.3">
      <c r="B31" s="506"/>
      <c r="C31" s="752"/>
      <c r="D31" s="753"/>
      <c r="E31" s="753"/>
      <c r="F31" s="753"/>
      <c r="G31" s="774"/>
      <c r="H31" s="775"/>
      <c r="I31" s="774"/>
      <c r="J31" s="775"/>
      <c r="K31" s="774"/>
      <c r="L31" s="547"/>
      <c r="M31" s="776"/>
      <c r="N31" s="777"/>
      <c r="O31" s="542"/>
      <c r="P31" s="507"/>
    </row>
    <row r="32" spans="2:16" ht="14" thickBot="1" x14ac:dyDescent="0.3">
      <c r="B32" s="506"/>
      <c r="C32" s="728" t="s">
        <v>525</v>
      </c>
      <c r="D32" s="729"/>
      <c r="E32" s="729"/>
      <c r="F32" s="729"/>
      <c r="G32" s="729"/>
      <c r="H32" s="729"/>
      <c r="I32" s="729"/>
      <c r="J32" s="729"/>
      <c r="K32" s="729"/>
      <c r="L32" s="729"/>
      <c r="M32" s="729"/>
      <c r="N32" s="730"/>
      <c r="O32" s="548">
        <f>O29</f>
        <v>12684.33</v>
      </c>
      <c r="P32" s="507"/>
    </row>
    <row r="33" spans="2:16" ht="13.5" customHeight="1" x14ac:dyDescent="0.25">
      <c r="B33" s="506"/>
      <c r="C33" s="737" t="s">
        <v>526</v>
      </c>
      <c r="D33" s="738"/>
      <c r="E33" s="738"/>
      <c r="F33" s="738"/>
      <c r="G33" s="738"/>
      <c r="H33" s="738"/>
      <c r="I33" s="738"/>
      <c r="J33" s="738"/>
      <c r="K33" s="738"/>
      <c r="L33" s="738"/>
      <c r="M33" s="738"/>
      <c r="N33" s="738"/>
      <c r="O33" s="739"/>
      <c r="P33" s="507"/>
    </row>
    <row r="34" spans="2:16" x14ac:dyDescent="0.25">
      <c r="B34" s="506"/>
      <c r="C34" s="740"/>
      <c r="D34" s="741"/>
      <c r="E34" s="741"/>
      <c r="F34" s="741"/>
      <c r="G34" s="741"/>
      <c r="H34" s="741"/>
      <c r="I34" s="741"/>
      <c r="J34" s="741"/>
      <c r="K34" s="741"/>
      <c r="L34" s="741"/>
      <c r="M34" s="741"/>
      <c r="N34" s="741"/>
      <c r="O34" s="742"/>
      <c r="P34" s="507"/>
    </row>
    <row r="35" spans="2:16" ht="14" thickBot="1" x14ac:dyDescent="0.3">
      <c r="B35" s="506"/>
      <c r="C35" s="743"/>
      <c r="D35" s="744"/>
      <c r="E35" s="744"/>
      <c r="F35" s="744"/>
      <c r="G35" s="744"/>
      <c r="H35" s="744"/>
      <c r="I35" s="744"/>
      <c r="J35" s="744"/>
      <c r="K35" s="744"/>
      <c r="L35" s="744"/>
      <c r="M35" s="744"/>
      <c r="N35" s="744"/>
      <c r="O35" s="745"/>
      <c r="P35" s="507"/>
    </row>
    <row r="36" spans="2:16" x14ac:dyDescent="0.25">
      <c r="B36" s="506"/>
      <c r="C36" s="746" t="s">
        <v>4</v>
      </c>
      <c r="D36" s="747"/>
      <c r="E36" s="747"/>
      <c r="F36" s="747"/>
      <c r="G36" s="747"/>
      <c r="H36" s="747"/>
      <c r="I36" s="747"/>
      <c r="J36" s="763"/>
      <c r="K36" s="537" t="s">
        <v>1</v>
      </c>
      <c r="L36" s="538" t="s">
        <v>3</v>
      </c>
      <c r="M36" s="762" t="s">
        <v>527</v>
      </c>
      <c r="N36" s="763"/>
      <c r="O36" s="539" t="s">
        <v>524</v>
      </c>
      <c r="P36" s="507"/>
    </row>
    <row r="37" spans="2:16" ht="14.5" customHeight="1" x14ac:dyDescent="0.35">
      <c r="B37" s="506"/>
      <c r="C37" s="838" t="s">
        <v>313</v>
      </c>
      <c r="D37" s="839"/>
      <c r="E37" s="839"/>
      <c r="F37" s="839"/>
      <c r="G37" s="839"/>
      <c r="H37" s="839"/>
      <c r="I37" s="839"/>
      <c r="J37" s="840"/>
      <c r="K37" s="147" t="s">
        <v>59</v>
      </c>
      <c r="L37" s="76">
        <v>1</v>
      </c>
      <c r="M37" s="836">
        <v>1234900</v>
      </c>
      <c r="N37" s="837"/>
      <c r="O37" s="622">
        <f>L37*M37</f>
        <v>1234900</v>
      </c>
      <c r="P37" s="507"/>
    </row>
    <row r="38" spans="2:16" ht="15" customHeight="1" x14ac:dyDescent="0.35">
      <c r="B38" s="506"/>
      <c r="C38" s="767"/>
      <c r="D38" s="768"/>
      <c r="E38" s="768"/>
      <c r="F38" s="768"/>
      <c r="G38" s="768"/>
      <c r="H38" s="768"/>
      <c r="I38" s="768"/>
      <c r="J38" s="769"/>
      <c r="K38" s="19" t="s">
        <v>129</v>
      </c>
      <c r="L38" s="19">
        <v>0.1</v>
      </c>
      <c r="M38" s="836">
        <v>12149</v>
      </c>
      <c r="N38" s="837"/>
      <c r="O38" s="621">
        <f>L38*M38</f>
        <v>1214.9000000000001</v>
      </c>
      <c r="P38" s="507"/>
    </row>
    <row r="39" spans="2:16" ht="15" customHeight="1" thickBot="1" x14ac:dyDescent="0.3">
      <c r="B39" s="506"/>
      <c r="C39" s="808"/>
      <c r="D39" s="809"/>
      <c r="E39" s="809"/>
      <c r="F39" s="809"/>
      <c r="G39" s="809"/>
      <c r="H39" s="809"/>
      <c r="I39" s="809"/>
      <c r="J39" s="810"/>
      <c r="K39" s="50"/>
      <c r="L39" s="150"/>
      <c r="M39" s="806"/>
      <c r="N39" s="807"/>
      <c r="O39" s="622"/>
      <c r="P39" s="507"/>
    </row>
    <row r="40" spans="2:16" ht="14" thickBot="1" x14ac:dyDescent="0.3">
      <c r="B40" s="506"/>
      <c r="C40" s="728" t="s">
        <v>525</v>
      </c>
      <c r="D40" s="729"/>
      <c r="E40" s="729"/>
      <c r="F40" s="729"/>
      <c r="G40" s="729"/>
      <c r="H40" s="729"/>
      <c r="I40" s="729"/>
      <c r="J40" s="729"/>
      <c r="K40" s="729"/>
      <c r="L40" s="729"/>
      <c r="M40" s="729"/>
      <c r="N40" s="730"/>
      <c r="O40" s="550">
        <f>O37+O38+O39</f>
        <v>1236114.8999999999</v>
      </c>
      <c r="P40" s="507"/>
    </row>
    <row r="41" spans="2:16" x14ac:dyDescent="0.25">
      <c r="B41" s="506"/>
      <c r="C41" s="737" t="s">
        <v>33</v>
      </c>
      <c r="D41" s="738"/>
      <c r="E41" s="738"/>
      <c r="F41" s="738"/>
      <c r="G41" s="738"/>
      <c r="H41" s="738"/>
      <c r="I41" s="738"/>
      <c r="J41" s="738"/>
      <c r="K41" s="738"/>
      <c r="L41" s="738"/>
      <c r="M41" s="738"/>
      <c r="N41" s="738"/>
      <c r="O41" s="739"/>
      <c r="P41" s="507"/>
    </row>
    <row r="42" spans="2:16" x14ac:dyDescent="0.25">
      <c r="B42" s="506"/>
      <c r="C42" s="740"/>
      <c r="D42" s="741"/>
      <c r="E42" s="741"/>
      <c r="F42" s="741"/>
      <c r="G42" s="741"/>
      <c r="H42" s="741"/>
      <c r="I42" s="741"/>
      <c r="J42" s="741"/>
      <c r="K42" s="741"/>
      <c r="L42" s="741"/>
      <c r="M42" s="741"/>
      <c r="N42" s="741"/>
      <c r="O42" s="742"/>
      <c r="P42" s="507"/>
    </row>
    <row r="43" spans="2:16" ht="14" thickBot="1" x14ac:dyDescent="0.3">
      <c r="B43" s="506"/>
      <c r="C43" s="743"/>
      <c r="D43" s="744"/>
      <c r="E43" s="744"/>
      <c r="F43" s="744"/>
      <c r="G43" s="744"/>
      <c r="H43" s="744"/>
      <c r="I43" s="744"/>
      <c r="J43" s="744"/>
      <c r="K43" s="744"/>
      <c r="L43" s="744"/>
      <c r="M43" s="744"/>
      <c r="N43" s="744"/>
      <c r="O43" s="745"/>
      <c r="P43" s="507"/>
    </row>
    <row r="44" spans="2:16" ht="15.5" x14ac:dyDescent="0.25">
      <c r="B44" s="506"/>
      <c r="C44" s="746" t="s">
        <v>528</v>
      </c>
      <c r="D44" s="747"/>
      <c r="E44" s="747"/>
      <c r="F44" s="747"/>
      <c r="G44" s="747"/>
      <c r="H44" s="747"/>
      <c r="I44" s="747"/>
      <c r="J44" s="538" t="s">
        <v>529</v>
      </c>
      <c r="K44" s="549" t="s">
        <v>530</v>
      </c>
      <c r="L44" s="551" t="s">
        <v>531</v>
      </c>
      <c r="M44" s="762" t="s">
        <v>532</v>
      </c>
      <c r="N44" s="763"/>
      <c r="O44" s="539" t="s">
        <v>524</v>
      </c>
      <c r="P44" s="507"/>
    </row>
    <row r="45" spans="2:16" ht="14" thickBot="1" x14ac:dyDescent="0.3">
      <c r="B45" s="506"/>
      <c r="C45" s="752" t="s">
        <v>459</v>
      </c>
      <c r="D45" s="753"/>
      <c r="E45" s="753"/>
      <c r="F45" s="753"/>
      <c r="G45" s="753"/>
      <c r="H45" s="753"/>
      <c r="I45" s="753"/>
      <c r="J45" s="554">
        <v>1</v>
      </c>
      <c r="K45" s="553">
        <v>91</v>
      </c>
      <c r="L45" s="552">
        <f>J45*K45</f>
        <v>91</v>
      </c>
      <c r="M45" s="841">
        <v>1577.32</v>
      </c>
      <c r="N45" s="842"/>
      <c r="O45" s="542">
        <f>L45*M45</f>
        <v>143536.12</v>
      </c>
      <c r="P45" s="507"/>
    </row>
    <row r="46" spans="2:16" ht="14" thickBot="1" x14ac:dyDescent="0.3">
      <c r="B46" s="506"/>
      <c r="K46" s="555"/>
      <c r="L46" s="554"/>
      <c r="M46" s="754"/>
      <c r="N46" s="755"/>
      <c r="O46" s="556"/>
      <c r="P46" s="507"/>
    </row>
    <row r="47" spans="2:16" ht="14" thickBot="1" x14ac:dyDescent="0.3">
      <c r="B47" s="506"/>
      <c r="C47" s="728" t="s">
        <v>525</v>
      </c>
      <c r="D47" s="729"/>
      <c r="E47" s="729"/>
      <c r="F47" s="729"/>
      <c r="G47" s="729"/>
      <c r="H47" s="729"/>
      <c r="I47" s="729"/>
      <c r="J47" s="729"/>
      <c r="K47" s="729"/>
      <c r="L47" s="729"/>
      <c r="M47" s="729"/>
      <c r="N47" s="730"/>
      <c r="O47" s="548">
        <f>O45</f>
        <v>143536.12</v>
      </c>
      <c r="P47" s="507"/>
    </row>
    <row r="48" spans="2:16" x14ac:dyDescent="0.25">
      <c r="B48" s="506"/>
      <c r="C48" s="737" t="s">
        <v>38</v>
      </c>
      <c r="D48" s="738"/>
      <c r="E48" s="738"/>
      <c r="F48" s="738"/>
      <c r="G48" s="738"/>
      <c r="H48" s="738"/>
      <c r="I48" s="738"/>
      <c r="J48" s="738"/>
      <c r="K48" s="738"/>
      <c r="L48" s="738"/>
      <c r="M48" s="738"/>
      <c r="N48" s="738"/>
      <c r="O48" s="739"/>
      <c r="P48" s="507"/>
    </row>
    <row r="49" spans="2:16" x14ac:dyDescent="0.25">
      <c r="B49" s="506"/>
      <c r="C49" s="740"/>
      <c r="D49" s="741"/>
      <c r="E49" s="741"/>
      <c r="F49" s="741"/>
      <c r="G49" s="741"/>
      <c r="H49" s="741"/>
      <c r="I49" s="741"/>
      <c r="J49" s="741"/>
      <c r="K49" s="741"/>
      <c r="L49" s="741"/>
      <c r="M49" s="741"/>
      <c r="N49" s="741"/>
      <c r="O49" s="742"/>
      <c r="P49" s="507"/>
    </row>
    <row r="50" spans="2:16" ht="14" thickBot="1" x14ac:dyDescent="0.3">
      <c r="B50" s="506"/>
      <c r="C50" s="743"/>
      <c r="D50" s="744"/>
      <c r="E50" s="744"/>
      <c r="F50" s="744"/>
      <c r="G50" s="744"/>
      <c r="H50" s="744"/>
      <c r="I50" s="744"/>
      <c r="J50" s="744"/>
      <c r="K50" s="744"/>
      <c r="L50" s="744"/>
      <c r="M50" s="744"/>
      <c r="N50" s="744"/>
      <c r="O50" s="745"/>
      <c r="P50" s="507"/>
    </row>
    <row r="51" spans="2:16" ht="31.5" customHeight="1" x14ac:dyDescent="0.25">
      <c r="B51" s="506"/>
      <c r="C51" s="746" t="s">
        <v>533</v>
      </c>
      <c r="D51" s="747"/>
      <c r="E51" s="747"/>
      <c r="F51" s="747"/>
      <c r="G51" s="747"/>
      <c r="H51" s="747"/>
      <c r="I51" s="747"/>
      <c r="J51" s="538" t="s">
        <v>534</v>
      </c>
      <c r="K51" s="557" t="s">
        <v>535</v>
      </c>
      <c r="L51" s="558" t="s">
        <v>536</v>
      </c>
      <c r="M51" s="748" t="s">
        <v>523</v>
      </c>
      <c r="N51" s="749"/>
      <c r="O51" s="560" t="s">
        <v>524</v>
      </c>
      <c r="P51" s="507"/>
    </row>
    <row r="52" spans="2:16" ht="14.5" x14ac:dyDescent="0.35">
      <c r="B52" s="506"/>
      <c r="C52" s="750" t="s">
        <v>570</v>
      </c>
      <c r="D52" s="751"/>
      <c r="E52" s="751"/>
      <c r="F52" s="751"/>
      <c r="G52" s="751"/>
      <c r="H52" s="751"/>
      <c r="I52" s="751"/>
      <c r="J52" s="56">
        <v>190265</v>
      </c>
      <c r="K52" s="57">
        <v>2</v>
      </c>
      <c r="L52" s="58">
        <f>J52*K52</f>
        <v>380530</v>
      </c>
      <c r="M52" s="843">
        <v>1.5</v>
      </c>
      <c r="N52" s="844"/>
      <c r="O52" s="566">
        <f>L52/M52</f>
        <v>253686.66666666666</v>
      </c>
      <c r="P52" s="507"/>
    </row>
    <row r="53" spans="2:16" x14ac:dyDescent="0.25">
      <c r="B53" s="506"/>
      <c r="C53" s="561"/>
      <c r="D53" s="562"/>
      <c r="E53" s="562"/>
      <c r="F53" s="562"/>
      <c r="G53" s="562"/>
      <c r="H53" s="562"/>
      <c r="I53" s="562"/>
      <c r="J53" s="563"/>
      <c r="K53" s="564"/>
      <c r="L53" s="565"/>
      <c r="M53" s="758"/>
      <c r="N53" s="759"/>
      <c r="O53" s="566"/>
      <c r="P53" s="507"/>
    </row>
    <row r="54" spans="2:16" x14ac:dyDescent="0.25">
      <c r="B54" s="506"/>
      <c r="C54" s="561"/>
      <c r="D54" s="562"/>
      <c r="E54" s="562"/>
      <c r="F54" s="562"/>
      <c r="G54" s="562"/>
      <c r="H54" s="562"/>
      <c r="I54" s="562"/>
      <c r="J54" s="563"/>
      <c r="K54" s="564"/>
      <c r="L54" s="565"/>
      <c r="M54" s="760"/>
      <c r="N54" s="761"/>
      <c r="O54" s="566"/>
      <c r="P54" s="507"/>
    </row>
    <row r="55" spans="2:16" ht="14" thickBot="1" x14ac:dyDescent="0.3">
      <c r="B55" s="506"/>
      <c r="C55" s="752"/>
      <c r="D55" s="753"/>
      <c r="E55" s="753"/>
      <c r="F55" s="753"/>
      <c r="G55" s="753"/>
      <c r="H55" s="753"/>
      <c r="I55" s="753"/>
      <c r="J55" s="554"/>
      <c r="K55" s="555"/>
      <c r="L55" s="554"/>
      <c r="M55" s="754"/>
      <c r="N55" s="755"/>
      <c r="O55" s="556"/>
      <c r="P55" s="507"/>
    </row>
    <row r="56" spans="2:16" ht="14" thickBot="1" x14ac:dyDescent="0.3">
      <c r="B56" s="506"/>
      <c r="C56" s="728" t="s">
        <v>525</v>
      </c>
      <c r="D56" s="729"/>
      <c r="E56" s="729"/>
      <c r="F56" s="729"/>
      <c r="G56" s="729"/>
      <c r="H56" s="729"/>
      <c r="I56" s="729"/>
      <c r="J56" s="729"/>
      <c r="K56" s="729"/>
      <c r="L56" s="729"/>
      <c r="M56" s="729"/>
      <c r="N56" s="730"/>
      <c r="O56" s="550">
        <f>O52</f>
        <v>253686.66666666666</v>
      </c>
      <c r="P56" s="507"/>
    </row>
    <row r="57" spans="2:16" ht="14" thickBot="1" x14ac:dyDescent="0.3">
      <c r="B57" s="506"/>
      <c r="C57" s="532"/>
      <c r="O57" s="533"/>
      <c r="P57" s="507"/>
    </row>
    <row r="58" spans="2:16" ht="14" thickBot="1" x14ac:dyDescent="0.3">
      <c r="B58" s="506"/>
      <c r="C58" s="731" t="s">
        <v>537</v>
      </c>
      <c r="D58" s="732"/>
      <c r="E58" s="732"/>
      <c r="F58" s="732"/>
      <c r="G58" s="732"/>
      <c r="H58" s="732"/>
      <c r="I58" s="732"/>
      <c r="J58" s="732"/>
      <c r="K58" s="732"/>
      <c r="L58" s="732"/>
      <c r="M58" s="732"/>
      <c r="N58" s="733"/>
      <c r="O58" s="627">
        <f>O32+O40+O47+O56</f>
        <v>1646022.0166666668</v>
      </c>
      <c r="P58" s="507"/>
    </row>
    <row r="59" spans="2:16" x14ac:dyDescent="0.25">
      <c r="B59" s="506"/>
      <c r="C59" s="737" t="s">
        <v>538</v>
      </c>
      <c r="D59" s="738"/>
      <c r="E59" s="738"/>
      <c r="F59" s="738"/>
      <c r="G59" s="738"/>
      <c r="H59" s="738"/>
      <c r="I59" s="738"/>
      <c r="J59" s="738"/>
      <c r="K59" s="738"/>
      <c r="L59" s="738"/>
      <c r="M59" s="738"/>
      <c r="N59" s="738"/>
      <c r="O59" s="739"/>
      <c r="P59" s="507"/>
    </row>
    <row r="60" spans="2:16" x14ac:dyDescent="0.25">
      <c r="B60" s="506"/>
      <c r="C60" s="740"/>
      <c r="D60" s="741"/>
      <c r="E60" s="741"/>
      <c r="F60" s="741"/>
      <c r="G60" s="741"/>
      <c r="H60" s="741"/>
      <c r="I60" s="741"/>
      <c r="J60" s="741"/>
      <c r="K60" s="741"/>
      <c r="L60" s="741"/>
      <c r="M60" s="741"/>
      <c r="N60" s="741"/>
      <c r="O60" s="742"/>
      <c r="P60" s="507"/>
    </row>
    <row r="61" spans="2:16" ht="14" thickBot="1" x14ac:dyDescent="0.3">
      <c r="B61" s="506"/>
      <c r="C61" s="743"/>
      <c r="D61" s="744"/>
      <c r="E61" s="744"/>
      <c r="F61" s="744"/>
      <c r="G61" s="744"/>
      <c r="H61" s="744"/>
      <c r="I61" s="744"/>
      <c r="J61" s="744"/>
      <c r="K61" s="744"/>
      <c r="L61" s="744"/>
      <c r="M61" s="744"/>
      <c r="N61" s="744"/>
      <c r="O61" s="745"/>
      <c r="P61" s="507"/>
    </row>
    <row r="62" spans="2:16" x14ac:dyDescent="0.25">
      <c r="B62" s="506"/>
      <c r="C62" s="746" t="s">
        <v>24</v>
      </c>
      <c r="D62" s="747"/>
      <c r="E62" s="747"/>
      <c r="F62" s="747"/>
      <c r="G62" s="747"/>
      <c r="H62" s="747"/>
      <c r="I62" s="747"/>
      <c r="J62" s="549"/>
      <c r="K62" s="559"/>
      <c r="L62" s="558" t="s">
        <v>539</v>
      </c>
      <c r="M62" s="748" t="s">
        <v>540</v>
      </c>
      <c r="N62" s="749"/>
      <c r="O62" s="560"/>
      <c r="P62" s="507"/>
    </row>
    <row r="63" spans="2:16" x14ac:dyDescent="0.25">
      <c r="B63" s="506"/>
      <c r="C63" s="750" t="s">
        <v>490</v>
      </c>
      <c r="D63" s="751"/>
      <c r="E63" s="751"/>
      <c r="F63" s="751"/>
      <c r="G63" s="751"/>
      <c r="H63" s="751"/>
      <c r="I63" s="751"/>
      <c r="J63" s="567"/>
      <c r="K63" s="568"/>
      <c r="L63" s="569"/>
      <c r="M63" s="724"/>
      <c r="N63" s="725"/>
      <c r="O63" s="542"/>
      <c r="P63" s="507"/>
    </row>
    <row r="64" spans="2:16" x14ac:dyDescent="0.25">
      <c r="B64" s="506"/>
      <c r="C64" s="543" t="s">
        <v>541</v>
      </c>
      <c r="D64" s="544"/>
      <c r="E64" s="544"/>
      <c r="F64" s="544"/>
      <c r="G64" s="544"/>
      <c r="H64" s="544"/>
      <c r="I64" s="544"/>
      <c r="J64" s="567"/>
      <c r="K64" s="568"/>
      <c r="L64" s="569"/>
      <c r="M64" s="724"/>
      <c r="N64" s="725"/>
      <c r="O64" s="542"/>
      <c r="P64" s="507"/>
    </row>
    <row r="65" spans="2:16" ht="14" thickBot="1" x14ac:dyDescent="0.3">
      <c r="B65" s="506"/>
      <c r="C65" s="526" t="s">
        <v>65</v>
      </c>
      <c r="D65" s="527"/>
      <c r="E65" s="527"/>
      <c r="F65" s="527"/>
      <c r="G65" s="527"/>
      <c r="H65" s="527"/>
      <c r="I65" s="527"/>
      <c r="J65" s="570"/>
      <c r="K65" s="571"/>
      <c r="L65" s="569"/>
      <c r="M65" s="726"/>
      <c r="N65" s="727"/>
      <c r="O65" s="542"/>
      <c r="P65" s="507"/>
    </row>
    <row r="66" spans="2:16" ht="14" thickBot="1" x14ac:dyDescent="0.3">
      <c r="B66" s="506"/>
      <c r="C66" s="728" t="s">
        <v>525</v>
      </c>
      <c r="D66" s="729"/>
      <c r="E66" s="729"/>
      <c r="F66" s="729"/>
      <c r="G66" s="729"/>
      <c r="H66" s="729"/>
      <c r="I66" s="729"/>
      <c r="J66" s="729"/>
      <c r="K66" s="729"/>
      <c r="L66" s="729"/>
      <c r="M66" s="729"/>
      <c r="N66" s="730"/>
      <c r="O66" s="572"/>
      <c r="P66" s="507"/>
    </row>
    <row r="67" spans="2:16" ht="14" thickBot="1" x14ac:dyDescent="0.3">
      <c r="B67" s="506"/>
      <c r="C67" s="532"/>
      <c r="O67" s="533"/>
      <c r="P67" s="507"/>
    </row>
    <row r="68" spans="2:16" ht="14" thickBot="1" x14ac:dyDescent="0.3">
      <c r="B68" s="506"/>
      <c r="C68" s="731" t="s">
        <v>542</v>
      </c>
      <c r="D68" s="732"/>
      <c r="E68" s="732"/>
      <c r="F68" s="732"/>
      <c r="G68" s="732"/>
      <c r="H68" s="732"/>
      <c r="I68" s="732"/>
      <c r="J68" s="732"/>
      <c r="K68" s="732"/>
      <c r="L68" s="732"/>
      <c r="M68" s="732"/>
      <c r="N68" s="733"/>
      <c r="O68" s="573"/>
      <c r="P68" s="507"/>
    </row>
    <row r="69" spans="2:16" x14ac:dyDescent="0.25">
      <c r="B69" s="506"/>
      <c r="C69" s="529"/>
      <c r="D69" s="530"/>
      <c r="E69" s="530"/>
      <c r="F69" s="530"/>
      <c r="G69" s="530"/>
      <c r="H69" s="530"/>
      <c r="I69" s="530"/>
      <c r="J69" s="530"/>
      <c r="K69" s="530"/>
      <c r="L69" s="530"/>
      <c r="M69" s="530"/>
      <c r="N69" s="530"/>
      <c r="O69" s="531"/>
      <c r="P69" s="507"/>
    </row>
    <row r="70" spans="2:16" x14ac:dyDescent="0.25">
      <c r="B70" s="506"/>
      <c r="C70" s="532"/>
      <c r="O70" s="533"/>
      <c r="P70" s="507"/>
    </row>
    <row r="71" spans="2:16" x14ac:dyDescent="0.25">
      <c r="B71" s="506"/>
      <c r="C71" s="532"/>
      <c r="O71" s="533"/>
      <c r="P71" s="507"/>
    </row>
    <row r="72" spans="2:16" x14ac:dyDescent="0.25">
      <c r="B72" s="506"/>
      <c r="C72" s="532"/>
      <c r="H72" s="574" t="s">
        <v>543</v>
      </c>
      <c r="I72" s="574"/>
      <c r="J72" s="574"/>
      <c r="K72" s="574"/>
      <c r="O72" s="533"/>
      <c r="P72" s="507"/>
    </row>
    <row r="73" spans="2:16" x14ac:dyDescent="0.25">
      <c r="B73" s="506"/>
      <c r="C73" s="532"/>
      <c r="H73" s="574" t="s">
        <v>544</v>
      </c>
      <c r="O73" s="533"/>
      <c r="P73" s="507"/>
    </row>
    <row r="74" spans="2:16" x14ac:dyDescent="0.25">
      <c r="B74" s="506"/>
      <c r="C74" s="532"/>
      <c r="H74" s="574" t="s">
        <v>545</v>
      </c>
      <c r="O74" s="533"/>
      <c r="P74" s="507"/>
    </row>
    <row r="75" spans="2:16" x14ac:dyDescent="0.25">
      <c r="B75" s="506"/>
      <c r="C75" s="518"/>
      <c r="D75" s="575"/>
      <c r="E75" s="575"/>
      <c r="F75" s="575"/>
      <c r="G75" s="575"/>
      <c r="H75" s="574" t="s">
        <v>546</v>
      </c>
      <c r="I75" s="575"/>
      <c r="J75" s="575"/>
      <c r="K75" s="575"/>
      <c r="L75" s="575"/>
      <c r="M75" s="575"/>
      <c r="N75" s="575"/>
      <c r="O75" s="576"/>
      <c r="P75" s="507"/>
    </row>
    <row r="76" spans="2:16" x14ac:dyDescent="0.25">
      <c r="B76" s="506"/>
      <c r="C76" s="532"/>
      <c r="H76" s="505" t="s">
        <v>547</v>
      </c>
      <c r="O76" s="533"/>
      <c r="P76" s="507"/>
    </row>
    <row r="77" spans="2:16" x14ac:dyDescent="0.25">
      <c r="B77" s="506"/>
      <c r="C77" s="577" t="s">
        <v>548</v>
      </c>
      <c r="D77" s="540"/>
      <c r="E77" s="540"/>
      <c r="F77" s="540"/>
      <c r="G77" s="540"/>
      <c r="H77" s="540"/>
      <c r="I77" s="540"/>
      <c r="J77" s="540"/>
      <c r="K77" s="540"/>
      <c r="L77" s="540"/>
      <c r="M77" s="540"/>
      <c r="N77" s="540"/>
      <c r="O77" s="578"/>
      <c r="P77" s="507"/>
    </row>
    <row r="78" spans="2:16" x14ac:dyDescent="0.25">
      <c r="B78" s="506"/>
      <c r="C78" s="734"/>
      <c r="D78" s="735"/>
      <c r="E78" s="735"/>
      <c r="F78" s="735"/>
      <c r="G78" s="735"/>
      <c r="H78" s="735"/>
      <c r="I78" s="735"/>
      <c r="J78" s="735"/>
      <c r="K78" s="735"/>
      <c r="L78" s="735"/>
      <c r="M78" s="735"/>
      <c r="N78" s="735"/>
      <c r="O78" s="736"/>
      <c r="P78" s="507"/>
    </row>
    <row r="79" spans="2:16" x14ac:dyDescent="0.25">
      <c r="B79" s="506"/>
      <c r="C79" s="734"/>
      <c r="D79" s="735"/>
      <c r="E79" s="735"/>
      <c r="F79" s="735"/>
      <c r="G79" s="735"/>
      <c r="H79" s="735"/>
      <c r="I79" s="735"/>
      <c r="J79" s="735"/>
      <c r="K79" s="735"/>
      <c r="L79" s="735"/>
      <c r="M79" s="735"/>
      <c r="N79" s="735"/>
      <c r="O79" s="736"/>
      <c r="P79" s="507"/>
    </row>
    <row r="80" spans="2:16" x14ac:dyDescent="0.25">
      <c r="B80" s="506"/>
      <c r="C80" s="518"/>
      <c r="D80" s="575"/>
      <c r="E80" s="575"/>
      <c r="F80" s="575"/>
      <c r="G80" s="575"/>
      <c r="H80" s="575"/>
      <c r="I80" s="575"/>
      <c r="J80" s="575"/>
      <c r="K80" s="575"/>
      <c r="L80" s="575"/>
      <c r="M80" s="575"/>
      <c r="N80" s="575"/>
      <c r="O80" s="576"/>
      <c r="P80" s="507"/>
    </row>
    <row r="81" spans="2:16" x14ac:dyDescent="0.25">
      <c r="B81" s="506"/>
      <c r="C81" s="579" t="s">
        <v>549</v>
      </c>
      <c r="D81" s="575"/>
      <c r="E81" s="575"/>
      <c r="F81" s="575"/>
      <c r="G81" s="575"/>
      <c r="H81" s="575"/>
      <c r="I81" s="575"/>
      <c r="J81" s="575"/>
      <c r="K81" s="575"/>
      <c r="L81" s="575"/>
      <c r="M81" s="575"/>
      <c r="N81" s="575"/>
      <c r="O81" s="576"/>
      <c r="P81" s="507"/>
    </row>
    <row r="82" spans="2:16" ht="12.75" customHeight="1" x14ac:dyDescent="0.25">
      <c r="B82" s="506"/>
      <c r="C82" s="715" t="s">
        <v>550</v>
      </c>
      <c r="D82" s="716"/>
      <c r="E82" s="716"/>
      <c r="F82" s="716"/>
      <c r="G82" s="716"/>
      <c r="H82" s="716"/>
      <c r="I82" s="716"/>
      <c r="J82" s="716"/>
      <c r="K82" s="716"/>
      <c r="L82" s="716"/>
      <c r="M82" s="716"/>
      <c r="N82" s="716"/>
      <c r="O82" s="717"/>
      <c r="P82" s="507"/>
    </row>
    <row r="83" spans="2:16" x14ac:dyDescent="0.25">
      <c r="B83" s="506"/>
      <c r="C83" s="715"/>
      <c r="D83" s="716"/>
      <c r="E83" s="716"/>
      <c r="F83" s="716"/>
      <c r="G83" s="716"/>
      <c r="H83" s="716"/>
      <c r="I83" s="716"/>
      <c r="J83" s="716"/>
      <c r="K83" s="716"/>
      <c r="L83" s="716"/>
      <c r="M83" s="716"/>
      <c r="N83" s="716"/>
      <c r="O83" s="717"/>
      <c r="P83" s="507"/>
    </row>
    <row r="84" spans="2:16" ht="12.9" customHeight="1" x14ac:dyDescent="0.25">
      <c r="B84" s="506"/>
      <c r="C84" s="715" t="s">
        <v>551</v>
      </c>
      <c r="D84" s="716"/>
      <c r="E84" s="716"/>
      <c r="F84" s="716"/>
      <c r="G84" s="716"/>
      <c r="H84" s="716"/>
      <c r="I84" s="716"/>
      <c r="J84" s="716"/>
      <c r="K84" s="716"/>
      <c r="L84" s="716"/>
      <c r="M84" s="716"/>
      <c r="N84" s="716"/>
      <c r="O84" s="717"/>
      <c r="P84" s="507"/>
    </row>
    <row r="85" spans="2:16" x14ac:dyDescent="0.25">
      <c r="B85" s="506"/>
      <c r="C85" s="715"/>
      <c r="D85" s="716"/>
      <c r="E85" s="716"/>
      <c r="F85" s="716"/>
      <c r="G85" s="716"/>
      <c r="H85" s="716"/>
      <c r="I85" s="716"/>
      <c r="J85" s="716"/>
      <c r="K85" s="716"/>
      <c r="L85" s="716"/>
      <c r="M85" s="716"/>
      <c r="N85" s="716"/>
      <c r="O85" s="717"/>
      <c r="P85" s="507"/>
    </row>
    <row r="86" spans="2:16" x14ac:dyDescent="0.25">
      <c r="B86" s="506"/>
      <c r="C86" s="518"/>
      <c r="D86" s="575"/>
      <c r="E86" s="575"/>
      <c r="F86" s="575"/>
      <c r="G86" s="575"/>
      <c r="H86" s="575"/>
      <c r="I86" s="575"/>
      <c r="J86" s="575"/>
      <c r="K86" s="575"/>
      <c r="L86" s="575"/>
      <c r="M86" s="575"/>
      <c r="N86" s="575"/>
      <c r="O86" s="576"/>
      <c r="P86" s="507"/>
    </row>
    <row r="87" spans="2:16" x14ac:dyDescent="0.25">
      <c r="B87" s="506"/>
      <c r="C87" s="532"/>
      <c r="H87" s="574" t="s">
        <v>543</v>
      </c>
      <c r="O87" s="533"/>
      <c r="P87" s="507"/>
    </row>
    <row r="88" spans="2:16" x14ac:dyDescent="0.25">
      <c r="B88" s="506"/>
      <c r="C88" s="532"/>
      <c r="H88" s="505" t="s">
        <v>544</v>
      </c>
      <c r="I88" s="544"/>
      <c r="J88" s="544"/>
      <c r="K88" s="544"/>
      <c r="O88" s="533"/>
      <c r="P88" s="507"/>
    </row>
    <row r="89" spans="2:16" x14ac:dyDescent="0.25">
      <c r="B89" s="506"/>
      <c r="C89" s="532"/>
      <c r="H89" s="505" t="s">
        <v>552</v>
      </c>
      <c r="I89" s="580"/>
      <c r="J89" s="580"/>
      <c r="K89" s="580"/>
      <c r="O89" s="533"/>
      <c r="P89" s="507"/>
    </row>
    <row r="90" spans="2:16" x14ac:dyDescent="0.25">
      <c r="B90" s="506"/>
      <c r="C90" s="581"/>
      <c r="D90" s="575"/>
      <c r="E90" s="575"/>
      <c r="F90" s="575"/>
      <c r="G90" s="575"/>
      <c r="H90" s="505" t="s">
        <v>546</v>
      </c>
      <c r="L90" s="575"/>
      <c r="M90" s="575"/>
      <c r="N90" s="575"/>
      <c r="O90" s="576"/>
      <c r="P90" s="507"/>
    </row>
    <row r="91" spans="2:16" ht="17.25" customHeight="1" x14ac:dyDescent="0.25">
      <c r="B91" s="506"/>
      <c r="C91" s="581"/>
      <c r="D91" s="580"/>
      <c r="E91" s="580"/>
      <c r="K91" s="718"/>
      <c r="L91" s="718"/>
      <c r="M91" s="718"/>
      <c r="N91" s="718"/>
      <c r="O91" s="719"/>
      <c r="P91" s="507"/>
    </row>
    <row r="92" spans="2:16" ht="18.75" customHeight="1" thickBot="1" x14ac:dyDescent="0.3">
      <c r="B92" s="506"/>
      <c r="C92" s="722"/>
      <c r="D92" s="723"/>
      <c r="E92" s="723"/>
      <c r="F92" s="555"/>
      <c r="G92" s="555"/>
      <c r="H92" s="555"/>
      <c r="I92" s="555"/>
      <c r="J92" s="555"/>
      <c r="K92" s="720"/>
      <c r="L92" s="720"/>
      <c r="M92" s="720"/>
      <c r="N92" s="720"/>
      <c r="O92" s="721"/>
      <c r="P92" s="507"/>
    </row>
    <row r="93" spans="2:16" ht="14" thickBot="1" x14ac:dyDescent="0.3">
      <c r="B93" s="582"/>
      <c r="C93" s="583"/>
      <c r="D93" s="583"/>
      <c r="E93" s="583"/>
      <c r="F93" s="583"/>
      <c r="G93" s="583"/>
      <c r="H93" s="583"/>
      <c r="I93" s="583"/>
      <c r="J93" s="583"/>
      <c r="K93" s="583"/>
      <c r="L93" s="583"/>
      <c r="M93" s="583"/>
      <c r="N93" s="583"/>
      <c r="O93" s="583"/>
      <c r="P93" s="584"/>
    </row>
    <row r="94" spans="2:16" ht="14" thickTop="1" x14ac:dyDescent="0.25"/>
  </sheetData>
  <mergeCells count="82">
    <mergeCell ref="C82:O83"/>
    <mergeCell ref="C84:O85"/>
    <mergeCell ref="K91:O92"/>
    <mergeCell ref="C92:E92"/>
    <mergeCell ref="M64:N64"/>
    <mergeCell ref="M65:N65"/>
    <mergeCell ref="C66:N66"/>
    <mergeCell ref="C68:N68"/>
    <mergeCell ref="C78:O78"/>
    <mergeCell ref="C79:O79"/>
    <mergeCell ref="C63:I63"/>
    <mergeCell ref="M63:N63"/>
    <mergeCell ref="C52:I52"/>
    <mergeCell ref="M52:N52"/>
    <mergeCell ref="M53:N53"/>
    <mergeCell ref="M54:N54"/>
    <mergeCell ref="C55:I55"/>
    <mergeCell ref="M55:N55"/>
    <mergeCell ref="C56:N56"/>
    <mergeCell ref="C58:N58"/>
    <mergeCell ref="C59:O61"/>
    <mergeCell ref="C62:I62"/>
    <mergeCell ref="M62:N62"/>
    <mergeCell ref="C51:I51"/>
    <mergeCell ref="M51:N51"/>
    <mergeCell ref="C39:J39"/>
    <mergeCell ref="M39:N39"/>
    <mergeCell ref="C40:N40"/>
    <mergeCell ref="C41:O43"/>
    <mergeCell ref="C44:I44"/>
    <mergeCell ref="M44:N44"/>
    <mergeCell ref="M45:N45"/>
    <mergeCell ref="C45:I45"/>
    <mergeCell ref="M46:N46"/>
    <mergeCell ref="C47:N47"/>
    <mergeCell ref="C48:O50"/>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668D2-A6C3-4165-8CA7-CF30D137EB90}">
  <dimension ref="B1:P94"/>
  <sheetViews>
    <sheetView topLeftCell="A18" zoomScale="70" zoomScaleNormal="70" workbookViewId="0">
      <selection activeCell="M52" sqref="M52:N52"/>
    </sheetView>
  </sheetViews>
  <sheetFormatPr baseColWidth="10" defaultColWidth="11.453125" defaultRowHeight="13.5" x14ac:dyDescent="0.25"/>
  <cols>
    <col min="1" max="2" width="3.08984375" style="505" customWidth="1"/>
    <col min="3" max="3" width="14.6328125" style="505" customWidth="1"/>
    <col min="4" max="4" width="13" style="505" customWidth="1"/>
    <col min="5" max="9" width="11.453125" style="505"/>
    <col min="10" max="10" width="15.453125" style="505" bestFit="1" customWidth="1"/>
    <col min="11" max="11" width="14.26953125" style="505" bestFit="1" customWidth="1"/>
    <col min="12" max="12" width="17.81640625" style="505" bestFit="1" customWidth="1"/>
    <col min="13" max="14" width="11.453125" style="505"/>
    <col min="15" max="15" width="20.54296875" style="505" bestFit="1" customWidth="1"/>
    <col min="16" max="17" width="3.08984375" style="505" customWidth="1"/>
    <col min="18" max="16384" width="11.453125" style="505"/>
  </cols>
  <sheetData>
    <row r="1" spans="2:16" x14ac:dyDescent="0.25">
      <c r="B1" s="705" t="s">
        <v>505</v>
      </c>
      <c r="C1" s="705"/>
      <c r="D1" s="705"/>
      <c r="E1" s="705"/>
      <c r="F1" s="705"/>
      <c r="G1" s="705"/>
      <c r="H1" s="705"/>
      <c r="I1" s="705"/>
      <c r="J1" s="705"/>
      <c r="K1" s="705"/>
      <c r="L1" s="705"/>
    </row>
    <row r="2" spans="2:16" x14ac:dyDescent="0.25">
      <c r="B2" s="705" t="s">
        <v>470</v>
      </c>
      <c r="C2" s="705"/>
      <c r="D2" s="705"/>
      <c r="E2" s="705"/>
    </row>
    <row r="3" spans="2:16" ht="14" thickBot="1" x14ac:dyDescent="0.3"/>
    <row r="4" spans="2:16" ht="25.5" customHeight="1" thickTop="1" x14ac:dyDescent="0.25">
      <c r="B4" s="811"/>
      <c r="C4" s="812"/>
      <c r="D4" s="812"/>
      <c r="E4" s="812"/>
      <c r="F4" s="812"/>
      <c r="G4" s="812"/>
      <c r="H4" s="812"/>
      <c r="I4" s="812"/>
      <c r="J4" s="812"/>
      <c r="K4" s="812"/>
      <c r="L4" s="812"/>
      <c r="M4" s="812"/>
      <c r="N4" s="812"/>
      <c r="O4" s="812"/>
      <c r="P4" s="813"/>
    </row>
    <row r="5" spans="2:16" ht="36.75" customHeight="1" x14ac:dyDescent="0.25">
      <c r="B5" s="506"/>
      <c r="C5" s="814" t="s">
        <v>506</v>
      </c>
      <c r="D5" s="814"/>
      <c r="E5" s="814"/>
      <c r="F5" s="814"/>
      <c r="G5" s="814"/>
      <c r="H5" s="814"/>
      <c r="I5" s="814"/>
      <c r="J5" s="814"/>
      <c r="K5" s="814"/>
      <c r="L5" s="814"/>
      <c r="M5" s="814"/>
      <c r="N5" s="814"/>
      <c r="O5" s="814"/>
      <c r="P5" s="507"/>
    </row>
    <row r="6" spans="2:16" ht="14" thickBot="1" x14ac:dyDescent="0.3">
      <c r="B6" s="506"/>
      <c r="P6" s="507"/>
    </row>
    <row r="7" spans="2:16" x14ac:dyDescent="0.25">
      <c r="B7" s="506"/>
      <c r="C7" s="815"/>
      <c r="D7" s="817"/>
      <c r="E7" s="818"/>
      <c r="F7" s="818"/>
      <c r="G7" s="818"/>
      <c r="H7" s="818"/>
      <c r="I7" s="818"/>
      <c r="J7" s="818"/>
      <c r="K7" s="819"/>
      <c r="L7" s="820"/>
      <c r="M7" s="821"/>
      <c r="N7" s="821"/>
      <c r="O7" s="822"/>
      <c r="P7" s="507"/>
    </row>
    <row r="8" spans="2:16" x14ac:dyDescent="0.25">
      <c r="B8" s="506"/>
      <c r="C8" s="816"/>
      <c r="D8" s="787" t="s">
        <v>507</v>
      </c>
      <c r="E8" s="788"/>
      <c r="F8" s="788"/>
      <c r="G8" s="788"/>
      <c r="H8" s="788"/>
      <c r="I8" s="788"/>
      <c r="J8" s="788"/>
      <c r="K8" s="789"/>
      <c r="L8" s="823"/>
      <c r="M8" s="824"/>
      <c r="N8" s="824"/>
      <c r="O8" s="825"/>
      <c r="P8" s="507"/>
    </row>
    <row r="9" spans="2:16" x14ac:dyDescent="0.25">
      <c r="B9" s="506"/>
      <c r="C9" s="816"/>
      <c r="D9" s="787"/>
      <c r="E9" s="788"/>
      <c r="F9" s="788"/>
      <c r="G9" s="788"/>
      <c r="H9" s="788"/>
      <c r="I9" s="788"/>
      <c r="J9" s="788"/>
      <c r="K9" s="789"/>
      <c r="L9" s="783" t="s">
        <v>508</v>
      </c>
      <c r="M9" s="827"/>
      <c r="N9" s="828"/>
      <c r="O9" s="829"/>
      <c r="P9" s="507"/>
    </row>
    <row r="10" spans="2:16" x14ac:dyDescent="0.25">
      <c r="B10" s="506"/>
      <c r="C10" s="816"/>
      <c r="D10" s="787" t="s">
        <v>509</v>
      </c>
      <c r="E10" s="788"/>
      <c r="F10" s="788"/>
      <c r="G10" s="788"/>
      <c r="H10" s="788"/>
      <c r="I10" s="788"/>
      <c r="J10" s="788"/>
      <c r="K10" s="789"/>
      <c r="L10" s="826"/>
      <c r="M10" s="830"/>
      <c r="N10" s="831"/>
      <c r="O10" s="832"/>
      <c r="P10" s="507"/>
    </row>
    <row r="11" spans="2:16" ht="12.75" customHeight="1" x14ac:dyDescent="0.25">
      <c r="B11" s="506"/>
      <c r="C11" s="816"/>
      <c r="D11" s="833"/>
      <c r="E11" s="834"/>
      <c r="F11" s="834"/>
      <c r="G11" s="834"/>
      <c r="H11" s="834"/>
      <c r="I11" s="834"/>
      <c r="J11" s="834"/>
      <c r="K11" s="835"/>
      <c r="L11" s="783" t="s">
        <v>510</v>
      </c>
      <c r="M11" s="783">
        <v>1</v>
      </c>
      <c r="N11" s="783" t="s">
        <v>511</v>
      </c>
      <c r="O11" s="785">
        <v>1</v>
      </c>
      <c r="P11" s="507"/>
    </row>
    <row r="12" spans="2:16" x14ac:dyDescent="0.25">
      <c r="B12" s="506"/>
      <c r="C12" s="816"/>
      <c r="D12" s="833"/>
      <c r="E12" s="834"/>
      <c r="F12" s="834"/>
      <c r="G12" s="834"/>
      <c r="H12" s="834"/>
      <c r="I12" s="834"/>
      <c r="J12" s="834"/>
      <c r="K12" s="835"/>
      <c r="L12" s="784"/>
      <c r="M12" s="784"/>
      <c r="N12" s="784"/>
      <c r="O12" s="786"/>
      <c r="P12" s="507"/>
    </row>
    <row r="13" spans="2:16" x14ac:dyDescent="0.25">
      <c r="B13" s="506"/>
      <c r="C13" s="816"/>
      <c r="D13" s="787" t="s">
        <v>512</v>
      </c>
      <c r="E13" s="788"/>
      <c r="F13" s="788"/>
      <c r="G13" s="788"/>
      <c r="H13" s="788"/>
      <c r="I13" s="788"/>
      <c r="J13" s="788"/>
      <c r="K13" s="789"/>
      <c r="L13" s="784"/>
      <c r="M13" s="784"/>
      <c r="N13" s="784"/>
      <c r="O13" s="786"/>
      <c r="P13" s="507"/>
    </row>
    <row r="14" spans="2:16" ht="14" thickBot="1" x14ac:dyDescent="0.3">
      <c r="B14" s="506"/>
      <c r="C14" s="510"/>
      <c r="D14" s="511"/>
      <c r="E14" s="511"/>
      <c r="F14" s="511"/>
      <c r="G14" s="511"/>
      <c r="H14" s="511"/>
      <c r="I14" s="511"/>
      <c r="J14" s="511"/>
      <c r="K14" s="511"/>
      <c r="L14" s="511"/>
      <c r="M14" s="512"/>
      <c r="N14" s="512"/>
      <c r="O14" s="513"/>
      <c r="P14" s="507"/>
    </row>
    <row r="15" spans="2:16" x14ac:dyDescent="0.25">
      <c r="B15" s="506"/>
      <c r="C15" s="514"/>
      <c r="D15" s="508"/>
      <c r="E15" s="508"/>
      <c r="F15" s="508"/>
      <c r="G15" s="508"/>
      <c r="H15" s="508"/>
      <c r="I15" s="508"/>
      <c r="J15" s="508"/>
      <c r="K15" s="508"/>
      <c r="L15" s="515" t="s">
        <v>513</v>
      </c>
      <c r="M15" s="516" t="s">
        <v>514</v>
      </c>
      <c r="N15" s="516" t="s">
        <v>515</v>
      </c>
      <c r="O15" s="517" t="s">
        <v>516</v>
      </c>
      <c r="P15" s="507"/>
    </row>
    <row r="16" spans="2:16" x14ac:dyDescent="0.25">
      <c r="B16" s="506"/>
      <c r="C16" s="518"/>
      <c r="D16" s="509"/>
      <c r="E16" s="509"/>
      <c r="F16" s="509"/>
      <c r="G16" s="509"/>
      <c r="H16" s="509"/>
      <c r="I16" s="509"/>
      <c r="J16" s="509"/>
      <c r="K16" s="509"/>
      <c r="L16" s="519"/>
      <c r="M16" s="520"/>
      <c r="N16" s="520"/>
      <c r="O16" s="521"/>
      <c r="P16" s="507"/>
    </row>
    <row r="17" spans="2:16" ht="18" customHeight="1" x14ac:dyDescent="0.25">
      <c r="B17" s="506"/>
      <c r="C17" s="792" t="s">
        <v>517</v>
      </c>
      <c r="D17" s="793"/>
      <c r="E17" s="793"/>
      <c r="F17" s="793"/>
      <c r="G17" s="509"/>
      <c r="H17" s="509"/>
      <c r="I17" s="509"/>
      <c r="K17" s="509"/>
      <c r="L17" s="519"/>
      <c r="O17" s="522"/>
      <c r="P17" s="507"/>
    </row>
    <row r="18" spans="2:16" x14ac:dyDescent="0.25">
      <c r="B18" s="506"/>
      <c r="C18" s="523"/>
      <c r="D18" s="524"/>
      <c r="E18" s="524"/>
      <c r="F18" s="524"/>
      <c r="G18" s="524"/>
      <c r="H18" s="524"/>
      <c r="I18" s="524"/>
      <c r="J18" s="524"/>
      <c r="K18" s="524"/>
      <c r="L18" s="524"/>
      <c r="M18" s="524"/>
      <c r="N18" s="524"/>
      <c r="O18" s="525"/>
      <c r="P18" s="507"/>
    </row>
    <row r="19" spans="2:16" ht="14" thickBot="1" x14ac:dyDescent="0.3">
      <c r="B19" s="506"/>
      <c r="C19" s="526"/>
      <c r="D19" s="527"/>
      <c r="E19" s="527"/>
      <c r="F19" s="527"/>
      <c r="G19" s="527"/>
      <c r="H19" s="527"/>
      <c r="I19" s="527"/>
      <c r="J19" s="527"/>
      <c r="K19" s="527"/>
      <c r="L19" s="527"/>
      <c r="M19" s="527"/>
      <c r="N19" s="527"/>
      <c r="O19" s="528"/>
      <c r="P19" s="507"/>
    </row>
    <row r="20" spans="2:16" ht="14" thickBot="1" x14ac:dyDescent="0.3">
      <c r="B20" s="506"/>
      <c r="C20" s="529"/>
      <c r="D20" s="530"/>
      <c r="E20" s="530"/>
      <c r="F20" s="530"/>
      <c r="G20" s="530"/>
      <c r="H20" s="530"/>
      <c r="K20" s="530"/>
      <c r="L20" s="530"/>
      <c r="M20" s="530"/>
      <c r="N20" s="530"/>
      <c r="O20" s="531"/>
      <c r="P20" s="507"/>
    </row>
    <row r="21" spans="2:16" x14ac:dyDescent="0.25">
      <c r="B21" s="506"/>
      <c r="C21" s="794" t="s">
        <v>519</v>
      </c>
      <c r="D21" s="795"/>
      <c r="E21" s="795"/>
      <c r="F21" s="795"/>
      <c r="G21" s="795"/>
      <c r="H21" s="795"/>
      <c r="I21" s="795"/>
      <c r="J21" s="795"/>
      <c r="K21" s="795"/>
      <c r="L21" s="795"/>
      <c r="M21" s="795"/>
      <c r="N21" s="795"/>
      <c r="O21" s="796"/>
      <c r="P21" s="507"/>
    </row>
    <row r="22" spans="2:16" ht="14" thickBot="1" x14ac:dyDescent="0.3">
      <c r="B22" s="506"/>
      <c r="C22" s="532"/>
      <c r="O22" s="533"/>
      <c r="P22" s="507"/>
    </row>
    <row r="23" spans="2:16" x14ac:dyDescent="0.25">
      <c r="B23" s="506"/>
      <c r="C23" s="534" t="s">
        <v>0</v>
      </c>
      <c r="D23" s="797" t="s">
        <v>4</v>
      </c>
      <c r="E23" s="798"/>
      <c r="F23" s="798"/>
      <c r="G23" s="798"/>
      <c r="H23" s="798"/>
      <c r="I23" s="798"/>
      <c r="J23" s="798"/>
      <c r="K23" s="798"/>
      <c r="L23" s="799"/>
      <c r="M23" s="800" t="s">
        <v>1</v>
      </c>
      <c r="N23" s="801"/>
      <c r="O23" s="534" t="s">
        <v>3</v>
      </c>
      <c r="P23" s="507"/>
    </row>
    <row r="24" spans="2:16" ht="14" thickBot="1" x14ac:dyDescent="0.3">
      <c r="B24" s="506"/>
      <c r="C24" s="535"/>
      <c r="D24" s="802"/>
      <c r="E24" s="803"/>
      <c r="F24" s="803"/>
      <c r="G24" s="803"/>
      <c r="H24" s="803"/>
      <c r="I24" s="803"/>
      <c r="J24" s="803"/>
      <c r="K24" s="803"/>
      <c r="L24" s="804"/>
      <c r="M24" s="802"/>
      <c r="N24" s="804"/>
      <c r="O24" s="536"/>
      <c r="P24" s="507"/>
    </row>
    <row r="25" spans="2:16" x14ac:dyDescent="0.25">
      <c r="B25" s="506"/>
      <c r="C25" s="737" t="s">
        <v>23</v>
      </c>
      <c r="D25" s="738"/>
      <c r="E25" s="738"/>
      <c r="F25" s="738"/>
      <c r="G25" s="738"/>
      <c r="H25" s="738"/>
      <c r="I25" s="738"/>
      <c r="J25" s="738"/>
      <c r="K25" s="738"/>
      <c r="L25" s="738"/>
      <c r="M25" s="738"/>
      <c r="N25" s="738"/>
      <c r="O25" s="739"/>
      <c r="P25" s="507"/>
    </row>
    <row r="26" spans="2:16" x14ac:dyDescent="0.25">
      <c r="B26" s="506"/>
      <c r="C26" s="740"/>
      <c r="D26" s="741"/>
      <c r="E26" s="741"/>
      <c r="F26" s="741"/>
      <c r="G26" s="741"/>
      <c r="H26" s="741"/>
      <c r="I26" s="741"/>
      <c r="J26" s="741"/>
      <c r="K26" s="741"/>
      <c r="L26" s="741"/>
      <c r="M26" s="741"/>
      <c r="N26" s="741"/>
      <c r="O26" s="742"/>
      <c r="P26" s="507"/>
    </row>
    <row r="27" spans="2:16" ht="14" thickBot="1" x14ac:dyDescent="0.3">
      <c r="B27" s="506"/>
      <c r="C27" s="743"/>
      <c r="D27" s="744"/>
      <c r="E27" s="744"/>
      <c r="F27" s="744"/>
      <c r="G27" s="744"/>
      <c r="H27" s="744"/>
      <c r="I27" s="744"/>
      <c r="J27" s="744"/>
      <c r="K27" s="744"/>
      <c r="L27" s="744"/>
      <c r="M27" s="744"/>
      <c r="N27" s="744"/>
      <c r="O27" s="745"/>
      <c r="P27" s="507"/>
    </row>
    <row r="28" spans="2:16" x14ac:dyDescent="0.25">
      <c r="B28" s="506"/>
      <c r="C28" s="746" t="s">
        <v>4</v>
      </c>
      <c r="D28" s="764"/>
      <c r="E28" s="764"/>
      <c r="F28" s="764"/>
      <c r="G28" s="805"/>
      <c r="H28" s="762" t="s">
        <v>520</v>
      </c>
      <c r="I28" s="764"/>
      <c r="J28" s="765" t="s">
        <v>521</v>
      </c>
      <c r="K28" s="766"/>
      <c r="L28" s="538" t="s">
        <v>522</v>
      </c>
      <c r="M28" s="762" t="s">
        <v>523</v>
      </c>
      <c r="N28" s="763"/>
      <c r="O28" s="539" t="s">
        <v>524</v>
      </c>
      <c r="P28" s="507"/>
    </row>
    <row r="29" spans="2:16" ht="14.5" x14ac:dyDescent="0.35">
      <c r="B29" s="506"/>
      <c r="C29" s="750" t="s">
        <v>356</v>
      </c>
      <c r="D29" s="751"/>
      <c r="E29" s="751"/>
      <c r="F29" s="751"/>
      <c r="G29" s="790"/>
      <c r="H29" s="791" t="s">
        <v>312</v>
      </c>
      <c r="I29" s="790"/>
      <c r="J29" s="791"/>
      <c r="K29" s="790"/>
      <c r="L29" s="160">
        <v>10464.6</v>
      </c>
      <c r="M29" s="772">
        <v>1</v>
      </c>
      <c r="N29" s="773"/>
      <c r="O29" s="302">
        <f>L29/M29</f>
        <v>10464.6</v>
      </c>
      <c r="P29" s="507"/>
    </row>
    <row r="30" spans="2:16" ht="14.5" x14ac:dyDescent="0.35">
      <c r="B30" s="506"/>
      <c r="C30" s="624" t="s">
        <v>357</v>
      </c>
      <c r="D30" s="625"/>
      <c r="E30" s="544"/>
      <c r="F30" s="544"/>
      <c r="G30" s="545"/>
      <c r="H30" s="546" t="s">
        <v>358</v>
      </c>
      <c r="I30" s="545"/>
      <c r="J30" s="546"/>
      <c r="K30" s="545"/>
      <c r="L30" s="626">
        <v>31397</v>
      </c>
      <c r="M30" s="772">
        <v>4</v>
      </c>
      <c r="N30" s="773"/>
      <c r="O30" s="302">
        <f>L30/M30</f>
        <v>7849.25</v>
      </c>
      <c r="P30" s="507"/>
    </row>
    <row r="31" spans="2:16" ht="14" thickBot="1" x14ac:dyDescent="0.3">
      <c r="B31" s="506"/>
      <c r="C31" s="752"/>
      <c r="D31" s="753"/>
      <c r="E31" s="753"/>
      <c r="F31" s="753"/>
      <c r="G31" s="774"/>
      <c r="H31" s="775"/>
      <c r="I31" s="774"/>
      <c r="J31" s="775"/>
      <c r="K31" s="774"/>
      <c r="L31" s="547"/>
      <c r="M31" s="776"/>
      <c r="N31" s="777"/>
      <c r="O31" s="542"/>
      <c r="P31" s="507"/>
    </row>
    <row r="32" spans="2:16" ht="14" thickBot="1" x14ac:dyDescent="0.3">
      <c r="B32" s="506"/>
      <c r="C32" s="728" t="s">
        <v>525</v>
      </c>
      <c r="D32" s="729"/>
      <c r="E32" s="729"/>
      <c r="F32" s="729"/>
      <c r="G32" s="729"/>
      <c r="H32" s="729"/>
      <c r="I32" s="729"/>
      <c r="J32" s="729"/>
      <c r="K32" s="729"/>
      <c r="L32" s="729"/>
      <c r="M32" s="729"/>
      <c r="N32" s="730"/>
      <c r="O32" s="548">
        <f>O29+O30</f>
        <v>18313.849999999999</v>
      </c>
      <c r="P32" s="507"/>
    </row>
    <row r="33" spans="2:16" ht="13.5" customHeight="1" x14ac:dyDescent="0.25">
      <c r="B33" s="506"/>
      <c r="C33" s="737" t="s">
        <v>526</v>
      </c>
      <c r="D33" s="738"/>
      <c r="E33" s="738"/>
      <c r="F33" s="738"/>
      <c r="G33" s="738"/>
      <c r="H33" s="738"/>
      <c r="I33" s="738"/>
      <c r="J33" s="738"/>
      <c r="K33" s="738"/>
      <c r="L33" s="738"/>
      <c r="M33" s="738"/>
      <c r="N33" s="738"/>
      <c r="O33" s="739"/>
      <c r="P33" s="507"/>
    </row>
    <row r="34" spans="2:16" x14ac:dyDescent="0.25">
      <c r="B34" s="506"/>
      <c r="C34" s="740"/>
      <c r="D34" s="741"/>
      <c r="E34" s="741"/>
      <c r="F34" s="741"/>
      <c r="G34" s="741"/>
      <c r="H34" s="741"/>
      <c r="I34" s="741"/>
      <c r="J34" s="741"/>
      <c r="K34" s="741"/>
      <c r="L34" s="741"/>
      <c r="M34" s="741"/>
      <c r="N34" s="741"/>
      <c r="O34" s="742"/>
      <c r="P34" s="507"/>
    </row>
    <row r="35" spans="2:16" ht="14" thickBot="1" x14ac:dyDescent="0.3">
      <c r="B35" s="506"/>
      <c r="C35" s="743"/>
      <c r="D35" s="744"/>
      <c r="E35" s="744"/>
      <c r="F35" s="744"/>
      <c r="G35" s="744"/>
      <c r="H35" s="744"/>
      <c r="I35" s="744"/>
      <c r="J35" s="744"/>
      <c r="K35" s="744"/>
      <c r="L35" s="744"/>
      <c r="M35" s="744"/>
      <c r="N35" s="744"/>
      <c r="O35" s="745"/>
      <c r="P35" s="507"/>
    </row>
    <row r="36" spans="2:16" x14ac:dyDescent="0.25">
      <c r="B36" s="506"/>
      <c r="C36" s="746" t="s">
        <v>4</v>
      </c>
      <c r="D36" s="747"/>
      <c r="E36" s="747"/>
      <c r="F36" s="747"/>
      <c r="G36" s="747"/>
      <c r="H36" s="747"/>
      <c r="I36" s="747"/>
      <c r="J36" s="763"/>
      <c r="K36" s="537" t="s">
        <v>1</v>
      </c>
      <c r="L36" s="538" t="s">
        <v>3</v>
      </c>
      <c r="M36" s="762" t="s">
        <v>527</v>
      </c>
      <c r="N36" s="763"/>
      <c r="O36" s="539" t="s">
        <v>524</v>
      </c>
      <c r="P36" s="507"/>
    </row>
    <row r="37" spans="2:16" ht="14.5" customHeight="1" x14ac:dyDescent="0.35">
      <c r="B37" s="506"/>
      <c r="C37" s="838" t="s">
        <v>571</v>
      </c>
      <c r="D37" s="839"/>
      <c r="E37" s="839"/>
      <c r="F37" s="839"/>
      <c r="G37" s="839"/>
      <c r="H37" s="839"/>
      <c r="I37" s="839"/>
      <c r="J37" s="840"/>
      <c r="K37" s="147" t="s">
        <v>129</v>
      </c>
      <c r="L37" s="76">
        <v>1</v>
      </c>
      <c r="M37" s="836">
        <v>1572900</v>
      </c>
      <c r="N37" s="837"/>
      <c r="O37" s="622">
        <f>L37*M37</f>
        <v>1572900</v>
      </c>
      <c r="P37" s="507"/>
    </row>
    <row r="38" spans="2:16" ht="15" customHeight="1" x14ac:dyDescent="0.35">
      <c r="B38" s="506"/>
      <c r="C38" s="767"/>
      <c r="D38" s="768"/>
      <c r="E38" s="768"/>
      <c r="F38" s="768"/>
      <c r="G38" s="768"/>
      <c r="H38" s="768"/>
      <c r="I38" s="768"/>
      <c r="J38" s="769"/>
      <c r="K38" s="19"/>
      <c r="L38" s="19"/>
      <c r="M38" s="836"/>
      <c r="N38" s="837"/>
      <c r="O38" s="621">
        <f>L38*M38</f>
        <v>0</v>
      </c>
      <c r="P38" s="507"/>
    </row>
    <row r="39" spans="2:16" ht="15" customHeight="1" thickBot="1" x14ac:dyDescent="0.3">
      <c r="B39" s="506"/>
      <c r="C39" s="808"/>
      <c r="D39" s="809"/>
      <c r="E39" s="809"/>
      <c r="F39" s="809"/>
      <c r="G39" s="809"/>
      <c r="H39" s="809"/>
      <c r="I39" s="809"/>
      <c r="J39" s="810"/>
      <c r="K39" s="50"/>
      <c r="L39" s="150"/>
      <c r="M39" s="806"/>
      <c r="N39" s="807"/>
      <c r="O39" s="622"/>
      <c r="P39" s="507"/>
    </row>
    <row r="40" spans="2:16" ht="14" thickBot="1" x14ac:dyDescent="0.3">
      <c r="B40" s="506"/>
      <c r="C40" s="728" t="s">
        <v>525</v>
      </c>
      <c r="D40" s="729"/>
      <c r="E40" s="729"/>
      <c r="F40" s="729"/>
      <c r="G40" s="729"/>
      <c r="H40" s="729"/>
      <c r="I40" s="729"/>
      <c r="J40" s="729"/>
      <c r="K40" s="729"/>
      <c r="L40" s="729"/>
      <c r="M40" s="729"/>
      <c r="N40" s="730"/>
      <c r="O40" s="550">
        <f>O37+O38+O39</f>
        <v>1572900</v>
      </c>
      <c r="P40" s="507"/>
    </row>
    <row r="41" spans="2:16" x14ac:dyDescent="0.25">
      <c r="B41" s="506"/>
      <c r="C41" s="737" t="s">
        <v>33</v>
      </c>
      <c r="D41" s="738"/>
      <c r="E41" s="738"/>
      <c r="F41" s="738"/>
      <c r="G41" s="738"/>
      <c r="H41" s="738"/>
      <c r="I41" s="738"/>
      <c r="J41" s="738"/>
      <c r="K41" s="738"/>
      <c r="L41" s="738"/>
      <c r="M41" s="738"/>
      <c r="N41" s="738"/>
      <c r="O41" s="739"/>
      <c r="P41" s="507"/>
    </row>
    <row r="42" spans="2:16" x14ac:dyDescent="0.25">
      <c r="B42" s="506"/>
      <c r="C42" s="740"/>
      <c r="D42" s="741"/>
      <c r="E42" s="741"/>
      <c r="F42" s="741"/>
      <c r="G42" s="741"/>
      <c r="H42" s="741"/>
      <c r="I42" s="741"/>
      <c r="J42" s="741"/>
      <c r="K42" s="741"/>
      <c r="L42" s="741"/>
      <c r="M42" s="741"/>
      <c r="N42" s="741"/>
      <c r="O42" s="742"/>
      <c r="P42" s="507"/>
    </row>
    <row r="43" spans="2:16" ht="14" thickBot="1" x14ac:dyDescent="0.3">
      <c r="B43" s="506"/>
      <c r="C43" s="743"/>
      <c r="D43" s="744"/>
      <c r="E43" s="744"/>
      <c r="F43" s="744"/>
      <c r="G43" s="744"/>
      <c r="H43" s="744"/>
      <c r="I43" s="744"/>
      <c r="J43" s="744"/>
      <c r="K43" s="744"/>
      <c r="L43" s="744"/>
      <c r="M43" s="744"/>
      <c r="N43" s="744"/>
      <c r="O43" s="745"/>
      <c r="P43" s="507"/>
    </row>
    <row r="44" spans="2:16" ht="15.5" x14ac:dyDescent="0.25">
      <c r="B44" s="506"/>
      <c r="C44" s="746" t="s">
        <v>528</v>
      </c>
      <c r="D44" s="747"/>
      <c r="E44" s="747"/>
      <c r="F44" s="747"/>
      <c r="G44" s="747"/>
      <c r="H44" s="747"/>
      <c r="I44" s="747"/>
      <c r="J44" s="538" t="s">
        <v>529</v>
      </c>
      <c r="K44" s="549" t="s">
        <v>530</v>
      </c>
      <c r="L44" s="551" t="s">
        <v>531</v>
      </c>
      <c r="M44" s="762" t="s">
        <v>532</v>
      </c>
      <c r="N44" s="763"/>
      <c r="O44" s="539" t="s">
        <v>524</v>
      </c>
      <c r="P44" s="507"/>
    </row>
    <row r="45" spans="2:16" ht="14" thickBot="1" x14ac:dyDescent="0.3">
      <c r="B45" s="506"/>
      <c r="C45" s="752" t="s">
        <v>572</v>
      </c>
      <c r="D45" s="753"/>
      <c r="E45" s="753"/>
      <c r="F45" s="753"/>
      <c r="G45" s="753"/>
      <c r="H45" s="753"/>
      <c r="I45" s="753"/>
      <c r="J45" s="554">
        <v>1</v>
      </c>
      <c r="K45" s="553">
        <v>91</v>
      </c>
      <c r="L45" s="552">
        <f>J45*K45</f>
        <v>91</v>
      </c>
      <c r="M45" s="841">
        <v>1577.32</v>
      </c>
      <c r="N45" s="842"/>
      <c r="O45" s="542">
        <f>L45*M45</f>
        <v>143536.12</v>
      </c>
      <c r="P45" s="507"/>
    </row>
    <row r="46" spans="2:16" ht="14" thickBot="1" x14ac:dyDescent="0.3">
      <c r="B46" s="506"/>
      <c r="K46" s="555"/>
      <c r="L46" s="554"/>
      <c r="M46" s="754"/>
      <c r="N46" s="755"/>
      <c r="O46" s="556"/>
      <c r="P46" s="507"/>
    </row>
    <row r="47" spans="2:16" ht="14" thickBot="1" x14ac:dyDescent="0.3">
      <c r="B47" s="506"/>
      <c r="C47" s="728" t="s">
        <v>525</v>
      </c>
      <c r="D47" s="729"/>
      <c r="E47" s="729"/>
      <c r="F47" s="729"/>
      <c r="G47" s="729"/>
      <c r="H47" s="729"/>
      <c r="I47" s="729"/>
      <c r="J47" s="729"/>
      <c r="K47" s="729"/>
      <c r="L47" s="729"/>
      <c r="M47" s="729"/>
      <c r="N47" s="730"/>
      <c r="O47" s="548">
        <f>O45</f>
        <v>143536.12</v>
      </c>
      <c r="P47" s="507"/>
    </row>
    <row r="48" spans="2:16" x14ac:dyDescent="0.25">
      <c r="B48" s="506"/>
      <c r="C48" s="737" t="s">
        <v>38</v>
      </c>
      <c r="D48" s="738"/>
      <c r="E48" s="738"/>
      <c r="F48" s="738"/>
      <c r="G48" s="738"/>
      <c r="H48" s="738"/>
      <c r="I48" s="738"/>
      <c r="J48" s="738"/>
      <c r="K48" s="738"/>
      <c r="L48" s="738"/>
      <c r="M48" s="738"/>
      <c r="N48" s="738"/>
      <c r="O48" s="739"/>
      <c r="P48" s="507"/>
    </row>
    <row r="49" spans="2:16" x14ac:dyDescent="0.25">
      <c r="B49" s="506"/>
      <c r="C49" s="740"/>
      <c r="D49" s="741"/>
      <c r="E49" s="741"/>
      <c r="F49" s="741"/>
      <c r="G49" s="741"/>
      <c r="H49" s="741"/>
      <c r="I49" s="741"/>
      <c r="J49" s="741"/>
      <c r="K49" s="741"/>
      <c r="L49" s="741"/>
      <c r="M49" s="741"/>
      <c r="N49" s="741"/>
      <c r="O49" s="742"/>
      <c r="P49" s="507"/>
    </row>
    <row r="50" spans="2:16" ht="14" thickBot="1" x14ac:dyDescent="0.3">
      <c r="B50" s="506"/>
      <c r="C50" s="743"/>
      <c r="D50" s="744"/>
      <c r="E50" s="744"/>
      <c r="F50" s="744"/>
      <c r="G50" s="744"/>
      <c r="H50" s="744"/>
      <c r="I50" s="744"/>
      <c r="J50" s="744"/>
      <c r="K50" s="744"/>
      <c r="L50" s="744"/>
      <c r="M50" s="744"/>
      <c r="N50" s="744"/>
      <c r="O50" s="745"/>
      <c r="P50" s="507"/>
    </row>
    <row r="51" spans="2:16" ht="31.5" customHeight="1" x14ac:dyDescent="0.25">
      <c r="B51" s="506"/>
      <c r="C51" s="746" t="s">
        <v>533</v>
      </c>
      <c r="D51" s="747"/>
      <c r="E51" s="747"/>
      <c r="F51" s="747"/>
      <c r="G51" s="747"/>
      <c r="H51" s="747"/>
      <c r="I51" s="747"/>
      <c r="J51" s="538" t="s">
        <v>534</v>
      </c>
      <c r="K51" s="557" t="s">
        <v>535</v>
      </c>
      <c r="L51" s="558" t="s">
        <v>536</v>
      </c>
      <c r="M51" s="748" t="s">
        <v>523</v>
      </c>
      <c r="N51" s="749"/>
      <c r="O51" s="560" t="s">
        <v>524</v>
      </c>
      <c r="P51" s="507"/>
    </row>
    <row r="52" spans="2:16" ht="14.5" x14ac:dyDescent="0.35">
      <c r="B52" s="506"/>
      <c r="C52" s="750" t="s">
        <v>570</v>
      </c>
      <c r="D52" s="751"/>
      <c r="E52" s="751"/>
      <c r="F52" s="751"/>
      <c r="G52" s="751"/>
      <c r="H52" s="751"/>
      <c r="I52" s="751"/>
      <c r="J52" s="56">
        <v>209292</v>
      </c>
      <c r="K52" s="57">
        <v>2</v>
      </c>
      <c r="L52" s="58">
        <f>J52*K52</f>
        <v>418584</v>
      </c>
      <c r="M52" s="843">
        <v>1.5</v>
      </c>
      <c r="N52" s="844"/>
      <c r="O52" s="566">
        <f>+L52/M52</f>
        <v>279056</v>
      </c>
      <c r="P52" s="507"/>
    </row>
    <row r="53" spans="2:16" x14ac:dyDescent="0.25">
      <c r="B53" s="506"/>
      <c r="C53" s="561"/>
      <c r="D53" s="562"/>
      <c r="E53" s="562"/>
      <c r="F53" s="562"/>
      <c r="G53" s="562"/>
      <c r="H53" s="562"/>
      <c r="I53" s="562"/>
      <c r="J53" s="563"/>
      <c r="K53" s="564"/>
      <c r="L53" s="565"/>
      <c r="M53" s="758"/>
      <c r="N53" s="759"/>
      <c r="O53" s="566"/>
      <c r="P53" s="507"/>
    </row>
    <row r="54" spans="2:16" x14ac:dyDescent="0.25">
      <c r="B54" s="506"/>
      <c r="C54" s="561"/>
      <c r="D54" s="562"/>
      <c r="E54" s="562"/>
      <c r="F54" s="562"/>
      <c r="G54" s="562"/>
      <c r="H54" s="562"/>
      <c r="I54" s="562"/>
      <c r="J54" s="563"/>
      <c r="K54" s="564"/>
      <c r="L54" s="565"/>
      <c r="M54" s="760"/>
      <c r="N54" s="761"/>
      <c r="O54" s="566"/>
      <c r="P54" s="507"/>
    </row>
    <row r="55" spans="2:16" ht="14" thickBot="1" x14ac:dyDescent="0.3">
      <c r="B55" s="506"/>
      <c r="C55" s="752"/>
      <c r="D55" s="753"/>
      <c r="E55" s="753"/>
      <c r="F55" s="753"/>
      <c r="G55" s="753"/>
      <c r="H55" s="753"/>
      <c r="I55" s="753"/>
      <c r="J55" s="554"/>
      <c r="K55" s="555"/>
      <c r="L55" s="554"/>
      <c r="M55" s="754"/>
      <c r="N55" s="755"/>
      <c r="O55" s="556"/>
      <c r="P55" s="507"/>
    </row>
    <row r="56" spans="2:16" ht="14" thickBot="1" x14ac:dyDescent="0.3">
      <c r="B56" s="506"/>
      <c r="C56" s="728" t="s">
        <v>525</v>
      </c>
      <c r="D56" s="729"/>
      <c r="E56" s="729"/>
      <c r="F56" s="729"/>
      <c r="G56" s="729"/>
      <c r="H56" s="729"/>
      <c r="I56" s="729"/>
      <c r="J56" s="729"/>
      <c r="K56" s="729"/>
      <c r="L56" s="729"/>
      <c r="M56" s="729"/>
      <c r="N56" s="730"/>
      <c r="O56" s="550">
        <f>O52</f>
        <v>279056</v>
      </c>
      <c r="P56" s="507"/>
    </row>
    <row r="57" spans="2:16" ht="14" thickBot="1" x14ac:dyDescent="0.3">
      <c r="B57" s="506"/>
      <c r="C57" s="532"/>
      <c r="O57" s="533"/>
      <c r="P57" s="507"/>
    </row>
    <row r="58" spans="2:16" ht="14" thickBot="1" x14ac:dyDescent="0.3">
      <c r="B58" s="506"/>
      <c r="C58" s="731" t="s">
        <v>537</v>
      </c>
      <c r="D58" s="732"/>
      <c r="E58" s="732"/>
      <c r="F58" s="732"/>
      <c r="G58" s="732"/>
      <c r="H58" s="732"/>
      <c r="I58" s="732"/>
      <c r="J58" s="732"/>
      <c r="K58" s="732"/>
      <c r="L58" s="732"/>
      <c r="M58" s="732"/>
      <c r="N58" s="733"/>
      <c r="O58" s="623">
        <f>O32+O40+O47+O56</f>
        <v>2013805.9700000002</v>
      </c>
      <c r="P58" s="507"/>
    </row>
    <row r="59" spans="2:16" x14ac:dyDescent="0.25">
      <c r="B59" s="506"/>
      <c r="C59" s="737" t="s">
        <v>538</v>
      </c>
      <c r="D59" s="738"/>
      <c r="E59" s="738"/>
      <c r="F59" s="738"/>
      <c r="G59" s="738"/>
      <c r="H59" s="738"/>
      <c r="I59" s="738"/>
      <c r="J59" s="738"/>
      <c r="K59" s="738"/>
      <c r="L59" s="738"/>
      <c r="M59" s="738"/>
      <c r="N59" s="738"/>
      <c r="O59" s="739"/>
      <c r="P59" s="507"/>
    </row>
    <row r="60" spans="2:16" x14ac:dyDescent="0.25">
      <c r="B60" s="506"/>
      <c r="C60" s="740"/>
      <c r="D60" s="741"/>
      <c r="E60" s="741"/>
      <c r="F60" s="741"/>
      <c r="G60" s="741"/>
      <c r="H60" s="741"/>
      <c r="I60" s="741"/>
      <c r="J60" s="741"/>
      <c r="K60" s="741"/>
      <c r="L60" s="741"/>
      <c r="M60" s="741"/>
      <c r="N60" s="741"/>
      <c r="O60" s="742"/>
      <c r="P60" s="507"/>
    </row>
    <row r="61" spans="2:16" ht="14" thickBot="1" x14ac:dyDescent="0.3">
      <c r="B61" s="506"/>
      <c r="C61" s="743"/>
      <c r="D61" s="744"/>
      <c r="E61" s="744"/>
      <c r="F61" s="744"/>
      <c r="G61" s="744"/>
      <c r="H61" s="744"/>
      <c r="I61" s="744"/>
      <c r="J61" s="744"/>
      <c r="K61" s="744"/>
      <c r="L61" s="744"/>
      <c r="M61" s="744"/>
      <c r="N61" s="744"/>
      <c r="O61" s="745"/>
      <c r="P61" s="507"/>
    </row>
    <row r="62" spans="2:16" x14ac:dyDescent="0.25">
      <c r="B62" s="506"/>
      <c r="C62" s="746" t="s">
        <v>24</v>
      </c>
      <c r="D62" s="747"/>
      <c r="E62" s="747"/>
      <c r="F62" s="747"/>
      <c r="G62" s="747"/>
      <c r="H62" s="747"/>
      <c r="I62" s="747"/>
      <c r="J62" s="549"/>
      <c r="K62" s="559"/>
      <c r="L62" s="558" t="s">
        <v>539</v>
      </c>
      <c r="M62" s="748" t="s">
        <v>540</v>
      </c>
      <c r="N62" s="749"/>
      <c r="O62" s="560"/>
      <c r="P62" s="507"/>
    </row>
    <row r="63" spans="2:16" x14ac:dyDescent="0.25">
      <c r="B63" s="506"/>
      <c r="C63" s="750" t="s">
        <v>490</v>
      </c>
      <c r="D63" s="751"/>
      <c r="E63" s="751"/>
      <c r="F63" s="751"/>
      <c r="G63" s="751"/>
      <c r="H63" s="751"/>
      <c r="I63" s="751"/>
      <c r="J63" s="567"/>
      <c r="K63" s="568"/>
      <c r="L63" s="569"/>
      <c r="M63" s="724"/>
      <c r="N63" s="725"/>
      <c r="O63" s="542"/>
      <c r="P63" s="507"/>
    </row>
    <row r="64" spans="2:16" x14ac:dyDescent="0.25">
      <c r="B64" s="506"/>
      <c r="C64" s="543" t="s">
        <v>541</v>
      </c>
      <c r="D64" s="544"/>
      <c r="E64" s="544"/>
      <c r="F64" s="544"/>
      <c r="G64" s="544"/>
      <c r="H64" s="544"/>
      <c r="I64" s="544"/>
      <c r="J64" s="567"/>
      <c r="K64" s="568"/>
      <c r="L64" s="569"/>
      <c r="M64" s="724"/>
      <c r="N64" s="725"/>
      <c r="O64" s="542"/>
      <c r="P64" s="507"/>
    </row>
    <row r="65" spans="2:16" ht="14" thickBot="1" x14ac:dyDescent="0.3">
      <c r="B65" s="506"/>
      <c r="C65" s="526" t="s">
        <v>65</v>
      </c>
      <c r="D65" s="527"/>
      <c r="E65" s="527"/>
      <c r="F65" s="527"/>
      <c r="G65" s="527"/>
      <c r="H65" s="527"/>
      <c r="I65" s="527"/>
      <c r="J65" s="570"/>
      <c r="K65" s="571"/>
      <c r="L65" s="569"/>
      <c r="M65" s="726"/>
      <c r="N65" s="727"/>
      <c r="O65" s="542"/>
      <c r="P65" s="507"/>
    </row>
    <row r="66" spans="2:16" ht="14" thickBot="1" x14ac:dyDescent="0.3">
      <c r="B66" s="506"/>
      <c r="C66" s="728" t="s">
        <v>525</v>
      </c>
      <c r="D66" s="729"/>
      <c r="E66" s="729"/>
      <c r="F66" s="729"/>
      <c r="G66" s="729"/>
      <c r="H66" s="729"/>
      <c r="I66" s="729"/>
      <c r="J66" s="729"/>
      <c r="K66" s="729"/>
      <c r="L66" s="729"/>
      <c r="M66" s="729"/>
      <c r="N66" s="730"/>
      <c r="O66" s="572"/>
      <c r="P66" s="507"/>
    </row>
    <row r="67" spans="2:16" ht="14" thickBot="1" x14ac:dyDescent="0.3">
      <c r="B67" s="506"/>
      <c r="C67" s="532"/>
      <c r="O67" s="533"/>
      <c r="P67" s="507"/>
    </row>
    <row r="68" spans="2:16" ht="14" thickBot="1" x14ac:dyDescent="0.3">
      <c r="B68" s="506"/>
      <c r="C68" s="731" t="s">
        <v>542</v>
      </c>
      <c r="D68" s="732"/>
      <c r="E68" s="732"/>
      <c r="F68" s="732"/>
      <c r="G68" s="732"/>
      <c r="H68" s="732"/>
      <c r="I68" s="732"/>
      <c r="J68" s="732"/>
      <c r="K68" s="732"/>
      <c r="L68" s="732"/>
      <c r="M68" s="732"/>
      <c r="N68" s="733"/>
      <c r="O68" s="573"/>
      <c r="P68" s="507"/>
    </row>
    <row r="69" spans="2:16" x14ac:dyDescent="0.25">
      <c r="B69" s="506"/>
      <c r="C69" s="529"/>
      <c r="D69" s="530"/>
      <c r="E69" s="530"/>
      <c r="F69" s="530"/>
      <c r="G69" s="530"/>
      <c r="H69" s="530"/>
      <c r="I69" s="530"/>
      <c r="J69" s="530"/>
      <c r="K69" s="530"/>
      <c r="L69" s="530"/>
      <c r="M69" s="530"/>
      <c r="N69" s="530"/>
      <c r="O69" s="531"/>
      <c r="P69" s="507"/>
    </row>
    <row r="70" spans="2:16" x14ac:dyDescent="0.25">
      <c r="B70" s="506"/>
      <c r="C70" s="532"/>
      <c r="O70" s="533"/>
      <c r="P70" s="507"/>
    </row>
    <row r="71" spans="2:16" x14ac:dyDescent="0.25">
      <c r="B71" s="506"/>
      <c r="C71" s="532"/>
      <c r="O71" s="533"/>
      <c r="P71" s="507"/>
    </row>
    <row r="72" spans="2:16" x14ac:dyDescent="0.25">
      <c r="B72" s="506"/>
      <c r="C72" s="532"/>
      <c r="H72" s="574" t="s">
        <v>543</v>
      </c>
      <c r="I72" s="574"/>
      <c r="J72" s="574"/>
      <c r="K72" s="574"/>
      <c r="O72" s="533"/>
      <c r="P72" s="507"/>
    </row>
    <row r="73" spans="2:16" x14ac:dyDescent="0.25">
      <c r="B73" s="506"/>
      <c r="C73" s="532"/>
      <c r="H73" s="574" t="s">
        <v>544</v>
      </c>
      <c r="O73" s="533"/>
      <c r="P73" s="507"/>
    </row>
    <row r="74" spans="2:16" x14ac:dyDescent="0.25">
      <c r="B74" s="506"/>
      <c r="C74" s="532"/>
      <c r="H74" s="574" t="s">
        <v>545</v>
      </c>
      <c r="O74" s="533"/>
      <c r="P74" s="507"/>
    </row>
    <row r="75" spans="2:16" x14ac:dyDescent="0.25">
      <c r="B75" s="506"/>
      <c r="C75" s="518"/>
      <c r="D75" s="575"/>
      <c r="E75" s="575"/>
      <c r="F75" s="575"/>
      <c r="G75" s="575"/>
      <c r="H75" s="574" t="s">
        <v>546</v>
      </c>
      <c r="I75" s="575"/>
      <c r="J75" s="575"/>
      <c r="K75" s="575"/>
      <c r="L75" s="575"/>
      <c r="M75" s="575"/>
      <c r="N75" s="575"/>
      <c r="O75" s="576"/>
      <c r="P75" s="507"/>
    </row>
    <row r="76" spans="2:16" x14ac:dyDescent="0.25">
      <c r="B76" s="506"/>
      <c r="C76" s="532"/>
      <c r="H76" s="505" t="s">
        <v>547</v>
      </c>
      <c r="O76" s="533"/>
      <c r="P76" s="507"/>
    </row>
    <row r="77" spans="2:16" x14ac:dyDescent="0.25">
      <c r="B77" s="506"/>
      <c r="C77" s="577" t="s">
        <v>548</v>
      </c>
      <c r="D77" s="540"/>
      <c r="E77" s="540"/>
      <c r="F77" s="540"/>
      <c r="G77" s="540"/>
      <c r="H77" s="540"/>
      <c r="I77" s="540"/>
      <c r="J77" s="540"/>
      <c r="K77" s="540"/>
      <c r="L77" s="540"/>
      <c r="M77" s="540"/>
      <c r="N77" s="540"/>
      <c r="O77" s="578"/>
      <c r="P77" s="507"/>
    </row>
    <row r="78" spans="2:16" x14ac:dyDescent="0.25">
      <c r="B78" s="506"/>
      <c r="C78" s="734"/>
      <c r="D78" s="735"/>
      <c r="E78" s="735"/>
      <c r="F78" s="735"/>
      <c r="G78" s="735"/>
      <c r="H78" s="735"/>
      <c r="I78" s="735"/>
      <c r="J78" s="735"/>
      <c r="K78" s="735"/>
      <c r="L78" s="735"/>
      <c r="M78" s="735"/>
      <c r="N78" s="735"/>
      <c r="O78" s="736"/>
      <c r="P78" s="507"/>
    </row>
    <row r="79" spans="2:16" x14ac:dyDescent="0.25">
      <c r="B79" s="506"/>
      <c r="C79" s="734"/>
      <c r="D79" s="735"/>
      <c r="E79" s="735"/>
      <c r="F79" s="735"/>
      <c r="G79" s="735"/>
      <c r="H79" s="735"/>
      <c r="I79" s="735"/>
      <c r="J79" s="735"/>
      <c r="K79" s="735"/>
      <c r="L79" s="735"/>
      <c r="M79" s="735"/>
      <c r="N79" s="735"/>
      <c r="O79" s="736"/>
      <c r="P79" s="507"/>
    </row>
    <row r="80" spans="2:16" x14ac:dyDescent="0.25">
      <c r="B80" s="506"/>
      <c r="C80" s="518"/>
      <c r="D80" s="575"/>
      <c r="E80" s="575"/>
      <c r="F80" s="575"/>
      <c r="G80" s="575"/>
      <c r="H80" s="575"/>
      <c r="I80" s="575"/>
      <c r="J80" s="575"/>
      <c r="K80" s="575"/>
      <c r="L80" s="575"/>
      <c r="M80" s="575"/>
      <c r="N80" s="575"/>
      <c r="O80" s="576"/>
      <c r="P80" s="507"/>
    </row>
    <row r="81" spans="2:16" x14ac:dyDescent="0.25">
      <c r="B81" s="506"/>
      <c r="C81" s="579" t="s">
        <v>549</v>
      </c>
      <c r="D81" s="575"/>
      <c r="E81" s="575"/>
      <c r="F81" s="575"/>
      <c r="G81" s="575"/>
      <c r="H81" s="575"/>
      <c r="I81" s="575"/>
      <c r="J81" s="575"/>
      <c r="K81" s="575"/>
      <c r="L81" s="575"/>
      <c r="M81" s="575"/>
      <c r="N81" s="575"/>
      <c r="O81" s="576"/>
      <c r="P81" s="507"/>
    </row>
    <row r="82" spans="2:16" ht="12.75" customHeight="1" x14ac:dyDescent="0.25">
      <c r="B82" s="506"/>
      <c r="C82" s="715" t="s">
        <v>550</v>
      </c>
      <c r="D82" s="716"/>
      <c r="E82" s="716"/>
      <c r="F82" s="716"/>
      <c r="G82" s="716"/>
      <c r="H82" s="716"/>
      <c r="I82" s="716"/>
      <c r="J82" s="716"/>
      <c r="K82" s="716"/>
      <c r="L82" s="716"/>
      <c r="M82" s="716"/>
      <c r="N82" s="716"/>
      <c r="O82" s="717"/>
      <c r="P82" s="507"/>
    </row>
    <row r="83" spans="2:16" x14ac:dyDescent="0.25">
      <c r="B83" s="506"/>
      <c r="C83" s="715"/>
      <c r="D83" s="716"/>
      <c r="E83" s="716"/>
      <c r="F83" s="716"/>
      <c r="G83" s="716"/>
      <c r="H83" s="716"/>
      <c r="I83" s="716"/>
      <c r="J83" s="716"/>
      <c r="K83" s="716"/>
      <c r="L83" s="716"/>
      <c r="M83" s="716"/>
      <c r="N83" s="716"/>
      <c r="O83" s="717"/>
      <c r="P83" s="507"/>
    </row>
    <row r="84" spans="2:16" ht="12.9" customHeight="1" x14ac:dyDescent="0.25">
      <c r="B84" s="506"/>
      <c r="C84" s="715" t="s">
        <v>551</v>
      </c>
      <c r="D84" s="716"/>
      <c r="E84" s="716"/>
      <c r="F84" s="716"/>
      <c r="G84" s="716"/>
      <c r="H84" s="716"/>
      <c r="I84" s="716"/>
      <c r="J84" s="716"/>
      <c r="K84" s="716"/>
      <c r="L84" s="716"/>
      <c r="M84" s="716"/>
      <c r="N84" s="716"/>
      <c r="O84" s="717"/>
      <c r="P84" s="507"/>
    </row>
    <row r="85" spans="2:16" x14ac:dyDescent="0.25">
      <c r="B85" s="506"/>
      <c r="C85" s="715"/>
      <c r="D85" s="716"/>
      <c r="E85" s="716"/>
      <c r="F85" s="716"/>
      <c r="G85" s="716"/>
      <c r="H85" s="716"/>
      <c r="I85" s="716"/>
      <c r="J85" s="716"/>
      <c r="K85" s="716"/>
      <c r="L85" s="716"/>
      <c r="M85" s="716"/>
      <c r="N85" s="716"/>
      <c r="O85" s="717"/>
      <c r="P85" s="507"/>
    </row>
    <row r="86" spans="2:16" x14ac:dyDescent="0.25">
      <c r="B86" s="506"/>
      <c r="C86" s="518"/>
      <c r="D86" s="575"/>
      <c r="E86" s="575"/>
      <c r="F86" s="575"/>
      <c r="G86" s="575"/>
      <c r="H86" s="575"/>
      <c r="I86" s="575"/>
      <c r="J86" s="575"/>
      <c r="K86" s="575"/>
      <c r="L86" s="575"/>
      <c r="M86" s="575"/>
      <c r="N86" s="575"/>
      <c r="O86" s="576"/>
      <c r="P86" s="507"/>
    </row>
    <row r="87" spans="2:16" x14ac:dyDescent="0.25">
      <c r="B87" s="506"/>
      <c r="C87" s="532"/>
      <c r="H87" s="574" t="s">
        <v>543</v>
      </c>
      <c r="O87" s="533"/>
      <c r="P87" s="507"/>
    </row>
    <row r="88" spans="2:16" x14ac:dyDescent="0.25">
      <c r="B88" s="506"/>
      <c r="C88" s="532"/>
      <c r="H88" s="505" t="s">
        <v>544</v>
      </c>
      <c r="I88" s="544"/>
      <c r="J88" s="544"/>
      <c r="K88" s="544"/>
      <c r="O88" s="533"/>
      <c r="P88" s="507"/>
    </row>
    <row r="89" spans="2:16" x14ac:dyDescent="0.25">
      <c r="B89" s="506"/>
      <c r="C89" s="532"/>
      <c r="H89" s="505" t="s">
        <v>552</v>
      </c>
      <c r="I89" s="580"/>
      <c r="J89" s="580"/>
      <c r="K89" s="580"/>
      <c r="O89" s="533"/>
      <c r="P89" s="507"/>
    </row>
    <row r="90" spans="2:16" x14ac:dyDescent="0.25">
      <c r="B90" s="506"/>
      <c r="C90" s="581"/>
      <c r="D90" s="575"/>
      <c r="E90" s="575"/>
      <c r="F90" s="575"/>
      <c r="G90" s="575"/>
      <c r="H90" s="505" t="s">
        <v>546</v>
      </c>
      <c r="L90" s="575"/>
      <c r="M90" s="575"/>
      <c r="N90" s="575"/>
      <c r="O90" s="576"/>
      <c r="P90" s="507"/>
    </row>
    <row r="91" spans="2:16" ht="17.25" customHeight="1" x14ac:dyDescent="0.25">
      <c r="B91" s="506"/>
      <c r="C91" s="581"/>
      <c r="D91" s="580"/>
      <c r="E91" s="580"/>
      <c r="K91" s="718"/>
      <c r="L91" s="718"/>
      <c r="M91" s="718"/>
      <c r="N91" s="718"/>
      <c r="O91" s="719"/>
      <c r="P91" s="507"/>
    </row>
    <row r="92" spans="2:16" ht="18.75" customHeight="1" thickBot="1" x14ac:dyDescent="0.3">
      <c r="B92" s="506"/>
      <c r="C92" s="722"/>
      <c r="D92" s="723"/>
      <c r="E92" s="723"/>
      <c r="F92" s="555"/>
      <c r="G92" s="555"/>
      <c r="H92" s="555"/>
      <c r="I92" s="555"/>
      <c r="J92" s="555"/>
      <c r="K92" s="720"/>
      <c r="L92" s="720"/>
      <c r="M92" s="720"/>
      <c r="N92" s="720"/>
      <c r="O92" s="721"/>
      <c r="P92" s="507"/>
    </row>
    <row r="93" spans="2:16" ht="14" thickBot="1" x14ac:dyDescent="0.3">
      <c r="B93" s="582"/>
      <c r="C93" s="583"/>
      <c r="D93" s="583"/>
      <c r="E93" s="583"/>
      <c r="F93" s="583"/>
      <c r="G93" s="583"/>
      <c r="H93" s="583"/>
      <c r="I93" s="583"/>
      <c r="J93" s="583"/>
      <c r="K93" s="583"/>
      <c r="L93" s="583"/>
      <c r="M93" s="583"/>
      <c r="N93" s="583"/>
      <c r="O93" s="583"/>
      <c r="P93" s="584"/>
    </row>
    <row r="94" spans="2:16" ht="14" thickTop="1" x14ac:dyDescent="0.25"/>
  </sheetData>
  <mergeCells count="82">
    <mergeCell ref="C82:O83"/>
    <mergeCell ref="C84:O85"/>
    <mergeCell ref="K91:O92"/>
    <mergeCell ref="C92:E92"/>
    <mergeCell ref="M64:N64"/>
    <mergeCell ref="M65:N65"/>
    <mergeCell ref="C66:N66"/>
    <mergeCell ref="C68:N68"/>
    <mergeCell ref="C78:O78"/>
    <mergeCell ref="C79:O79"/>
    <mergeCell ref="C63:I63"/>
    <mergeCell ref="M63:N63"/>
    <mergeCell ref="C52:I52"/>
    <mergeCell ref="M52:N52"/>
    <mergeCell ref="M53:N53"/>
    <mergeCell ref="M54:N54"/>
    <mergeCell ref="C55:I55"/>
    <mergeCell ref="M55:N55"/>
    <mergeCell ref="C56:N56"/>
    <mergeCell ref="C58:N58"/>
    <mergeCell ref="C59:O61"/>
    <mergeCell ref="C62:I62"/>
    <mergeCell ref="M62:N62"/>
    <mergeCell ref="C51:I51"/>
    <mergeCell ref="M51:N51"/>
    <mergeCell ref="C39:J39"/>
    <mergeCell ref="M39:N39"/>
    <mergeCell ref="C40:N40"/>
    <mergeCell ref="C41:O43"/>
    <mergeCell ref="C44:I44"/>
    <mergeCell ref="M44:N44"/>
    <mergeCell ref="C45:I45"/>
    <mergeCell ref="M45:N45"/>
    <mergeCell ref="M46:N46"/>
    <mergeCell ref="C47:N47"/>
    <mergeCell ref="C48:O50"/>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24AE1-7084-495B-A9C0-FDDD02A6B006}">
  <dimension ref="B1:P94"/>
  <sheetViews>
    <sheetView topLeftCell="A10" zoomScale="70" zoomScaleNormal="70" workbookViewId="0">
      <selection activeCell="L38" sqref="L38"/>
    </sheetView>
  </sheetViews>
  <sheetFormatPr baseColWidth="10" defaultColWidth="11.453125" defaultRowHeight="13.5" x14ac:dyDescent="0.25"/>
  <cols>
    <col min="1" max="2" width="3.08984375" style="505" customWidth="1"/>
    <col min="3" max="3" width="14.6328125" style="505" customWidth="1"/>
    <col min="4" max="4" width="13" style="505" customWidth="1"/>
    <col min="5" max="9" width="11.453125" style="505"/>
    <col min="10" max="10" width="15.453125" style="505" bestFit="1" customWidth="1"/>
    <col min="11" max="11" width="14.26953125" style="505" bestFit="1" customWidth="1"/>
    <col min="12" max="12" width="17.81640625" style="505" bestFit="1" customWidth="1"/>
    <col min="13" max="14" width="11.453125" style="505"/>
    <col min="15" max="15" width="20.54296875" style="505" bestFit="1" customWidth="1"/>
    <col min="16" max="17" width="3.08984375" style="505" customWidth="1"/>
    <col min="18" max="16384" width="11.453125" style="505"/>
  </cols>
  <sheetData>
    <row r="1" spans="2:16" x14ac:dyDescent="0.25">
      <c r="B1" s="705" t="s">
        <v>505</v>
      </c>
      <c r="C1" s="705"/>
      <c r="D1" s="705"/>
      <c r="E1" s="705"/>
      <c r="F1" s="705"/>
      <c r="G1" s="705"/>
      <c r="H1" s="705"/>
      <c r="I1" s="705"/>
      <c r="J1" s="705"/>
      <c r="K1" s="705"/>
      <c r="L1" s="705"/>
    </row>
    <row r="2" spans="2:16" x14ac:dyDescent="0.25">
      <c r="B2" s="705" t="s">
        <v>470</v>
      </c>
      <c r="C2" s="705"/>
      <c r="D2" s="705"/>
      <c r="E2" s="705"/>
    </row>
    <row r="3" spans="2:16" ht="14" thickBot="1" x14ac:dyDescent="0.3"/>
    <row r="4" spans="2:16" ht="25.5" customHeight="1" thickTop="1" x14ac:dyDescent="0.25">
      <c r="B4" s="811"/>
      <c r="C4" s="812"/>
      <c r="D4" s="812"/>
      <c r="E4" s="812"/>
      <c r="F4" s="812"/>
      <c r="G4" s="812"/>
      <c r="H4" s="812"/>
      <c r="I4" s="812"/>
      <c r="J4" s="812"/>
      <c r="K4" s="812"/>
      <c r="L4" s="812"/>
      <c r="M4" s="812"/>
      <c r="N4" s="812"/>
      <c r="O4" s="812"/>
      <c r="P4" s="813"/>
    </row>
    <row r="5" spans="2:16" ht="36.75" customHeight="1" x14ac:dyDescent="0.25">
      <c r="B5" s="506"/>
      <c r="C5" s="814" t="s">
        <v>506</v>
      </c>
      <c r="D5" s="814"/>
      <c r="E5" s="814"/>
      <c r="F5" s="814"/>
      <c r="G5" s="814"/>
      <c r="H5" s="814"/>
      <c r="I5" s="814"/>
      <c r="J5" s="814"/>
      <c r="K5" s="814"/>
      <c r="L5" s="814"/>
      <c r="M5" s="814"/>
      <c r="N5" s="814"/>
      <c r="O5" s="814"/>
      <c r="P5" s="507"/>
    </row>
    <row r="6" spans="2:16" ht="14" thickBot="1" x14ac:dyDescent="0.3">
      <c r="B6" s="506"/>
      <c r="P6" s="507"/>
    </row>
    <row r="7" spans="2:16" x14ac:dyDescent="0.25">
      <c r="B7" s="506"/>
      <c r="C7" s="815"/>
      <c r="D7" s="817"/>
      <c r="E7" s="818"/>
      <c r="F7" s="818"/>
      <c r="G7" s="818"/>
      <c r="H7" s="818"/>
      <c r="I7" s="818"/>
      <c r="J7" s="818"/>
      <c r="K7" s="819"/>
      <c r="L7" s="820"/>
      <c r="M7" s="821"/>
      <c r="N7" s="821"/>
      <c r="O7" s="822"/>
      <c r="P7" s="507"/>
    </row>
    <row r="8" spans="2:16" x14ac:dyDescent="0.25">
      <c r="B8" s="506"/>
      <c r="C8" s="816"/>
      <c r="D8" s="787" t="s">
        <v>507</v>
      </c>
      <c r="E8" s="788"/>
      <c r="F8" s="788"/>
      <c r="G8" s="788"/>
      <c r="H8" s="788"/>
      <c r="I8" s="788"/>
      <c r="J8" s="788"/>
      <c r="K8" s="789"/>
      <c r="L8" s="823"/>
      <c r="M8" s="824"/>
      <c r="N8" s="824"/>
      <c r="O8" s="825"/>
      <c r="P8" s="507"/>
    </row>
    <row r="9" spans="2:16" x14ac:dyDescent="0.25">
      <c r="B9" s="506"/>
      <c r="C9" s="816"/>
      <c r="D9" s="787"/>
      <c r="E9" s="788"/>
      <c r="F9" s="788"/>
      <c r="G9" s="788"/>
      <c r="H9" s="788"/>
      <c r="I9" s="788"/>
      <c r="J9" s="788"/>
      <c r="K9" s="789"/>
      <c r="L9" s="783" t="s">
        <v>508</v>
      </c>
      <c r="M9" s="827"/>
      <c r="N9" s="828"/>
      <c r="O9" s="829"/>
      <c r="P9" s="507"/>
    </row>
    <row r="10" spans="2:16" x14ac:dyDescent="0.25">
      <c r="B10" s="506"/>
      <c r="C10" s="816"/>
      <c r="D10" s="787" t="s">
        <v>509</v>
      </c>
      <c r="E10" s="788"/>
      <c r="F10" s="788"/>
      <c r="G10" s="788"/>
      <c r="H10" s="788"/>
      <c r="I10" s="788"/>
      <c r="J10" s="788"/>
      <c r="K10" s="789"/>
      <c r="L10" s="826"/>
      <c r="M10" s="830"/>
      <c r="N10" s="831"/>
      <c r="O10" s="832"/>
      <c r="P10" s="507"/>
    </row>
    <row r="11" spans="2:16" ht="12.75" customHeight="1" x14ac:dyDescent="0.25">
      <c r="B11" s="506"/>
      <c r="C11" s="816"/>
      <c r="D11" s="833"/>
      <c r="E11" s="834"/>
      <c r="F11" s="834"/>
      <c r="G11" s="834"/>
      <c r="H11" s="834"/>
      <c r="I11" s="834"/>
      <c r="J11" s="834"/>
      <c r="K11" s="835"/>
      <c r="L11" s="783" t="s">
        <v>510</v>
      </c>
      <c r="M11" s="783">
        <v>1</v>
      </c>
      <c r="N11" s="783" t="s">
        <v>511</v>
      </c>
      <c r="O11" s="785">
        <v>1</v>
      </c>
      <c r="P11" s="507"/>
    </row>
    <row r="12" spans="2:16" x14ac:dyDescent="0.25">
      <c r="B12" s="506"/>
      <c r="C12" s="816"/>
      <c r="D12" s="833"/>
      <c r="E12" s="834"/>
      <c r="F12" s="834"/>
      <c r="G12" s="834"/>
      <c r="H12" s="834"/>
      <c r="I12" s="834"/>
      <c r="J12" s="834"/>
      <c r="K12" s="835"/>
      <c r="L12" s="784"/>
      <c r="M12" s="784"/>
      <c r="N12" s="784"/>
      <c r="O12" s="786"/>
      <c r="P12" s="507"/>
    </row>
    <row r="13" spans="2:16" x14ac:dyDescent="0.25">
      <c r="B13" s="506"/>
      <c r="C13" s="816"/>
      <c r="D13" s="787" t="s">
        <v>512</v>
      </c>
      <c r="E13" s="788"/>
      <c r="F13" s="788"/>
      <c r="G13" s="788"/>
      <c r="H13" s="788"/>
      <c r="I13" s="788"/>
      <c r="J13" s="788"/>
      <c r="K13" s="789"/>
      <c r="L13" s="784"/>
      <c r="M13" s="784"/>
      <c r="N13" s="784"/>
      <c r="O13" s="786"/>
      <c r="P13" s="507"/>
    </row>
    <row r="14" spans="2:16" ht="14" thickBot="1" x14ac:dyDescent="0.3">
      <c r="B14" s="506"/>
      <c r="C14" s="510"/>
      <c r="D14" s="511"/>
      <c r="E14" s="511"/>
      <c r="F14" s="511"/>
      <c r="G14" s="511"/>
      <c r="H14" s="511"/>
      <c r="I14" s="511"/>
      <c r="J14" s="511"/>
      <c r="K14" s="511"/>
      <c r="L14" s="511"/>
      <c r="M14" s="512"/>
      <c r="N14" s="512"/>
      <c r="O14" s="513"/>
      <c r="P14" s="507"/>
    </row>
    <row r="15" spans="2:16" x14ac:dyDescent="0.25">
      <c r="B15" s="506"/>
      <c r="C15" s="514"/>
      <c r="D15" s="508"/>
      <c r="E15" s="508"/>
      <c r="F15" s="508"/>
      <c r="G15" s="508"/>
      <c r="H15" s="508"/>
      <c r="I15" s="508"/>
      <c r="J15" s="508"/>
      <c r="K15" s="508"/>
      <c r="L15" s="515" t="s">
        <v>513</v>
      </c>
      <c r="M15" s="516" t="s">
        <v>514</v>
      </c>
      <c r="N15" s="516" t="s">
        <v>515</v>
      </c>
      <c r="O15" s="517" t="s">
        <v>516</v>
      </c>
      <c r="P15" s="507"/>
    </row>
    <row r="16" spans="2:16" x14ac:dyDescent="0.25">
      <c r="B16" s="506"/>
      <c r="C16" s="518"/>
      <c r="D16" s="509"/>
      <c r="E16" s="509"/>
      <c r="F16" s="509"/>
      <c r="G16" s="509"/>
      <c r="H16" s="509"/>
      <c r="I16" s="509"/>
      <c r="J16" s="509"/>
      <c r="K16" s="509"/>
      <c r="L16" s="519"/>
      <c r="M16" s="520"/>
      <c r="N16" s="520"/>
      <c r="O16" s="521"/>
      <c r="P16" s="507"/>
    </row>
    <row r="17" spans="2:16" ht="18" customHeight="1" x14ac:dyDescent="0.25">
      <c r="B17" s="506"/>
      <c r="C17" s="792" t="s">
        <v>517</v>
      </c>
      <c r="D17" s="793"/>
      <c r="E17" s="793"/>
      <c r="F17" s="793"/>
      <c r="G17" s="509"/>
      <c r="H17" s="509"/>
      <c r="I17" s="509"/>
      <c r="K17" s="509"/>
      <c r="L17" s="519"/>
      <c r="O17" s="522"/>
      <c r="P17" s="507"/>
    </row>
    <row r="18" spans="2:16" x14ac:dyDescent="0.25">
      <c r="B18" s="506"/>
      <c r="C18" s="523"/>
      <c r="D18" s="524"/>
      <c r="E18" s="524"/>
      <c r="F18" s="524"/>
      <c r="G18" s="524"/>
      <c r="H18" s="524"/>
      <c r="I18" s="524"/>
      <c r="J18" s="524"/>
      <c r="K18" s="524"/>
      <c r="L18" s="524"/>
      <c r="M18" s="524"/>
      <c r="N18" s="524"/>
      <c r="O18" s="525"/>
      <c r="P18" s="507"/>
    </row>
    <row r="19" spans="2:16" ht="14" thickBot="1" x14ac:dyDescent="0.3">
      <c r="B19" s="506"/>
      <c r="C19" s="526"/>
      <c r="D19" s="527"/>
      <c r="E19" s="527"/>
      <c r="F19" s="527"/>
      <c r="G19" s="527"/>
      <c r="H19" s="527"/>
      <c r="I19" s="527"/>
      <c r="J19" s="527"/>
      <c r="K19" s="527"/>
      <c r="L19" s="527"/>
      <c r="M19" s="527"/>
      <c r="N19" s="527"/>
      <c r="O19" s="528"/>
      <c r="P19" s="507"/>
    </row>
    <row r="20" spans="2:16" ht="14" thickBot="1" x14ac:dyDescent="0.3">
      <c r="B20" s="506"/>
      <c r="C20" s="529"/>
      <c r="D20" s="530"/>
      <c r="E20" s="530"/>
      <c r="F20" s="530"/>
      <c r="G20" s="530"/>
      <c r="H20" s="530"/>
      <c r="K20" s="530"/>
      <c r="L20" s="530"/>
      <c r="M20" s="530"/>
      <c r="N20" s="530"/>
      <c r="O20" s="531"/>
      <c r="P20" s="507"/>
    </row>
    <row r="21" spans="2:16" x14ac:dyDescent="0.25">
      <c r="B21" s="506"/>
      <c r="C21" s="794" t="s">
        <v>519</v>
      </c>
      <c r="D21" s="795"/>
      <c r="E21" s="795"/>
      <c r="F21" s="795"/>
      <c r="G21" s="795"/>
      <c r="H21" s="795"/>
      <c r="I21" s="795"/>
      <c r="J21" s="795"/>
      <c r="K21" s="795"/>
      <c r="L21" s="795"/>
      <c r="M21" s="795"/>
      <c r="N21" s="795"/>
      <c r="O21" s="796"/>
      <c r="P21" s="507"/>
    </row>
    <row r="22" spans="2:16" ht="14" thickBot="1" x14ac:dyDescent="0.3">
      <c r="B22" s="506"/>
      <c r="C22" s="532"/>
      <c r="O22" s="533"/>
      <c r="P22" s="507"/>
    </row>
    <row r="23" spans="2:16" x14ac:dyDescent="0.25">
      <c r="B23" s="506"/>
      <c r="C23" s="534" t="s">
        <v>0</v>
      </c>
      <c r="D23" s="797" t="s">
        <v>4</v>
      </c>
      <c r="E23" s="798"/>
      <c r="F23" s="798"/>
      <c r="G23" s="798"/>
      <c r="H23" s="798"/>
      <c r="I23" s="798"/>
      <c r="J23" s="798"/>
      <c r="K23" s="798"/>
      <c r="L23" s="799"/>
      <c r="M23" s="800" t="s">
        <v>1</v>
      </c>
      <c r="N23" s="801"/>
      <c r="O23" s="534" t="s">
        <v>3</v>
      </c>
      <c r="P23" s="507"/>
    </row>
    <row r="24" spans="2:16" ht="14" thickBot="1" x14ac:dyDescent="0.3">
      <c r="B24" s="506"/>
      <c r="C24" s="535"/>
      <c r="D24" s="802"/>
      <c r="E24" s="803"/>
      <c r="F24" s="803"/>
      <c r="G24" s="803"/>
      <c r="H24" s="803"/>
      <c r="I24" s="803"/>
      <c r="J24" s="803"/>
      <c r="K24" s="803"/>
      <c r="L24" s="804"/>
      <c r="M24" s="802"/>
      <c r="N24" s="804"/>
      <c r="O24" s="536"/>
      <c r="P24" s="507"/>
    </row>
    <row r="25" spans="2:16" x14ac:dyDescent="0.25">
      <c r="B25" s="506"/>
      <c r="C25" s="737" t="s">
        <v>23</v>
      </c>
      <c r="D25" s="738"/>
      <c r="E25" s="738"/>
      <c r="F25" s="738"/>
      <c r="G25" s="738"/>
      <c r="H25" s="738"/>
      <c r="I25" s="738"/>
      <c r="J25" s="738"/>
      <c r="K25" s="738"/>
      <c r="L25" s="738"/>
      <c r="M25" s="738"/>
      <c r="N25" s="738"/>
      <c r="O25" s="739"/>
      <c r="P25" s="507"/>
    </row>
    <row r="26" spans="2:16" x14ac:dyDescent="0.25">
      <c r="B26" s="506"/>
      <c r="C26" s="740"/>
      <c r="D26" s="741"/>
      <c r="E26" s="741"/>
      <c r="F26" s="741"/>
      <c r="G26" s="741"/>
      <c r="H26" s="741"/>
      <c r="I26" s="741"/>
      <c r="J26" s="741"/>
      <c r="K26" s="741"/>
      <c r="L26" s="741"/>
      <c r="M26" s="741"/>
      <c r="N26" s="741"/>
      <c r="O26" s="742"/>
      <c r="P26" s="507"/>
    </row>
    <row r="27" spans="2:16" ht="14" thickBot="1" x14ac:dyDescent="0.3">
      <c r="B27" s="506"/>
      <c r="C27" s="743"/>
      <c r="D27" s="744"/>
      <c r="E27" s="744"/>
      <c r="F27" s="744"/>
      <c r="G27" s="744"/>
      <c r="H27" s="744"/>
      <c r="I27" s="744"/>
      <c r="J27" s="744"/>
      <c r="K27" s="744"/>
      <c r="L27" s="744"/>
      <c r="M27" s="744"/>
      <c r="N27" s="744"/>
      <c r="O27" s="745"/>
      <c r="P27" s="507"/>
    </row>
    <row r="28" spans="2:16" x14ac:dyDescent="0.25">
      <c r="B28" s="506"/>
      <c r="C28" s="746" t="s">
        <v>4</v>
      </c>
      <c r="D28" s="764"/>
      <c r="E28" s="764"/>
      <c r="F28" s="764"/>
      <c r="G28" s="805"/>
      <c r="H28" s="762" t="s">
        <v>520</v>
      </c>
      <c r="I28" s="764"/>
      <c r="J28" s="765" t="s">
        <v>521</v>
      </c>
      <c r="K28" s="766"/>
      <c r="L28" s="538" t="s">
        <v>522</v>
      </c>
      <c r="M28" s="762" t="s">
        <v>523</v>
      </c>
      <c r="N28" s="763"/>
      <c r="O28" s="539" t="s">
        <v>524</v>
      </c>
      <c r="P28" s="507"/>
    </row>
    <row r="29" spans="2:16" ht="14.5" x14ac:dyDescent="0.35">
      <c r="B29" s="506"/>
      <c r="C29" s="750" t="s">
        <v>356</v>
      </c>
      <c r="D29" s="751"/>
      <c r="E29" s="751"/>
      <c r="F29" s="751"/>
      <c r="G29" s="790"/>
      <c r="H29" s="791" t="s">
        <v>312</v>
      </c>
      <c r="I29" s="790"/>
      <c r="J29" s="791"/>
      <c r="K29" s="790"/>
      <c r="L29" s="160">
        <v>2616.15</v>
      </c>
      <c r="M29" s="772">
        <v>1</v>
      </c>
      <c r="N29" s="773"/>
      <c r="O29" s="302">
        <f>L29/M29</f>
        <v>2616.15</v>
      </c>
      <c r="P29" s="507"/>
    </row>
    <row r="30" spans="2:16" ht="14.5" x14ac:dyDescent="0.35">
      <c r="B30" s="506"/>
      <c r="C30" s="624"/>
      <c r="D30" s="625"/>
      <c r="E30" s="544"/>
      <c r="F30" s="544"/>
      <c r="G30" s="545"/>
      <c r="H30" s="546"/>
      <c r="I30" s="545"/>
      <c r="J30" s="546"/>
      <c r="K30" s="545"/>
      <c r="L30" s="626"/>
      <c r="M30" s="772"/>
      <c r="N30" s="773"/>
      <c r="O30" s="302"/>
      <c r="P30" s="507"/>
    </row>
    <row r="31" spans="2:16" ht="14" thickBot="1" x14ac:dyDescent="0.3">
      <c r="B31" s="506"/>
      <c r="C31" s="752"/>
      <c r="D31" s="753"/>
      <c r="E31" s="753"/>
      <c r="F31" s="753"/>
      <c r="G31" s="774"/>
      <c r="H31" s="775"/>
      <c r="I31" s="774"/>
      <c r="J31" s="775"/>
      <c r="K31" s="774"/>
      <c r="L31" s="547"/>
      <c r="M31" s="776"/>
      <c r="N31" s="777"/>
      <c r="O31" s="542"/>
      <c r="P31" s="507"/>
    </row>
    <row r="32" spans="2:16" ht="14" thickBot="1" x14ac:dyDescent="0.3">
      <c r="B32" s="506"/>
      <c r="C32" s="728" t="s">
        <v>525</v>
      </c>
      <c r="D32" s="729"/>
      <c r="E32" s="729"/>
      <c r="F32" s="729"/>
      <c r="G32" s="729"/>
      <c r="H32" s="729"/>
      <c r="I32" s="729"/>
      <c r="J32" s="729"/>
      <c r="K32" s="729"/>
      <c r="L32" s="729"/>
      <c r="M32" s="729"/>
      <c r="N32" s="730"/>
      <c r="O32" s="548">
        <f>O29+O30</f>
        <v>2616.15</v>
      </c>
      <c r="P32" s="507"/>
    </row>
    <row r="33" spans="2:16" ht="13.5" customHeight="1" x14ac:dyDescent="0.25">
      <c r="B33" s="506"/>
      <c r="C33" s="737" t="s">
        <v>526</v>
      </c>
      <c r="D33" s="738"/>
      <c r="E33" s="738"/>
      <c r="F33" s="738"/>
      <c r="G33" s="738"/>
      <c r="H33" s="738"/>
      <c r="I33" s="738"/>
      <c r="J33" s="738"/>
      <c r="K33" s="738"/>
      <c r="L33" s="738"/>
      <c r="M33" s="738"/>
      <c r="N33" s="738"/>
      <c r="O33" s="739"/>
      <c r="P33" s="507"/>
    </row>
    <row r="34" spans="2:16" x14ac:dyDescent="0.25">
      <c r="B34" s="506"/>
      <c r="C34" s="740"/>
      <c r="D34" s="741"/>
      <c r="E34" s="741"/>
      <c r="F34" s="741"/>
      <c r="G34" s="741"/>
      <c r="H34" s="741"/>
      <c r="I34" s="741"/>
      <c r="J34" s="741"/>
      <c r="K34" s="741"/>
      <c r="L34" s="741"/>
      <c r="M34" s="741"/>
      <c r="N34" s="741"/>
      <c r="O34" s="742"/>
      <c r="P34" s="507"/>
    </row>
    <row r="35" spans="2:16" ht="14" thickBot="1" x14ac:dyDescent="0.3">
      <c r="B35" s="506"/>
      <c r="C35" s="743"/>
      <c r="D35" s="744"/>
      <c r="E35" s="744"/>
      <c r="F35" s="744"/>
      <c r="G35" s="744"/>
      <c r="H35" s="744"/>
      <c r="I35" s="744"/>
      <c r="J35" s="744"/>
      <c r="K35" s="744"/>
      <c r="L35" s="744"/>
      <c r="M35" s="744"/>
      <c r="N35" s="744"/>
      <c r="O35" s="745"/>
      <c r="P35" s="507"/>
    </row>
    <row r="36" spans="2:16" x14ac:dyDescent="0.25">
      <c r="B36" s="506"/>
      <c r="C36" s="746" t="s">
        <v>4</v>
      </c>
      <c r="D36" s="747"/>
      <c r="E36" s="747"/>
      <c r="F36" s="747"/>
      <c r="G36" s="747"/>
      <c r="H36" s="747"/>
      <c r="I36" s="747"/>
      <c r="J36" s="763"/>
      <c r="K36" s="537" t="s">
        <v>1</v>
      </c>
      <c r="L36" s="538" t="s">
        <v>3</v>
      </c>
      <c r="M36" s="762" t="s">
        <v>527</v>
      </c>
      <c r="N36" s="763"/>
      <c r="O36" s="539" t="s">
        <v>524</v>
      </c>
      <c r="P36" s="507"/>
    </row>
    <row r="37" spans="2:16" ht="14.5" customHeight="1" x14ac:dyDescent="0.35">
      <c r="B37" s="506"/>
      <c r="C37" s="838" t="s">
        <v>573</v>
      </c>
      <c r="D37" s="839"/>
      <c r="E37" s="839"/>
      <c r="F37" s="839"/>
      <c r="G37" s="839"/>
      <c r="H37" s="839"/>
      <c r="I37" s="839"/>
      <c r="J37" s="840"/>
      <c r="K37" s="147" t="s">
        <v>114</v>
      </c>
      <c r="L37" s="76">
        <v>0.5</v>
      </c>
      <c r="M37" s="836">
        <v>3283</v>
      </c>
      <c r="N37" s="837"/>
      <c r="O37" s="622">
        <f>L37*M37</f>
        <v>1641.5</v>
      </c>
      <c r="P37" s="507"/>
    </row>
    <row r="38" spans="2:16" ht="15" customHeight="1" x14ac:dyDescent="0.35">
      <c r="B38" s="506"/>
      <c r="C38" s="767"/>
      <c r="D38" s="768"/>
      <c r="E38" s="768"/>
      <c r="F38" s="768"/>
      <c r="G38" s="768"/>
      <c r="H38" s="768"/>
      <c r="I38" s="768"/>
      <c r="J38" s="769"/>
      <c r="K38" s="19"/>
      <c r="L38" s="19"/>
      <c r="M38" s="836"/>
      <c r="N38" s="837"/>
      <c r="O38" s="621">
        <f>L38*M38</f>
        <v>0</v>
      </c>
      <c r="P38" s="507"/>
    </row>
    <row r="39" spans="2:16" ht="15" customHeight="1" thickBot="1" x14ac:dyDescent="0.3">
      <c r="B39" s="506"/>
      <c r="C39" s="808"/>
      <c r="D39" s="809"/>
      <c r="E39" s="809"/>
      <c r="F39" s="809"/>
      <c r="G39" s="809"/>
      <c r="H39" s="809"/>
      <c r="I39" s="809"/>
      <c r="J39" s="810"/>
      <c r="K39" s="50"/>
      <c r="L39" s="150"/>
      <c r="M39" s="806"/>
      <c r="N39" s="807"/>
      <c r="O39" s="622"/>
      <c r="P39" s="507"/>
    </row>
    <row r="40" spans="2:16" ht="14" thickBot="1" x14ac:dyDescent="0.3">
      <c r="B40" s="506"/>
      <c r="C40" s="728" t="s">
        <v>525</v>
      </c>
      <c r="D40" s="729"/>
      <c r="E40" s="729"/>
      <c r="F40" s="729"/>
      <c r="G40" s="729"/>
      <c r="H40" s="729"/>
      <c r="I40" s="729"/>
      <c r="J40" s="729"/>
      <c r="K40" s="729"/>
      <c r="L40" s="729"/>
      <c r="M40" s="729"/>
      <c r="N40" s="730"/>
      <c r="O40" s="550">
        <f>O37+O38+O39</f>
        <v>1641.5</v>
      </c>
      <c r="P40" s="507"/>
    </row>
    <row r="41" spans="2:16" x14ac:dyDescent="0.25">
      <c r="B41" s="506"/>
      <c r="C41" s="737" t="s">
        <v>33</v>
      </c>
      <c r="D41" s="738"/>
      <c r="E41" s="738"/>
      <c r="F41" s="738"/>
      <c r="G41" s="738"/>
      <c r="H41" s="738"/>
      <c r="I41" s="738"/>
      <c r="J41" s="738"/>
      <c r="K41" s="738"/>
      <c r="L41" s="738"/>
      <c r="M41" s="738"/>
      <c r="N41" s="738"/>
      <c r="O41" s="739"/>
      <c r="P41" s="507"/>
    </row>
    <row r="42" spans="2:16" x14ac:dyDescent="0.25">
      <c r="B42" s="506"/>
      <c r="C42" s="740"/>
      <c r="D42" s="741"/>
      <c r="E42" s="741"/>
      <c r="F42" s="741"/>
      <c r="G42" s="741"/>
      <c r="H42" s="741"/>
      <c r="I42" s="741"/>
      <c r="J42" s="741"/>
      <c r="K42" s="741"/>
      <c r="L42" s="741"/>
      <c r="M42" s="741"/>
      <c r="N42" s="741"/>
      <c r="O42" s="742"/>
      <c r="P42" s="507"/>
    </row>
    <row r="43" spans="2:16" ht="14" thickBot="1" x14ac:dyDescent="0.3">
      <c r="B43" s="506"/>
      <c r="C43" s="743"/>
      <c r="D43" s="744"/>
      <c r="E43" s="744"/>
      <c r="F43" s="744"/>
      <c r="G43" s="744"/>
      <c r="H43" s="744"/>
      <c r="I43" s="744"/>
      <c r="J43" s="744"/>
      <c r="K43" s="744"/>
      <c r="L43" s="744"/>
      <c r="M43" s="744"/>
      <c r="N43" s="744"/>
      <c r="O43" s="745"/>
      <c r="P43" s="507"/>
    </row>
    <row r="44" spans="2:16" ht="15.5" x14ac:dyDescent="0.25">
      <c r="B44" s="506"/>
      <c r="C44" s="746" t="s">
        <v>528</v>
      </c>
      <c r="D44" s="747"/>
      <c r="E44" s="747"/>
      <c r="F44" s="747"/>
      <c r="G44" s="747"/>
      <c r="H44" s="747"/>
      <c r="I44" s="747"/>
      <c r="J44" s="538" t="s">
        <v>529</v>
      </c>
      <c r="K44" s="549" t="s">
        <v>530</v>
      </c>
      <c r="L44" s="551" t="s">
        <v>531</v>
      </c>
      <c r="M44" s="762" t="s">
        <v>532</v>
      </c>
      <c r="N44" s="763"/>
      <c r="O44" s="539" t="s">
        <v>524</v>
      </c>
      <c r="P44" s="507"/>
    </row>
    <row r="45" spans="2:16" ht="14" thickBot="1" x14ac:dyDescent="0.3">
      <c r="B45" s="506"/>
      <c r="C45" s="752"/>
      <c r="D45" s="753"/>
      <c r="E45" s="753"/>
      <c r="F45" s="753"/>
      <c r="G45" s="753"/>
      <c r="H45" s="753"/>
      <c r="I45" s="753"/>
      <c r="J45" s="554"/>
      <c r="K45" s="553"/>
      <c r="L45" s="552"/>
      <c r="M45" s="841"/>
      <c r="N45" s="842"/>
      <c r="O45" s="542">
        <f>L45*M45</f>
        <v>0</v>
      </c>
      <c r="P45" s="507"/>
    </row>
    <row r="46" spans="2:16" ht="14" thickBot="1" x14ac:dyDescent="0.3">
      <c r="B46" s="506"/>
      <c r="K46" s="555"/>
      <c r="L46" s="554"/>
      <c r="M46" s="754"/>
      <c r="N46" s="755"/>
      <c r="O46" s="556"/>
      <c r="P46" s="507"/>
    </row>
    <row r="47" spans="2:16" ht="14" thickBot="1" x14ac:dyDescent="0.3">
      <c r="B47" s="506"/>
      <c r="C47" s="728" t="s">
        <v>525</v>
      </c>
      <c r="D47" s="729"/>
      <c r="E47" s="729"/>
      <c r="F47" s="729"/>
      <c r="G47" s="729"/>
      <c r="H47" s="729"/>
      <c r="I47" s="729"/>
      <c r="J47" s="729"/>
      <c r="K47" s="729"/>
      <c r="L47" s="729"/>
      <c r="M47" s="729"/>
      <c r="N47" s="730"/>
      <c r="O47" s="548">
        <f>O45</f>
        <v>0</v>
      </c>
      <c r="P47" s="507"/>
    </row>
    <row r="48" spans="2:16" x14ac:dyDescent="0.25">
      <c r="B48" s="506"/>
      <c r="C48" s="737" t="s">
        <v>38</v>
      </c>
      <c r="D48" s="738"/>
      <c r="E48" s="738"/>
      <c r="F48" s="738"/>
      <c r="G48" s="738"/>
      <c r="H48" s="738"/>
      <c r="I48" s="738"/>
      <c r="J48" s="738"/>
      <c r="K48" s="738"/>
      <c r="L48" s="738"/>
      <c r="M48" s="738"/>
      <c r="N48" s="738"/>
      <c r="O48" s="739"/>
      <c r="P48" s="507"/>
    </row>
    <row r="49" spans="2:16" x14ac:dyDescent="0.25">
      <c r="B49" s="506"/>
      <c r="C49" s="740"/>
      <c r="D49" s="741"/>
      <c r="E49" s="741"/>
      <c r="F49" s="741"/>
      <c r="G49" s="741"/>
      <c r="H49" s="741"/>
      <c r="I49" s="741"/>
      <c r="J49" s="741"/>
      <c r="K49" s="741"/>
      <c r="L49" s="741"/>
      <c r="M49" s="741"/>
      <c r="N49" s="741"/>
      <c r="O49" s="742"/>
      <c r="P49" s="507"/>
    </row>
    <row r="50" spans="2:16" ht="14" thickBot="1" x14ac:dyDescent="0.3">
      <c r="B50" s="506"/>
      <c r="C50" s="743"/>
      <c r="D50" s="744"/>
      <c r="E50" s="744"/>
      <c r="F50" s="744"/>
      <c r="G50" s="744"/>
      <c r="H50" s="744"/>
      <c r="I50" s="744"/>
      <c r="J50" s="744"/>
      <c r="K50" s="744"/>
      <c r="L50" s="744"/>
      <c r="M50" s="744"/>
      <c r="N50" s="744"/>
      <c r="O50" s="745"/>
      <c r="P50" s="507"/>
    </row>
    <row r="51" spans="2:16" ht="31.5" customHeight="1" x14ac:dyDescent="0.25">
      <c r="B51" s="506"/>
      <c r="C51" s="746" t="s">
        <v>533</v>
      </c>
      <c r="D51" s="747"/>
      <c r="E51" s="747"/>
      <c r="F51" s="747"/>
      <c r="G51" s="747"/>
      <c r="H51" s="747"/>
      <c r="I51" s="747"/>
      <c r="J51" s="538" t="s">
        <v>534</v>
      </c>
      <c r="K51" s="557" t="s">
        <v>535</v>
      </c>
      <c r="L51" s="558" t="s">
        <v>536</v>
      </c>
      <c r="M51" s="748" t="s">
        <v>523</v>
      </c>
      <c r="N51" s="749"/>
      <c r="O51" s="560" t="s">
        <v>524</v>
      </c>
      <c r="P51" s="507"/>
    </row>
    <row r="52" spans="2:16" ht="14.5" x14ac:dyDescent="0.35">
      <c r="B52" s="506"/>
      <c r="C52" s="750" t="s">
        <v>570</v>
      </c>
      <c r="D52" s="751"/>
      <c r="E52" s="751"/>
      <c r="F52" s="751"/>
      <c r="G52" s="751"/>
      <c r="H52" s="751"/>
      <c r="I52" s="751"/>
      <c r="J52" s="56">
        <v>209292</v>
      </c>
      <c r="K52" s="57">
        <v>2</v>
      </c>
      <c r="L52" s="58">
        <f>J52*K52</f>
        <v>418584</v>
      </c>
      <c r="M52" s="756">
        <v>8</v>
      </c>
      <c r="N52" s="757"/>
      <c r="O52" s="566">
        <f>L52/M52</f>
        <v>52323</v>
      </c>
      <c r="P52" s="507"/>
    </row>
    <row r="53" spans="2:16" x14ac:dyDescent="0.25">
      <c r="B53" s="506"/>
      <c r="C53" s="561"/>
      <c r="D53" s="562"/>
      <c r="E53" s="562"/>
      <c r="F53" s="562"/>
      <c r="G53" s="562"/>
      <c r="H53" s="562"/>
      <c r="I53" s="562"/>
      <c r="J53" s="563"/>
      <c r="K53" s="564"/>
      <c r="L53" s="565"/>
      <c r="M53" s="758"/>
      <c r="N53" s="759"/>
      <c r="O53" s="566"/>
      <c r="P53" s="507"/>
    </row>
    <row r="54" spans="2:16" x14ac:dyDescent="0.25">
      <c r="B54" s="506"/>
      <c r="C54" s="561"/>
      <c r="D54" s="562"/>
      <c r="E54" s="562"/>
      <c r="F54" s="562"/>
      <c r="G54" s="562"/>
      <c r="H54" s="562"/>
      <c r="I54" s="562"/>
      <c r="J54" s="563"/>
      <c r="K54" s="564"/>
      <c r="L54" s="565"/>
      <c r="M54" s="760"/>
      <c r="N54" s="761"/>
      <c r="O54" s="566"/>
      <c r="P54" s="507"/>
    </row>
    <row r="55" spans="2:16" ht="14" thickBot="1" x14ac:dyDescent="0.3">
      <c r="B55" s="506"/>
      <c r="C55" s="752"/>
      <c r="D55" s="753"/>
      <c r="E55" s="753"/>
      <c r="F55" s="753"/>
      <c r="G55" s="753"/>
      <c r="H55" s="753"/>
      <c r="I55" s="753"/>
      <c r="J55" s="554"/>
      <c r="K55" s="555"/>
      <c r="L55" s="554"/>
      <c r="M55" s="754"/>
      <c r="N55" s="755"/>
      <c r="O55" s="556"/>
      <c r="P55" s="507"/>
    </row>
    <row r="56" spans="2:16" ht="14" thickBot="1" x14ac:dyDescent="0.3">
      <c r="B56" s="506"/>
      <c r="C56" s="728" t="s">
        <v>525</v>
      </c>
      <c r="D56" s="729"/>
      <c r="E56" s="729"/>
      <c r="F56" s="729"/>
      <c r="G56" s="729"/>
      <c r="H56" s="729"/>
      <c r="I56" s="729"/>
      <c r="J56" s="729"/>
      <c r="K56" s="729"/>
      <c r="L56" s="729"/>
      <c r="M56" s="729"/>
      <c r="N56" s="730"/>
      <c r="O56" s="550">
        <f>O52</f>
        <v>52323</v>
      </c>
      <c r="P56" s="507"/>
    </row>
    <row r="57" spans="2:16" ht="14" thickBot="1" x14ac:dyDescent="0.3">
      <c r="B57" s="506"/>
      <c r="C57" s="532"/>
      <c r="O57" s="533"/>
      <c r="P57" s="507"/>
    </row>
    <row r="58" spans="2:16" ht="14" thickBot="1" x14ac:dyDescent="0.3">
      <c r="B58" s="506"/>
      <c r="C58" s="731" t="s">
        <v>537</v>
      </c>
      <c r="D58" s="732"/>
      <c r="E58" s="732"/>
      <c r="F58" s="732"/>
      <c r="G58" s="732"/>
      <c r="H58" s="732"/>
      <c r="I58" s="732"/>
      <c r="J58" s="732"/>
      <c r="K58" s="732"/>
      <c r="L58" s="732"/>
      <c r="M58" s="732"/>
      <c r="N58" s="733"/>
      <c r="O58" s="627">
        <f>O32+O40+O47+O56</f>
        <v>56580.65</v>
      </c>
      <c r="P58" s="507"/>
    </row>
    <row r="59" spans="2:16" x14ac:dyDescent="0.25">
      <c r="B59" s="506"/>
      <c r="C59" s="737" t="s">
        <v>538</v>
      </c>
      <c r="D59" s="738"/>
      <c r="E59" s="738"/>
      <c r="F59" s="738"/>
      <c r="G59" s="738"/>
      <c r="H59" s="738"/>
      <c r="I59" s="738"/>
      <c r="J59" s="738"/>
      <c r="K59" s="738"/>
      <c r="L59" s="738"/>
      <c r="M59" s="738"/>
      <c r="N59" s="738"/>
      <c r="O59" s="739"/>
      <c r="P59" s="507"/>
    </row>
    <row r="60" spans="2:16" x14ac:dyDescent="0.25">
      <c r="B60" s="506"/>
      <c r="C60" s="740"/>
      <c r="D60" s="741"/>
      <c r="E60" s="741"/>
      <c r="F60" s="741"/>
      <c r="G60" s="741"/>
      <c r="H60" s="741"/>
      <c r="I60" s="741"/>
      <c r="J60" s="741"/>
      <c r="K60" s="741"/>
      <c r="L60" s="741"/>
      <c r="M60" s="741"/>
      <c r="N60" s="741"/>
      <c r="O60" s="742"/>
      <c r="P60" s="507"/>
    </row>
    <row r="61" spans="2:16" ht="14" thickBot="1" x14ac:dyDescent="0.3">
      <c r="B61" s="506"/>
      <c r="C61" s="743"/>
      <c r="D61" s="744"/>
      <c r="E61" s="744"/>
      <c r="F61" s="744"/>
      <c r="G61" s="744"/>
      <c r="H61" s="744"/>
      <c r="I61" s="744"/>
      <c r="J61" s="744"/>
      <c r="K61" s="744"/>
      <c r="L61" s="744"/>
      <c r="M61" s="744"/>
      <c r="N61" s="744"/>
      <c r="O61" s="745"/>
      <c r="P61" s="507"/>
    </row>
    <row r="62" spans="2:16" x14ac:dyDescent="0.25">
      <c r="B62" s="506"/>
      <c r="C62" s="746" t="s">
        <v>24</v>
      </c>
      <c r="D62" s="747"/>
      <c r="E62" s="747"/>
      <c r="F62" s="747"/>
      <c r="G62" s="747"/>
      <c r="H62" s="747"/>
      <c r="I62" s="747"/>
      <c r="J62" s="549"/>
      <c r="K62" s="559"/>
      <c r="L62" s="558" t="s">
        <v>539</v>
      </c>
      <c r="M62" s="748" t="s">
        <v>540</v>
      </c>
      <c r="N62" s="749"/>
      <c r="O62" s="560"/>
      <c r="P62" s="507"/>
    </row>
    <row r="63" spans="2:16" x14ac:dyDescent="0.25">
      <c r="B63" s="506"/>
      <c r="C63" s="750" t="s">
        <v>490</v>
      </c>
      <c r="D63" s="751"/>
      <c r="E63" s="751"/>
      <c r="F63" s="751"/>
      <c r="G63" s="751"/>
      <c r="H63" s="751"/>
      <c r="I63" s="751"/>
      <c r="J63" s="567"/>
      <c r="K63" s="568"/>
      <c r="L63" s="569"/>
      <c r="M63" s="724"/>
      <c r="N63" s="725"/>
      <c r="O63" s="542"/>
      <c r="P63" s="507"/>
    </row>
    <row r="64" spans="2:16" x14ac:dyDescent="0.25">
      <c r="B64" s="506"/>
      <c r="C64" s="543" t="s">
        <v>541</v>
      </c>
      <c r="D64" s="544"/>
      <c r="E64" s="544"/>
      <c r="F64" s="544"/>
      <c r="G64" s="544"/>
      <c r="H64" s="544"/>
      <c r="I64" s="544"/>
      <c r="J64" s="567"/>
      <c r="K64" s="568"/>
      <c r="L64" s="569"/>
      <c r="M64" s="724"/>
      <c r="N64" s="725"/>
      <c r="O64" s="542"/>
      <c r="P64" s="507"/>
    </row>
    <row r="65" spans="2:16" ht="14" thickBot="1" x14ac:dyDescent="0.3">
      <c r="B65" s="506"/>
      <c r="C65" s="526" t="s">
        <v>65</v>
      </c>
      <c r="D65" s="527"/>
      <c r="E65" s="527"/>
      <c r="F65" s="527"/>
      <c r="G65" s="527"/>
      <c r="H65" s="527"/>
      <c r="I65" s="527"/>
      <c r="J65" s="570"/>
      <c r="K65" s="571"/>
      <c r="L65" s="569"/>
      <c r="M65" s="726"/>
      <c r="N65" s="727"/>
      <c r="O65" s="542"/>
      <c r="P65" s="507"/>
    </row>
    <row r="66" spans="2:16" ht="14" thickBot="1" x14ac:dyDescent="0.3">
      <c r="B66" s="506"/>
      <c r="C66" s="728" t="s">
        <v>525</v>
      </c>
      <c r="D66" s="729"/>
      <c r="E66" s="729"/>
      <c r="F66" s="729"/>
      <c r="G66" s="729"/>
      <c r="H66" s="729"/>
      <c r="I66" s="729"/>
      <c r="J66" s="729"/>
      <c r="K66" s="729"/>
      <c r="L66" s="729"/>
      <c r="M66" s="729"/>
      <c r="N66" s="730"/>
      <c r="O66" s="572"/>
      <c r="P66" s="507"/>
    </row>
    <row r="67" spans="2:16" ht="14" thickBot="1" x14ac:dyDescent="0.3">
      <c r="B67" s="506"/>
      <c r="C67" s="532"/>
      <c r="O67" s="533"/>
      <c r="P67" s="507"/>
    </row>
    <row r="68" spans="2:16" ht="14" thickBot="1" x14ac:dyDescent="0.3">
      <c r="B68" s="506"/>
      <c r="C68" s="731" t="s">
        <v>542</v>
      </c>
      <c r="D68" s="732"/>
      <c r="E68" s="732"/>
      <c r="F68" s="732"/>
      <c r="G68" s="732"/>
      <c r="H68" s="732"/>
      <c r="I68" s="732"/>
      <c r="J68" s="732"/>
      <c r="K68" s="732"/>
      <c r="L68" s="732"/>
      <c r="M68" s="732"/>
      <c r="N68" s="733"/>
      <c r="O68" s="573"/>
      <c r="P68" s="507"/>
    </row>
    <row r="69" spans="2:16" x14ac:dyDescent="0.25">
      <c r="B69" s="506"/>
      <c r="C69" s="529"/>
      <c r="D69" s="530"/>
      <c r="E69" s="530"/>
      <c r="F69" s="530"/>
      <c r="G69" s="530"/>
      <c r="H69" s="530"/>
      <c r="I69" s="530"/>
      <c r="J69" s="530"/>
      <c r="K69" s="530"/>
      <c r="L69" s="530"/>
      <c r="M69" s="530"/>
      <c r="N69" s="530"/>
      <c r="O69" s="531"/>
      <c r="P69" s="507"/>
    </row>
    <row r="70" spans="2:16" x14ac:dyDescent="0.25">
      <c r="B70" s="506"/>
      <c r="C70" s="532"/>
      <c r="O70" s="533"/>
      <c r="P70" s="507"/>
    </row>
    <row r="71" spans="2:16" x14ac:dyDescent="0.25">
      <c r="B71" s="506"/>
      <c r="C71" s="532"/>
      <c r="O71" s="533"/>
      <c r="P71" s="507"/>
    </row>
    <row r="72" spans="2:16" x14ac:dyDescent="0.25">
      <c r="B72" s="506"/>
      <c r="C72" s="532"/>
      <c r="H72" s="574" t="s">
        <v>543</v>
      </c>
      <c r="I72" s="574"/>
      <c r="J72" s="574"/>
      <c r="K72" s="574"/>
      <c r="O72" s="533"/>
      <c r="P72" s="507"/>
    </row>
    <row r="73" spans="2:16" x14ac:dyDescent="0.25">
      <c r="B73" s="506"/>
      <c r="C73" s="532"/>
      <c r="H73" s="574" t="s">
        <v>544</v>
      </c>
      <c r="O73" s="533"/>
      <c r="P73" s="507"/>
    </row>
    <row r="74" spans="2:16" x14ac:dyDescent="0.25">
      <c r="B74" s="506"/>
      <c r="C74" s="532"/>
      <c r="H74" s="574" t="s">
        <v>545</v>
      </c>
      <c r="O74" s="533"/>
      <c r="P74" s="507"/>
    </row>
    <row r="75" spans="2:16" x14ac:dyDescent="0.25">
      <c r="B75" s="506"/>
      <c r="C75" s="518"/>
      <c r="D75" s="575"/>
      <c r="E75" s="575"/>
      <c r="F75" s="575"/>
      <c r="G75" s="575"/>
      <c r="H75" s="574" t="s">
        <v>546</v>
      </c>
      <c r="I75" s="575"/>
      <c r="J75" s="575"/>
      <c r="K75" s="575"/>
      <c r="L75" s="575"/>
      <c r="M75" s="575"/>
      <c r="N75" s="575"/>
      <c r="O75" s="576"/>
      <c r="P75" s="507"/>
    </row>
    <row r="76" spans="2:16" x14ac:dyDescent="0.25">
      <c r="B76" s="506"/>
      <c r="C76" s="532"/>
      <c r="H76" s="505" t="s">
        <v>547</v>
      </c>
      <c r="O76" s="533"/>
      <c r="P76" s="507"/>
    </row>
    <row r="77" spans="2:16" x14ac:dyDescent="0.25">
      <c r="B77" s="506"/>
      <c r="C77" s="577" t="s">
        <v>548</v>
      </c>
      <c r="D77" s="540"/>
      <c r="E77" s="540"/>
      <c r="F77" s="540"/>
      <c r="G77" s="540"/>
      <c r="H77" s="540"/>
      <c r="I77" s="540"/>
      <c r="J77" s="540"/>
      <c r="K77" s="540"/>
      <c r="L77" s="540"/>
      <c r="M77" s="540"/>
      <c r="N77" s="540"/>
      <c r="O77" s="578"/>
      <c r="P77" s="507"/>
    </row>
    <row r="78" spans="2:16" x14ac:dyDescent="0.25">
      <c r="B78" s="506"/>
      <c r="C78" s="734"/>
      <c r="D78" s="735"/>
      <c r="E78" s="735"/>
      <c r="F78" s="735"/>
      <c r="G78" s="735"/>
      <c r="H78" s="735"/>
      <c r="I78" s="735"/>
      <c r="J78" s="735"/>
      <c r="K78" s="735"/>
      <c r="L78" s="735"/>
      <c r="M78" s="735"/>
      <c r="N78" s="735"/>
      <c r="O78" s="736"/>
      <c r="P78" s="507"/>
    </row>
    <row r="79" spans="2:16" x14ac:dyDescent="0.25">
      <c r="B79" s="506"/>
      <c r="C79" s="734"/>
      <c r="D79" s="735"/>
      <c r="E79" s="735"/>
      <c r="F79" s="735"/>
      <c r="G79" s="735"/>
      <c r="H79" s="735"/>
      <c r="I79" s="735"/>
      <c r="J79" s="735"/>
      <c r="K79" s="735"/>
      <c r="L79" s="735"/>
      <c r="M79" s="735"/>
      <c r="N79" s="735"/>
      <c r="O79" s="736"/>
      <c r="P79" s="507"/>
    </row>
    <row r="80" spans="2:16" x14ac:dyDescent="0.25">
      <c r="B80" s="506"/>
      <c r="C80" s="518"/>
      <c r="D80" s="575"/>
      <c r="E80" s="575"/>
      <c r="F80" s="575"/>
      <c r="G80" s="575"/>
      <c r="H80" s="575"/>
      <c r="I80" s="575"/>
      <c r="J80" s="575"/>
      <c r="K80" s="575"/>
      <c r="L80" s="575"/>
      <c r="M80" s="575"/>
      <c r="N80" s="575"/>
      <c r="O80" s="576"/>
      <c r="P80" s="507"/>
    </row>
    <row r="81" spans="2:16" x14ac:dyDescent="0.25">
      <c r="B81" s="506"/>
      <c r="C81" s="579" t="s">
        <v>549</v>
      </c>
      <c r="D81" s="575"/>
      <c r="E81" s="575"/>
      <c r="F81" s="575"/>
      <c r="G81" s="575"/>
      <c r="H81" s="575"/>
      <c r="I81" s="575"/>
      <c r="J81" s="575"/>
      <c r="K81" s="575"/>
      <c r="L81" s="575"/>
      <c r="M81" s="575"/>
      <c r="N81" s="575"/>
      <c r="O81" s="576"/>
      <c r="P81" s="507"/>
    </row>
    <row r="82" spans="2:16" ht="12.75" customHeight="1" x14ac:dyDescent="0.25">
      <c r="B82" s="506"/>
      <c r="C82" s="715" t="s">
        <v>550</v>
      </c>
      <c r="D82" s="716"/>
      <c r="E82" s="716"/>
      <c r="F82" s="716"/>
      <c r="G82" s="716"/>
      <c r="H82" s="716"/>
      <c r="I82" s="716"/>
      <c r="J82" s="716"/>
      <c r="K82" s="716"/>
      <c r="L82" s="716"/>
      <c r="M82" s="716"/>
      <c r="N82" s="716"/>
      <c r="O82" s="717"/>
      <c r="P82" s="507"/>
    </row>
    <row r="83" spans="2:16" x14ac:dyDescent="0.25">
      <c r="B83" s="506"/>
      <c r="C83" s="715"/>
      <c r="D83" s="716"/>
      <c r="E83" s="716"/>
      <c r="F83" s="716"/>
      <c r="G83" s="716"/>
      <c r="H83" s="716"/>
      <c r="I83" s="716"/>
      <c r="J83" s="716"/>
      <c r="K83" s="716"/>
      <c r="L83" s="716"/>
      <c r="M83" s="716"/>
      <c r="N83" s="716"/>
      <c r="O83" s="717"/>
      <c r="P83" s="507"/>
    </row>
    <row r="84" spans="2:16" ht="12.9" customHeight="1" x14ac:dyDescent="0.25">
      <c r="B84" s="506"/>
      <c r="C84" s="715" t="s">
        <v>551</v>
      </c>
      <c r="D84" s="716"/>
      <c r="E84" s="716"/>
      <c r="F84" s="716"/>
      <c r="G84" s="716"/>
      <c r="H84" s="716"/>
      <c r="I84" s="716"/>
      <c r="J84" s="716"/>
      <c r="K84" s="716"/>
      <c r="L84" s="716"/>
      <c r="M84" s="716"/>
      <c r="N84" s="716"/>
      <c r="O84" s="717"/>
      <c r="P84" s="507"/>
    </row>
    <row r="85" spans="2:16" x14ac:dyDescent="0.25">
      <c r="B85" s="506"/>
      <c r="C85" s="715"/>
      <c r="D85" s="716"/>
      <c r="E85" s="716"/>
      <c r="F85" s="716"/>
      <c r="G85" s="716"/>
      <c r="H85" s="716"/>
      <c r="I85" s="716"/>
      <c r="J85" s="716"/>
      <c r="K85" s="716"/>
      <c r="L85" s="716"/>
      <c r="M85" s="716"/>
      <c r="N85" s="716"/>
      <c r="O85" s="717"/>
      <c r="P85" s="507"/>
    </row>
    <row r="86" spans="2:16" x14ac:dyDescent="0.25">
      <c r="B86" s="506"/>
      <c r="C86" s="518"/>
      <c r="D86" s="575"/>
      <c r="E86" s="575"/>
      <c r="F86" s="575"/>
      <c r="G86" s="575"/>
      <c r="H86" s="575"/>
      <c r="I86" s="575"/>
      <c r="J86" s="575"/>
      <c r="K86" s="575"/>
      <c r="L86" s="575"/>
      <c r="M86" s="575"/>
      <c r="N86" s="575"/>
      <c r="O86" s="576"/>
      <c r="P86" s="507"/>
    </row>
    <row r="87" spans="2:16" x14ac:dyDescent="0.25">
      <c r="B87" s="506"/>
      <c r="C87" s="532"/>
      <c r="H87" s="574" t="s">
        <v>543</v>
      </c>
      <c r="O87" s="533"/>
      <c r="P87" s="507"/>
    </row>
    <row r="88" spans="2:16" x14ac:dyDescent="0.25">
      <c r="B88" s="506"/>
      <c r="C88" s="532"/>
      <c r="H88" s="505" t="s">
        <v>544</v>
      </c>
      <c r="I88" s="544"/>
      <c r="J88" s="544"/>
      <c r="K88" s="544"/>
      <c r="O88" s="533"/>
      <c r="P88" s="507"/>
    </row>
    <row r="89" spans="2:16" x14ac:dyDescent="0.25">
      <c r="B89" s="506"/>
      <c r="C89" s="532"/>
      <c r="H89" s="505" t="s">
        <v>552</v>
      </c>
      <c r="I89" s="580"/>
      <c r="J89" s="580"/>
      <c r="K89" s="580"/>
      <c r="O89" s="533"/>
      <c r="P89" s="507"/>
    </row>
    <row r="90" spans="2:16" x14ac:dyDescent="0.25">
      <c r="B90" s="506"/>
      <c r="C90" s="581"/>
      <c r="D90" s="575"/>
      <c r="E90" s="575"/>
      <c r="F90" s="575"/>
      <c r="G90" s="575"/>
      <c r="H90" s="505" t="s">
        <v>546</v>
      </c>
      <c r="L90" s="575"/>
      <c r="M90" s="575"/>
      <c r="N90" s="575"/>
      <c r="O90" s="576"/>
      <c r="P90" s="507"/>
    </row>
    <row r="91" spans="2:16" ht="17.25" customHeight="1" x14ac:dyDescent="0.25">
      <c r="B91" s="506"/>
      <c r="C91" s="581"/>
      <c r="D91" s="580"/>
      <c r="E91" s="580"/>
      <c r="K91" s="718"/>
      <c r="L91" s="718"/>
      <c r="M91" s="718"/>
      <c r="N91" s="718"/>
      <c r="O91" s="719"/>
      <c r="P91" s="507"/>
    </row>
    <row r="92" spans="2:16" ht="18.75" customHeight="1" thickBot="1" x14ac:dyDescent="0.3">
      <c r="B92" s="506"/>
      <c r="C92" s="722"/>
      <c r="D92" s="723"/>
      <c r="E92" s="723"/>
      <c r="F92" s="555"/>
      <c r="G92" s="555"/>
      <c r="H92" s="555"/>
      <c r="I92" s="555"/>
      <c r="J92" s="555"/>
      <c r="K92" s="720"/>
      <c r="L92" s="720"/>
      <c r="M92" s="720"/>
      <c r="N92" s="720"/>
      <c r="O92" s="721"/>
      <c r="P92" s="507"/>
    </row>
    <row r="93" spans="2:16" ht="14" thickBot="1" x14ac:dyDescent="0.3">
      <c r="B93" s="582"/>
      <c r="C93" s="583"/>
      <c r="D93" s="583"/>
      <c r="E93" s="583"/>
      <c r="F93" s="583"/>
      <c r="G93" s="583"/>
      <c r="H93" s="583"/>
      <c r="I93" s="583"/>
      <c r="J93" s="583"/>
      <c r="K93" s="583"/>
      <c r="L93" s="583"/>
      <c r="M93" s="583"/>
      <c r="N93" s="583"/>
      <c r="O93" s="583"/>
      <c r="P93" s="584"/>
    </row>
    <row r="94" spans="2:16" ht="14" thickTop="1" x14ac:dyDescent="0.25"/>
  </sheetData>
  <mergeCells count="82">
    <mergeCell ref="C82:O83"/>
    <mergeCell ref="C84:O85"/>
    <mergeCell ref="K91:O92"/>
    <mergeCell ref="C92:E92"/>
    <mergeCell ref="M64:N64"/>
    <mergeCell ref="M65:N65"/>
    <mergeCell ref="C66:N66"/>
    <mergeCell ref="C68:N68"/>
    <mergeCell ref="C78:O78"/>
    <mergeCell ref="C79:O79"/>
    <mergeCell ref="C63:I63"/>
    <mergeCell ref="M63:N63"/>
    <mergeCell ref="C52:I52"/>
    <mergeCell ref="M52:N52"/>
    <mergeCell ref="M53:N53"/>
    <mergeCell ref="M54:N54"/>
    <mergeCell ref="C55:I55"/>
    <mergeCell ref="M55:N55"/>
    <mergeCell ref="C56:N56"/>
    <mergeCell ref="C58:N58"/>
    <mergeCell ref="C59:O61"/>
    <mergeCell ref="C62:I62"/>
    <mergeCell ref="M62:N62"/>
    <mergeCell ref="C51:I51"/>
    <mergeCell ref="M51:N51"/>
    <mergeCell ref="C39:J39"/>
    <mergeCell ref="M39:N39"/>
    <mergeCell ref="C40:N40"/>
    <mergeCell ref="C41:O43"/>
    <mergeCell ref="C44:I44"/>
    <mergeCell ref="M44:N44"/>
    <mergeCell ref="C45:I45"/>
    <mergeCell ref="M45:N45"/>
    <mergeCell ref="M46:N46"/>
    <mergeCell ref="C47:N47"/>
    <mergeCell ref="C48:O50"/>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777C3-1768-4F67-8A74-00D388A45E8E}">
  <dimension ref="B1:P94"/>
  <sheetViews>
    <sheetView topLeftCell="A3" zoomScale="60" zoomScaleNormal="60" workbookViewId="0">
      <selection activeCell="M52" sqref="M52:N52"/>
    </sheetView>
  </sheetViews>
  <sheetFormatPr baseColWidth="10" defaultColWidth="11.453125" defaultRowHeight="13.5" x14ac:dyDescent="0.25"/>
  <cols>
    <col min="1" max="2" width="3.08984375" style="505" customWidth="1"/>
    <col min="3" max="3" width="14.6328125" style="505" customWidth="1"/>
    <col min="4" max="4" width="13" style="505" customWidth="1"/>
    <col min="5" max="9" width="11.453125" style="505"/>
    <col min="10" max="10" width="15.453125" style="505" bestFit="1" customWidth="1"/>
    <col min="11" max="11" width="14.26953125" style="505" bestFit="1" customWidth="1"/>
    <col min="12" max="12" width="17.81640625" style="505" bestFit="1" customWidth="1"/>
    <col min="13" max="14" width="11.453125" style="505"/>
    <col min="15" max="15" width="20.54296875" style="505" bestFit="1" customWidth="1"/>
    <col min="16" max="17" width="3.08984375" style="505" customWidth="1"/>
    <col min="18" max="16384" width="11.453125" style="505"/>
  </cols>
  <sheetData>
    <row r="1" spans="2:16" x14ac:dyDescent="0.25">
      <c r="B1" s="705" t="s">
        <v>505</v>
      </c>
      <c r="C1" s="705"/>
      <c r="D1" s="705"/>
      <c r="E1" s="705"/>
      <c r="F1" s="705"/>
      <c r="G1" s="705"/>
      <c r="H1" s="705"/>
      <c r="I1" s="705"/>
      <c r="J1" s="705"/>
      <c r="K1" s="705"/>
      <c r="L1" s="705"/>
    </row>
    <row r="2" spans="2:16" x14ac:dyDescent="0.25">
      <c r="B2" s="705" t="s">
        <v>470</v>
      </c>
      <c r="C2" s="705"/>
      <c r="D2" s="705"/>
      <c r="E2" s="705"/>
    </row>
    <row r="3" spans="2:16" ht="14" thickBot="1" x14ac:dyDescent="0.3"/>
    <row r="4" spans="2:16" ht="25.5" customHeight="1" thickTop="1" x14ac:dyDescent="0.25">
      <c r="B4" s="811"/>
      <c r="C4" s="812"/>
      <c r="D4" s="812"/>
      <c r="E4" s="812"/>
      <c r="F4" s="812"/>
      <c r="G4" s="812"/>
      <c r="H4" s="812"/>
      <c r="I4" s="812"/>
      <c r="J4" s="812"/>
      <c r="K4" s="812"/>
      <c r="L4" s="812"/>
      <c r="M4" s="812"/>
      <c r="N4" s="812"/>
      <c r="O4" s="812"/>
      <c r="P4" s="813"/>
    </row>
    <row r="5" spans="2:16" ht="36.75" customHeight="1" x14ac:dyDescent="0.25">
      <c r="B5" s="506"/>
      <c r="C5" s="814" t="s">
        <v>506</v>
      </c>
      <c r="D5" s="814"/>
      <c r="E5" s="814"/>
      <c r="F5" s="814"/>
      <c r="G5" s="814"/>
      <c r="H5" s="814"/>
      <c r="I5" s="814"/>
      <c r="J5" s="814"/>
      <c r="K5" s="814"/>
      <c r="L5" s="814"/>
      <c r="M5" s="814"/>
      <c r="N5" s="814"/>
      <c r="O5" s="814"/>
      <c r="P5" s="507"/>
    </row>
    <row r="6" spans="2:16" ht="14" thickBot="1" x14ac:dyDescent="0.3">
      <c r="B6" s="506"/>
      <c r="P6" s="507"/>
    </row>
    <row r="7" spans="2:16" x14ac:dyDescent="0.25">
      <c r="B7" s="506"/>
      <c r="C7" s="815"/>
      <c r="D7" s="817"/>
      <c r="E7" s="818"/>
      <c r="F7" s="818"/>
      <c r="G7" s="818"/>
      <c r="H7" s="818"/>
      <c r="I7" s="818"/>
      <c r="J7" s="818"/>
      <c r="K7" s="819"/>
      <c r="L7" s="820"/>
      <c r="M7" s="821"/>
      <c r="N7" s="821"/>
      <c r="O7" s="822"/>
      <c r="P7" s="507"/>
    </row>
    <row r="8" spans="2:16" x14ac:dyDescent="0.25">
      <c r="B8" s="506"/>
      <c r="C8" s="816"/>
      <c r="D8" s="787" t="s">
        <v>507</v>
      </c>
      <c r="E8" s="788"/>
      <c r="F8" s="788"/>
      <c r="G8" s="788"/>
      <c r="H8" s="788"/>
      <c r="I8" s="788"/>
      <c r="J8" s="788"/>
      <c r="K8" s="789"/>
      <c r="L8" s="823"/>
      <c r="M8" s="824"/>
      <c r="N8" s="824"/>
      <c r="O8" s="825"/>
      <c r="P8" s="507"/>
    </row>
    <row r="9" spans="2:16" x14ac:dyDescent="0.25">
      <c r="B9" s="506"/>
      <c r="C9" s="816"/>
      <c r="D9" s="787"/>
      <c r="E9" s="788"/>
      <c r="F9" s="788"/>
      <c r="G9" s="788"/>
      <c r="H9" s="788"/>
      <c r="I9" s="788"/>
      <c r="J9" s="788"/>
      <c r="K9" s="789"/>
      <c r="L9" s="783" t="s">
        <v>508</v>
      </c>
      <c r="M9" s="827"/>
      <c r="N9" s="828"/>
      <c r="O9" s="829"/>
      <c r="P9" s="507"/>
    </row>
    <row r="10" spans="2:16" x14ac:dyDescent="0.25">
      <c r="B10" s="506"/>
      <c r="C10" s="816"/>
      <c r="D10" s="787" t="s">
        <v>509</v>
      </c>
      <c r="E10" s="788"/>
      <c r="F10" s="788"/>
      <c r="G10" s="788"/>
      <c r="H10" s="788"/>
      <c r="I10" s="788"/>
      <c r="J10" s="788"/>
      <c r="K10" s="789"/>
      <c r="L10" s="826"/>
      <c r="M10" s="830"/>
      <c r="N10" s="831"/>
      <c r="O10" s="832"/>
      <c r="P10" s="507"/>
    </row>
    <row r="11" spans="2:16" ht="12.75" customHeight="1" x14ac:dyDescent="0.25">
      <c r="B11" s="506"/>
      <c r="C11" s="816"/>
      <c r="D11" s="833"/>
      <c r="E11" s="834"/>
      <c r="F11" s="834"/>
      <c r="G11" s="834"/>
      <c r="H11" s="834"/>
      <c r="I11" s="834"/>
      <c r="J11" s="834"/>
      <c r="K11" s="835"/>
      <c r="L11" s="783" t="s">
        <v>510</v>
      </c>
      <c r="M11" s="783">
        <v>1</v>
      </c>
      <c r="N11" s="783" t="s">
        <v>511</v>
      </c>
      <c r="O11" s="785">
        <v>1</v>
      </c>
      <c r="P11" s="507"/>
    </row>
    <row r="12" spans="2:16" x14ac:dyDescent="0.25">
      <c r="B12" s="506"/>
      <c r="C12" s="816"/>
      <c r="D12" s="833"/>
      <c r="E12" s="834"/>
      <c r="F12" s="834"/>
      <c r="G12" s="834"/>
      <c r="H12" s="834"/>
      <c r="I12" s="834"/>
      <c r="J12" s="834"/>
      <c r="K12" s="835"/>
      <c r="L12" s="784"/>
      <c r="M12" s="784"/>
      <c r="N12" s="784"/>
      <c r="O12" s="786"/>
      <c r="P12" s="507"/>
    </row>
    <row r="13" spans="2:16" x14ac:dyDescent="0.25">
      <c r="B13" s="506"/>
      <c r="C13" s="816"/>
      <c r="D13" s="787" t="s">
        <v>512</v>
      </c>
      <c r="E13" s="788"/>
      <c r="F13" s="788"/>
      <c r="G13" s="788"/>
      <c r="H13" s="788"/>
      <c r="I13" s="788"/>
      <c r="J13" s="788"/>
      <c r="K13" s="789"/>
      <c r="L13" s="784"/>
      <c r="M13" s="784"/>
      <c r="N13" s="784"/>
      <c r="O13" s="786"/>
      <c r="P13" s="507"/>
    </row>
    <row r="14" spans="2:16" ht="14" thickBot="1" x14ac:dyDescent="0.3">
      <c r="B14" s="506"/>
      <c r="C14" s="510"/>
      <c r="D14" s="511"/>
      <c r="E14" s="511"/>
      <c r="F14" s="511"/>
      <c r="G14" s="511"/>
      <c r="H14" s="511"/>
      <c r="I14" s="511"/>
      <c r="J14" s="511"/>
      <c r="K14" s="511"/>
      <c r="L14" s="511"/>
      <c r="M14" s="512"/>
      <c r="N14" s="512"/>
      <c r="O14" s="513"/>
      <c r="P14" s="507"/>
    </row>
    <row r="15" spans="2:16" x14ac:dyDescent="0.25">
      <c r="B15" s="506"/>
      <c r="C15" s="514"/>
      <c r="D15" s="508"/>
      <c r="E15" s="508"/>
      <c r="F15" s="508"/>
      <c r="G15" s="508"/>
      <c r="H15" s="508"/>
      <c r="I15" s="508"/>
      <c r="J15" s="508"/>
      <c r="K15" s="508"/>
      <c r="L15" s="515" t="s">
        <v>513</v>
      </c>
      <c r="M15" s="516" t="s">
        <v>514</v>
      </c>
      <c r="N15" s="516" t="s">
        <v>515</v>
      </c>
      <c r="O15" s="517" t="s">
        <v>516</v>
      </c>
      <c r="P15" s="507"/>
    </row>
    <row r="16" spans="2:16" x14ac:dyDescent="0.25">
      <c r="B16" s="506"/>
      <c r="C16" s="518"/>
      <c r="D16" s="509"/>
      <c r="E16" s="509"/>
      <c r="F16" s="509"/>
      <c r="G16" s="509"/>
      <c r="H16" s="509"/>
      <c r="I16" s="509"/>
      <c r="J16" s="509"/>
      <c r="K16" s="509"/>
      <c r="L16" s="519"/>
      <c r="M16" s="520"/>
      <c r="N16" s="520"/>
      <c r="O16" s="521"/>
      <c r="P16" s="507"/>
    </row>
    <row r="17" spans="2:16" ht="18" customHeight="1" x14ac:dyDescent="0.25">
      <c r="B17" s="506"/>
      <c r="C17" s="792" t="s">
        <v>517</v>
      </c>
      <c r="D17" s="793"/>
      <c r="E17" s="793"/>
      <c r="F17" s="793"/>
      <c r="G17" s="509"/>
      <c r="H17" s="509"/>
      <c r="I17" s="509"/>
      <c r="K17" s="509"/>
      <c r="L17" s="519"/>
      <c r="O17" s="522"/>
      <c r="P17" s="507"/>
    </row>
    <row r="18" spans="2:16" x14ac:dyDescent="0.25">
      <c r="B18" s="506"/>
      <c r="C18" s="523"/>
      <c r="D18" s="524"/>
      <c r="E18" s="524"/>
      <c r="F18" s="524"/>
      <c r="G18" s="524"/>
      <c r="H18" s="524"/>
      <c r="I18" s="524"/>
      <c r="J18" s="524"/>
      <c r="K18" s="524"/>
      <c r="L18" s="524"/>
      <c r="M18" s="524"/>
      <c r="N18" s="524"/>
      <c r="O18" s="525"/>
      <c r="P18" s="507"/>
    </row>
    <row r="19" spans="2:16" ht="14" thickBot="1" x14ac:dyDescent="0.3">
      <c r="B19" s="506"/>
      <c r="C19" s="526"/>
      <c r="D19" s="527"/>
      <c r="E19" s="527"/>
      <c r="F19" s="527"/>
      <c r="G19" s="527"/>
      <c r="H19" s="527"/>
      <c r="I19" s="527"/>
      <c r="J19" s="527"/>
      <c r="K19" s="527"/>
      <c r="L19" s="527"/>
      <c r="M19" s="527"/>
      <c r="N19" s="527"/>
      <c r="O19" s="528"/>
      <c r="P19" s="507"/>
    </row>
    <row r="20" spans="2:16" ht="14" thickBot="1" x14ac:dyDescent="0.3">
      <c r="B20" s="506"/>
      <c r="C20" s="529"/>
      <c r="D20" s="530"/>
      <c r="E20" s="530"/>
      <c r="F20" s="530"/>
      <c r="G20" s="530"/>
      <c r="H20" s="530"/>
      <c r="K20" s="530"/>
      <c r="L20" s="530"/>
      <c r="M20" s="530"/>
      <c r="N20" s="530"/>
      <c r="O20" s="531"/>
      <c r="P20" s="507"/>
    </row>
    <row r="21" spans="2:16" x14ac:dyDescent="0.25">
      <c r="B21" s="506"/>
      <c r="C21" s="794" t="s">
        <v>519</v>
      </c>
      <c r="D21" s="795"/>
      <c r="E21" s="795"/>
      <c r="F21" s="795"/>
      <c r="G21" s="795"/>
      <c r="H21" s="795"/>
      <c r="I21" s="795"/>
      <c r="J21" s="795"/>
      <c r="K21" s="795"/>
      <c r="L21" s="795"/>
      <c r="M21" s="795"/>
      <c r="N21" s="795"/>
      <c r="O21" s="796"/>
      <c r="P21" s="507"/>
    </row>
    <row r="22" spans="2:16" ht="14" thickBot="1" x14ac:dyDescent="0.3">
      <c r="B22" s="506"/>
      <c r="C22" s="532"/>
      <c r="O22" s="533"/>
      <c r="P22" s="507"/>
    </row>
    <row r="23" spans="2:16" x14ac:dyDescent="0.25">
      <c r="B23" s="506"/>
      <c r="C23" s="534" t="s">
        <v>0</v>
      </c>
      <c r="D23" s="797" t="s">
        <v>4</v>
      </c>
      <c r="E23" s="798"/>
      <c r="F23" s="798"/>
      <c r="G23" s="798"/>
      <c r="H23" s="798"/>
      <c r="I23" s="798"/>
      <c r="J23" s="798"/>
      <c r="K23" s="798"/>
      <c r="L23" s="799"/>
      <c r="M23" s="800" t="s">
        <v>1</v>
      </c>
      <c r="N23" s="801"/>
      <c r="O23" s="534" t="s">
        <v>3</v>
      </c>
      <c r="P23" s="507"/>
    </row>
    <row r="24" spans="2:16" ht="14" thickBot="1" x14ac:dyDescent="0.3">
      <c r="B24" s="506"/>
      <c r="C24" s="535"/>
      <c r="D24" s="802"/>
      <c r="E24" s="803"/>
      <c r="F24" s="803"/>
      <c r="G24" s="803"/>
      <c r="H24" s="803"/>
      <c r="I24" s="803"/>
      <c r="J24" s="803"/>
      <c r="K24" s="803"/>
      <c r="L24" s="804"/>
      <c r="M24" s="802"/>
      <c r="N24" s="804"/>
      <c r="O24" s="536"/>
      <c r="P24" s="507"/>
    </row>
    <row r="25" spans="2:16" x14ac:dyDescent="0.25">
      <c r="B25" s="506"/>
      <c r="C25" s="737" t="s">
        <v>23</v>
      </c>
      <c r="D25" s="738"/>
      <c r="E25" s="738"/>
      <c r="F25" s="738"/>
      <c r="G25" s="738"/>
      <c r="H25" s="738"/>
      <c r="I25" s="738"/>
      <c r="J25" s="738"/>
      <c r="K25" s="738"/>
      <c r="L25" s="738"/>
      <c r="M25" s="738"/>
      <c r="N25" s="738"/>
      <c r="O25" s="739"/>
      <c r="P25" s="507"/>
    </row>
    <row r="26" spans="2:16" x14ac:dyDescent="0.25">
      <c r="B26" s="506"/>
      <c r="C26" s="740"/>
      <c r="D26" s="741"/>
      <c r="E26" s="741"/>
      <c r="F26" s="741"/>
      <c r="G26" s="741"/>
      <c r="H26" s="741"/>
      <c r="I26" s="741"/>
      <c r="J26" s="741"/>
      <c r="K26" s="741"/>
      <c r="L26" s="741"/>
      <c r="M26" s="741"/>
      <c r="N26" s="741"/>
      <c r="O26" s="742"/>
      <c r="P26" s="507"/>
    </row>
    <row r="27" spans="2:16" ht="14" thickBot="1" x14ac:dyDescent="0.3">
      <c r="B27" s="506"/>
      <c r="C27" s="743"/>
      <c r="D27" s="744"/>
      <c r="E27" s="744"/>
      <c r="F27" s="744"/>
      <c r="G27" s="744"/>
      <c r="H27" s="744"/>
      <c r="I27" s="744"/>
      <c r="J27" s="744"/>
      <c r="K27" s="744"/>
      <c r="L27" s="744"/>
      <c r="M27" s="744"/>
      <c r="N27" s="744"/>
      <c r="O27" s="745"/>
      <c r="P27" s="507"/>
    </row>
    <row r="28" spans="2:16" x14ac:dyDescent="0.25">
      <c r="B28" s="506"/>
      <c r="C28" s="746" t="s">
        <v>4</v>
      </c>
      <c r="D28" s="764"/>
      <c r="E28" s="764"/>
      <c r="F28" s="764"/>
      <c r="G28" s="805"/>
      <c r="H28" s="762" t="s">
        <v>520</v>
      </c>
      <c r="I28" s="764"/>
      <c r="J28" s="765" t="s">
        <v>521</v>
      </c>
      <c r="K28" s="766"/>
      <c r="L28" s="538" t="s">
        <v>522</v>
      </c>
      <c r="M28" s="762" t="s">
        <v>523</v>
      </c>
      <c r="N28" s="763"/>
      <c r="O28" s="539" t="s">
        <v>524</v>
      </c>
      <c r="P28" s="507"/>
    </row>
    <row r="29" spans="2:16" ht="14.5" x14ac:dyDescent="0.35">
      <c r="B29" s="506"/>
      <c r="C29" s="750" t="s">
        <v>356</v>
      </c>
      <c r="D29" s="751"/>
      <c r="E29" s="751"/>
      <c r="F29" s="751"/>
      <c r="G29" s="790"/>
      <c r="H29" s="791" t="s">
        <v>312</v>
      </c>
      <c r="I29" s="790"/>
      <c r="J29" s="791"/>
      <c r="K29" s="790"/>
      <c r="L29" s="160">
        <v>10464.6</v>
      </c>
      <c r="M29" s="772">
        <v>1</v>
      </c>
      <c r="N29" s="773"/>
      <c r="O29" s="302">
        <f>L29/M29</f>
        <v>10464.6</v>
      </c>
      <c r="P29" s="507"/>
    </row>
    <row r="30" spans="2:16" ht="14.5" x14ac:dyDescent="0.35">
      <c r="B30" s="506"/>
      <c r="C30" s="624" t="s">
        <v>357</v>
      </c>
      <c r="D30" s="625"/>
      <c r="E30" s="544"/>
      <c r="F30" s="544"/>
      <c r="G30" s="545"/>
      <c r="H30" s="546" t="s">
        <v>358</v>
      </c>
      <c r="I30" s="545"/>
      <c r="J30" s="546"/>
      <c r="K30" s="545"/>
      <c r="L30" s="626">
        <v>31397</v>
      </c>
      <c r="M30" s="772">
        <v>4</v>
      </c>
      <c r="N30" s="773"/>
      <c r="O30" s="302">
        <f>L30/M30</f>
        <v>7849.25</v>
      </c>
      <c r="P30" s="507"/>
    </row>
    <row r="31" spans="2:16" ht="14" thickBot="1" x14ac:dyDescent="0.3">
      <c r="B31" s="506"/>
      <c r="C31" s="752"/>
      <c r="D31" s="753"/>
      <c r="E31" s="753"/>
      <c r="F31" s="753"/>
      <c r="G31" s="774"/>
      <c r="H31" s="775"/>
      <c r="I31" s="774"/>
      <c r="J31" s="775"/>
      <c r="K31" s="774"/>
      <c r="L31" s="547"/>
      <c r="M31" s="776"/>
      <c r="N31" s="777"/>
      <c r="O31" s="542"/>
      <c r="P31" s="507"/>
    </row>
    <row r="32" spans="2:16" ht="14" thickBot="1" x14ac:dyDescent="0.3">
      <c r="B32" s="506"/>
      <c r="C32" s="728" t="s">
        <v>525</v>
      </c>
      <c r="D32" s="729"/>
      <c r="E32" s="729"/>
      <c r="F32" s="729"/>
      <c r="G32" s="729"/>
      <c r="H32" s="729"/>
      <c r="I32" s="729"/>
      <c r="J32" s="729"/>
      <c r="K32" s="729"/>
      <c r="L32" s="729"/>
      <c r="M32" s="729"/>
      <c r="N32" s="730"/>
      <c r="O32" s="548">
        <f>O29+O30</f>
        <v>18313.849999999999</v>
      </c>
      <c r="P32" s="507"/>
    </row>
    <row r="33" spans="2:16" ht="13.5" customHeight="1" x14ac:dyDescent="0.25">
      <c r="B33" s="506"/>
      <c r="C33" s="737" t="s">
        <v>526</v>
      </c>
      <c r="D33" s="738"/>
      <c r="E33" s="738"/>
      <c r="F33" s="738"/>
      <c r="G33" s="738"/>
      <c r="H33" s="738"/>
      <c r="I33" s="738"/>
      <c r="J33" s="738"/>
      <c r="K33" s="738"/>
      <c r="L33" s="738"/>
      <c r="M33" s="738"/>
      <c r="N33" s="738"/>
      <c r="O33" s="739"/>
      <c r="P33" s="507"/>
    </row>
    <row r="34" spans="2:16" x14ac:dyDescent="0.25">
      <c r="B34" s="506"/>
      <c r="C34" s="740"/>
      <c r="D34" s="741"/>
      <c r="E34" s="741"/>
      <c r="F34" s="741"/>
      <c r="G34" s="741"/>
      <c r="H34" s="741"/>
      <c r="I34" s="741"/>
      <c r="J34" s="741"/>
      <c r="K34" s="741"/>
      <c r="L34" s="741"/>
      <c r="M34" s="741"/>
      <c r="N34" s="741"/>
      <c r="O34" s="742"/>
      <c r="P34" s="507"/>
    </row>
    <row r="35" spans="2:16" ht="14" thickBot="1" x14ac:dyDescent="0.3">
      <c r="B35" s="506"/>
      <c r="C35" s="743"/>
      <c r="D35" s="744"/>
      <c r="E35" s="744"/>
      <c r="F35" s="744"/>
      <c r="G35" s="744"/>
      <c r="H35" s="744"/>
      <c r="I35" s="744"/>
      <c r="J35" s="744"/>
      <c r="K35" s="744"/>
      <c r="L35" s="744"/>
      <c r="M35" s="744"/>
      <c r="N35" s="744"/>
      <c r="O35" s="745"/>
      <c r="P35" s="507"/>
    </row>
    <row r="36" spans="2:16" x14ac:dyDescent="0.25">
      <c r="B36" s="506"/>
      <c r="C36" s="746" t="s">
        <v>4</v>
      </c>
      <c r="D36" s="747"/>
      <c r="E36" s="747"/>
      <c r="F36" s="747"/>
      <c r="G36" s="747"/>
      <c r="H36" s="747"/>
      <c r="I36" s="747"/>
      <c r="J36" s="763"/>
      <c r="K36" s="537" t="s">
        <v>1</v>
      </c>
      <c r="L36" s="538" t="s">
        <v>3</v>
      </c>
      <c r="M36" s="762" t="s">
        <v>527</v>
      </c>
      <c r="N36" s="763"/>
      <c r="O36" s="539" t="s">
        <v>524</v>
      </c>
      <c r="P36" s="507"/>
    </row>
    <row r="37" spans="2:16" ht="14.5" customHeight="1" x14ac:dyDescent="0.35">
      <c r="B37" s="506"/>
      <c r="C37" s="838" t="s">
        <v>571</v>
      </c>
      <c r="D37" s="839"/>
      <c r="E37" s="839"/>
      <c r="F37" s="839"/>
      <c r="G37" s="839"/>
      <c r="H37" s="839"/>
      <c r="I37" s="839"/>
      <c r="J37" s="840"/>
      <c r="K37" s="147" t="s">
        <v>129</v>
      </c>
      <c r="L37" s="76">
        <v>1</v>
      </c>
      <c r="M37" s="836">
        <v>1126900</v>
      </c>
      <c r="N37" s="837"/>
      <c r="O37" s="622">
        <f>L37*M37</f>
        <v>1126900</v>
      </c>
      <c r="P37" s="507"/>
    </row>
    <row r="38" spans="2:16" ht="15" customHeight="1" x14ac:dyDescent="0.35">
      <c r="B38" s="506"/>
      <c r="C38" s="767"/>
      <c r="D38" s="768"/>
      <c r="E38" s="768"/>
      <c r="F38" s="768"/>
      <c r="G38" s="768"/>
      <c r="H38" s="768"/>
      <c r="I38" s="768"/>
      <c r="J38" s="769"/>
      <c r="K38" s="19"/>
      <c r="L38" s="19"/>
      <c r="M38" s="836"/>
      <c r="N38" s="837"/>
      <c r="O38" s="621">
        <f>L38*M38</f>
        <v>0</v>
      </c>
      <c r="P38" s="507"/>
    </row>
    <row r="39" spans="2:16" ht="15" customHeight="1" thickBot="1" x14ac:dyDescent="0.3">
      <c r="B39" s="506"/>
      <c r="C39" s="808"/>
      <c r="D39" s="809"/>
      <c r="E39" s="809"/>
      <c r="F39" s="809"/>
      <c r="G39" s="809"/>
      <c r="H39" s="809"/>
      <c r="I39" s="809"/>
      <c r="J39" s="810"/>
      <c r="K39" s="50"/>
      <c r="L39" s="150"/>
      <c r="M39" s="806"/>
      <c r="N39" s="807"/>
      <c r="O39" s="622"/>
      <c r="P39" s="507"/>
    </row>
    <row r="40" spans="2:16" ht="14" thickBot="1" x14ac:dyDescent="0.3">
      <c r="B40" s="506"/>
      <c r="C40" s="728" t="s">
        <v>525</v>
      </c>
      <c r="D40" s="729"/>
      <c r="E40" s="729"/>
      <c r="F40" s="729"/>
      <c r="G40" s="729"/>
      <c r="H40" s="729"/>
      <c r="I40" s="729"/>
      <c r="J40" s="729"/>
      <c r="K40" s="729"/>
      <c r="L40" s="729"/>
      <c r="M40" s="729"/>
      <c r="N40" s="730"/>
      <c r="O40" s="550">
        <f>O37+O38+O39</f>
        <v>1126900</v>
      </c>
      <c r="P40" s="507"/>
    </row>
    <row r="41" spans="2:16" x14ac:dyDescent="0.25">
      <c r="B41" s="506"/>
      <c r="C41" s="737" t="s">
        <v>33</v>
      </c>
      <c r="D41" s="738"/>
      <c r="E41" s="738"/>
      <c r="F41" s="738"/>
      <c r="G41" s="738"/>
      <c r="H41" s="738"/>
      <c r="I41" s="738"/>
      <c r="J41" s="738"/>
      <c r="K41" s="738"/>
      <c r="L41" s="738"/>
      <c r="M41" s="738"/>
      <c r="N41" s="738"/>
      <c r="O41" s="739"/>
      <c r="P41" s="507"/>
    </row>
    <row r="42" spans="2:16" x14ac:dyDescent="0.25">
      <c r="B42" s="506"/>
      <c r="C42" s="740"/>
      <c r="D42" s="741"/>
      <c r="E42" s="741"/>
      <c r="F42" s="741"/>
      <c r="G42" s="741"/>
      <c r="H42" s="741"/>
      <c r="I42" s="741"/>
      <c r="J42" s="741"/>
      <c r="K42" s="741"/>
      <c r="L42" s="741"/>
      <c r="M42" s="741"/>
      <c r="N42" s="741"/>
      <c r="O42" s="742"/>
      <c r="P42" s="507"/>
    </row>
    <row r="43" spans="2:16" ht="14" thickBot="1" x14ac:dyDescent="0.3">
      <c r="B43" s="506"/>
      <c r="C43" s="743"/>
      <c r="D43" s="744"/>
      <c r="E43" s="744"/>
      <c r="F43" s="744"/>
      <c r="G43" s="744"/>
      <c r="H43" s="744"/>
      <c r="I43" s="744"/>
      <c r="J43" s="744"/>
      <c r="K43" s="744"/>
      <c r="L43" s="744"/>
      <c r="M43" s="744"/>
      <c r="N43" s="744"/>
      <c r="O43" s="745"/>
      <c r="P43" s="507"/>
    </row>
    <row r="44" spans="2:16" ht="15.5" x14ac:dyDescent="0.25">
      <c r="B44" s="506"/>
      <c r="C44" s="746" t="s">
        <v>528</v>
      </c>
      <c r="D44" s="747"/>
      <c r="E44" s="747"/>
      <c r="F44" s="747"/>
      <c r="G44" s="747"/>
      <c r="H44" s="747"/>
      <c r="I44" s="747"/>
      <c r="J44" s="538" t="s">
        <v>529</v>
      </c>
      <c r="K44" s="549" t="s">
        <v>530</v>
      </c>
      <c r="L44" s="551" t="s">
        <v>531</v>
      </c>
      <c r="M44" s="762" t="s">
        <v>532</v>
      </c>
      <c r="N44" s="763"/>
      <c r="O44" s="539" t="s">
        <v>524</v>
      </c>
      <c r="P44" s="507"/>
    </row>
    <row r="45" spans="2:16" ht="14" thickBot="1" x14ac:dyDescent="0.3">
      <c r="B45" s="506"/>
      <c r="C45" s="752" t="s">
        <v>572</v>
      </c>
      <c r="D45" s="753"/>
      <c r="E45" s="753"/>
      <c r="F45" s="753"/>
      <c r="G45" s="753"/>
      <c r="H45" s="753"/>
      <c r="I45" s="753"/>
      <c r="J45" s="554">
        <v>1</v>
      </c>
      <c r="K45" s="553">
        <v>91</v>
      </c>
      <c r="L45" s="552">
        <f>J45*K45</f>
        <v>91</v>
      </c>
      <c r="M45" s="841">
        <v>1577.32</v>
      </c>
      <c r="N45" s="842"/>
      <c r="O45" s="542">
        <f>L45*M45</f>
        <v>143536.12</v>
      </c>
      <c r="P45" s="507"/>
    </row>
    <row r="46" spans="2:16" ht="14" thickBot="1" x14ac:dyDescent="0.3">
      <c r="B46" s="506"/>
      <c r="K46" s="555"/>
      <c r="L46" s="554"/>
      <c r="M46" s="754"/>
      <c r="N46" s="755"/>
      <c r="O46" s="556"/>
      <c r="P46" s="507"/>
    </row>
    <row r="47" spans="2:16" ht="14" thickBot="1" x14ac:dyDescent="0.3">
      <c r="B47" s="506"/>
      <c r="C47" s="728" t="s">
        <v>525</v>
      </c>
      <c r="D47" s="729"/>
      <c r="E47" s="729"/>
      <c r="F47" s="729"/>
      <c r="G47" s="729"/>
      <c r="H47" s="729"/>
      <c r="I47" s="729"/>
      <c r="J47" s="729"/>
      <c r="K47" s="729"/>
      <c r="L47" s="729"/>
      <c r="M47" s="729"/>
      <c r="N47" s="730"/>
      <c r="O47" s="548">
        <f>O45</f>
        <v>143536.12</v>
      </c>
      <c r="P47" s="507"/>
    </row>
    <row r="48" spans="2:16" x14ac:dyDescent="0.25">
      <c r="B48" s="506"/>
      <c r="C48" s="737" t="s">
        <v>38</v>
      </c>
      <c r="D48" s="738"/>
      <c r="E48" s="738"/>
      <c r="F48" s="738"/>
      <c r="G48" s="738"/>
      <c r="H48" s="738"/>
      <c r="I48" s="738"/>
      <c r="J48" s="738"/>
      <c r="K48" s="738"/>
      <c r="L48" s="738"/>
      <c r="M48" s="738"/>
      <c r="N48" s="738"/>
      <c r="O48" s="739"/>
      <c r="P48" s="507"/>
    </row>
    <row r="49" spans="2:16" x14ac:dyDescent="0.25">
      <c r="B49" s="506"/>
      <c r="C49" s="740"/>
      <c r="D49" s="741"/>
      <c r="E49" s="741"/>
      <c r="F49" s="741"/>
      <c r="G49" s="741"/>
      <c r="H49" s="741"/>
      <c r="I49" s="741"/>
      <c r="J49" s="741"/>
      <c r="K49" s="741"/>
      <c r="L49" s="741"/>
      <c r="M49" s="741"/>
      <c r="N49" s="741"/>
      <c r="O49" s="742"/>
      <c r="P49" s="507"/>
    </row>
    <row r="50" spans="2:16" ht="14" thickBot="1" x14ac:dyDescent="0.3">
      <c r="B50" s="506"/>
      <c r="C50" s="743"/>
      <c r="D50" s="744"/>
      <c r="E50" s="744"/>
      <c r="F50" s="744"/>
      <c r="G50" s="744"/>
      <c r="H50" s="744"/>
      <c r="I50" s="744"/>
      <c r="J50" s="744"/>
      <c r="K50" s="744"/>
      <c r="L50" s="744"/>
      <c r="M50" s="744"/>
      <c r="N50" s="744"/>
      <c r="O50" s="745"/>
      <c r="P50" s="507"/>
    </row>
    <row r="51" spans="2:16" ht="31.5" customHeight="1" x14ac:dyDescent="0.25">
      <c r="B51" s="506"/>
      <c r="C51" s="746" t="s">
        <v>533</v>
      </c>
      <c r="D51" s="747"/>
      <c r="E51" s="747"/>
      <c r="F51" s="747"/>
      <c r="G51" s="747"/>
      <c r="H51" s="747"/>
      <c r="I51" s="747"/>
      <c r="J51" s="538" t="s">
        <v>534</v>
      </c>
      <c r="K51" s="557" t="s">
        <v>535</v>
      </c>
      <c r="L51" s="558" t="s">
        <v>536</v>
      </c>
      <c r="M51" s="748" t="s">
        <v>523</v>
      </c>
      <c r="N51" s="749"/>
      <c r="O51" s="560" t="s">
        <v>524</v>
      </c>
      <c r="P51" s="507"/>
    </row>
    <row r="52" spans="2:16" ht="14.5" x14ac:dyDescent="0.35">
      <c r="B52" s="506"/>
      <c r="C52" s="750" t="s">
        <v>570</v>
      </c>
      <c r="D52" s="751"/>
      <c r="E52" s="751"/>
      <c r="F52" s="751"/>
      <c r="G52" s="751"/>
      <c r="H52" s="751"/>
      <c r="I52" s="751"/>
      <c r="J52" s="56">
        <v>209292</v>
      </c>
      <c r="K52" s="57">
        <v>2</v>
      </c>
      <c r="L52" s="58">
        <f>J52*K52</f>
        <v>418584</v>
      </c>
      <c r="M52" s="843">
        <v>1.5</v>
      </c>
      <c r="N52" s="844"/>
      <c r="O52" s="566">
        <f>+L52/M52</f>
        <v>279056</v>
      </c>
      <c r="P52" s="507"/>
    </row>
    <row r="53" spans="2:16" x14ac:dyDescent="0.25">
      <c r="B53" s="506"/>
      <c r="C53" s="561"/>
      <c r="D53" s="562"/>
      <c r="E53" s="562"/>
      <c r="F53" s="562"/>
      <c r="G53" s="562"/>
      <c r="H53" s="562"/>
      <c r="I53" s="562"/>
      <c r="J53" s="563"/>
      <c r="K53" s="564"/>
      <c r="L53" s="565"/>
      <c r="M53" s="758"/>
      <c r="N53" s="759"/>
      <c r="O53" s="566"/>
      <c r="P53" s="507"/>
    </row>
    <row r="54" spans="2:16" x14ac:dyDescent="0.25">
      <c r="B54" s="506"/>
      <c r="C54" s="561"/>
      <c r="D54" s="562"/>
      <c r="E54" s="562"/>
      <c r="F54" s="562"/>
      <c r="G54" s="562"/>
      <c r="H54" s="562"/>
      <c r="I54" s="562"/>
      <c r="J54" s="563"/>
      <c r="K54" s="564"/>
      <c r="L54" s="565"/>
      <c r="M54" s="760"/>
      <c r="N54" s="761"/>
      <c r="O54" s="566"/>
      <c r="P54" s="507"/>
    </row>
    <row r="55" spans="2:16" ht="14" thickBot="1" x14ac:dyDescent="0.3">
      <c r="B55" s="506"/>
      <c r="C55" s="752"/>
      <c r="D55" s="753"/>
      <c r="E55" s="753"/>
      <c r="F55" s="753"/>
      <c r="G55" s="753"/>
      <c r="H55" s="753"/>
      <c r="I55" s="753"/>
      <c r="J55" s="554"/>
      <c r="K55" s="555"/>
      <c r="L55" s="554"/>
      <c r="M55" s="754"/>
      <c r="N55" s="755"/>
      <c r="O55" s="556"/>
      <c r="P55" s="507"/>
    </row>
    <row r="56" spans="2:16" ht="14" thickBot="1" x14ac:dyDescent="0.3">
      <c r="B56" s="506"/>
      <c r="C56" s="728" t="s">
        <v>525</v>
      </c>
      <c r="D56" s="729"/>
      <c r="E56" s="729"/>
      <c r="F56" s="729"/>
      <c r="G56" s="729"/>
      <c r="H56" s="729"/>
      <c r="I56" s="729"/>
      <c r="J56" s="729"/>
      <c r="K56" s="729"/>
      <c r="L56" s="729"/>
      <c r="M56" s="729"/>
      <c r="N56" s="730"/>
      <c r="O56" s="550">
        <f>O52</f>
        <v>279056</v>
      </c>
      <c r="P56" s="507"/>
    </row>
    <row r="57" spans="2:16" ht="14" thickBot="1" x14ac:dyDescent="0.3">
      <c r="B57" s="506"/>
      <c r="C57" s="532"/>
      <c r="O57" s="533"/>
      <c r="P57" s="507"/>
    </row>
    <row r="58" spans="2:16" ht="14" thickBot="1" x14ac:dyDescent="0.3">
      <c r="B58" s="506"/>
      <c r="C58" s="731" t="s">
        <v>537</v>
      </c>
      <c r="D58" s="732"/>
      <c r="E58" s="732"/>
      <c r="F58" s="732"/>
      <c r="G58" s="732"/>
      <c r="H58" s="732"/>
      <c r="I58" s="732"/>
      <c r="J58" s="732"/>
      <c r="K58" s="732"/>
      <c r="L58" s="732"/>
      <c r="M58" s="732"/>
      <c r="N58" s="733"/>
      <c r="O58" s="623">
        <f>O32+O40+O47+O56</f>
        <v>1567805.9700000002</v>
      </c>
      <c r="P58" s="507"/>
    </row>
    <row r="59" spans="2:16" x14ac:dyDescent="0.25">
      <c r="B59" s="506"/>
      <c r="C59" s="737" t="s">
        <v>538</v>
      </c>
      <c r="D59" s="738"/>
      <c r="E59" s="738"/>
      <c r="F59" s="738"/>
      <c r="G59" s="738"/>
      <c r="H59" s="738"/>
      <c r="I59" s="738"/>
      <c r="J59" s="738"/>
      <c r="K59" s="738"/>
      <c r="L59" s="738"/>
      <c r="M59" s="738"/>
      <c r="N59" s="738"/>
      <c r="O59" s="739"/>
      <c r="P59" s="507"/>
    </row>
    <row r="60" spans="2:16" x14ac:dyDescent="0.25">
      <c r="B60" s="506"/>
      <c r="C60" s="740"/>
      <c r="D60" s="741"/>
      <c r="E60" s="741"/>
      <c r="F60" s="741"/>
      <c r="G60" s="741"/>
      <c r="H60" s="741"/>
      <c r="I60" s="741"/>
      <c r="J60" s="741"/>
      <c r="K60" s="741"/>
      <c r="L60" s="741"/>
      <c r="M60" s="741"/>
      <c r="N60" s="741"/>
      <c r="O60" s="742"/>
      <c r="P60" s="507"/>
    </row>
    <row r="61" spans="2:16" ht="14" thickBot="1" x14ac:dyDescent="0.3">
      <c r="B61" s="506"/>
      <c r="C61" s="743"/>
      <c r="D61" s="744"/>
      <c r="E61" s="744"/>
      <c r="F61" s="744"/>
      <c r="G61" s="744"/>
      <c r="H61" s="744"/>
      <c r="I61" s="744"/>
      <c r="J61" s="744"/>
      <c r="K61" s="744"/>
      <c r="L61" s="744"/>
      <c r="M61" s="744"/>
      <c r="N61" s="744"/>
      <c r="O61" s="745"/>
      <c r="P61" s="507"/>
    </row>
    <row r="62" spans="2:16" x14ac:dyDescent="0.25">
      <c r="B62" s="506"/>
      <c r="C62" s="746" t="s">
        <v>24</v>
      </c>
      <c r="D62" s="747"/>
      <c r="E62" s="747"/>
      <c r="F62" s="747"/>
      <c r="G62" s="747"/>
      <c r="H62" s="747"/>
      <c r="I62" s="747"/>
      <c r="J62" s="549"/>
      <c r="K62" s="559"/>
      <c r="L62" s="558" t="s">
        <v>539</v>
      </c>
      <c r="M62" s="748" t="s">
        <v>540</v>
      </c>
      <c r="N62" s="749"/>
      <c r="O62" s="560"/>
      <c r="P62" s="507"/>
    </row>
    <row r="63" spans="2:16" x14ac:dyDescent="0.25">
      <c r="B63" s="506"/>
      <c r="C63" s="750" t="s">
        <v>490</v>
      </c>
      <c r="D63" s="751"/>
      <c r="E63" s="751"/>
      <c r="F63" s="751"/>
      <c r="G63" s="751"/>
      <c r="H63" s="751"/>
      <c r="I63" s="751"/>
      <c r="J63" s="567"/>
      <c r="K63" s="568"/>
      <c r="L63" s="569"/>
      <c r="M63" s="724"/>
      <c r="N63" s="725"/>
      <c r="O63" s="542"/>
      <c r="P63" s="507"/>
    </row>
    <row r="64" spans="2:16" x14ac:dyDescent="0.25">
      <c r="B64" s="506"/>
      <c r="C64" s="543" t="s">
        <v>541</v>
      </c>
      <c r="D64" s="544"/>
      <c r="E64" s="544"/>
      <c r="F64" s="544"/>
      <c r="G64" s="544"/>
      <c r="H64" s="544"/>
      <c r="I64" s="544"/>
      <c r="J64" s="567"/>
      <c r="K64" s="568"/>
      <c r="L64" s="569"/>
      <c r="M64" s="724"/>
      <c r="N64" s="725"/>
      <c r="O64" s="542"/>
      <c r="P64" s="507"/>
    </row>
    <row r="65" spans="2:16" ht="14" thickBot="1" x14ac:dyDescent="0.3">
      <c r="B65" s="506"/>
      <c r="C65" s="526" t="s">
        <v>65</v>
      </c>
      <c r="D65" s="527"/>
      <c r="E65" s="527"/>
      <c r="F65" s="527"/>
      <c r="G65" s="527"/>
      <c r="H65" s="527"/>
      <c r="I65" s="527"/>
      <c r="J65" s="570"/>
      <c r="K65" s="571"/>
      <c r="L65" s="569"/>
      <c r="M65" s="726"/>
      <c r="N65" s="727"/>
      <c r="O65" s="542"/>
      <c r="P65" s="507"/>
    </row>
    <row r="66" spans="2:16" ht="14" thickBot="1" x14ac:dyDescent="0.3">
      <c r="B66" s="506"/>
      <c r="C66" s="728" t="s">
        <v>525</v>
      </c>
      <c r="D66" s="729"/>
      <c r="E66" s="729"/>
      <c r="F66" s="729"/>
      <c r="G66" s="729"/>
      <c r="H66" s="729"/>
      <c r="I66" s="729"/>
      <c r="J66" s="729"/>
      <c r="K66" s="729"/>
      <c r="L66" s="729"/>
      <c r="M66" s="729"/>
      <c r="N66" s="730"/>
      <c r="O66" s="572"/>
      <c r="P66" s="507"/>
    </row>
    <row r="67" spans="2:16" ht="14" thickBot="1" x14ac:dyDescent="0.3">
      <c r="B67" s="506"/>
      <c r="C67" s="532"/>
      <c r="O67" s="533"/>
      <c r="P67" s="507"/>
    </row>
    <row r="68" spans="2:16" ht="14" thickBot="1" x14ac:dyDescent="0.3">
      <c r="B68" s="506"/>
      <c r="C68" s="731" t="s">
        <v>542</v>
      </c>
      <c r="D68" s="732"/>
      <c r="E68" s="732"/>
      <c r="F68" s="732"/>
      <c r="G68" s="732"/>
      <c r="H68" s="732"/>
      <c r="I68" s="732"/>
      <c r="J68" s="732"/>
      <c r="K68" s="732"/>
      <c r="L68" s="732"/>
      <c r="M68" s="732"/>
      <c r="N68" s="733"/>
      <c r="O68" s="573"/>
      <c r="P68" s="507"/>
    </row>
    <row r="69" spans="2:16" x14ac:dyDescent="0.25">
      <c r="B69" s="506"/>
      <c r="C69" s="529"/>
      <c r="D69" s="530"/>
      <c r="E69" s="530"/>
      <c r="F69" s="530"/>
      <c r="G69" s="530"/>
      <c r="H69" s="530"/>
      <c r="I69" s="530"/>
      <c r="J69" s="530"/>
      <c r="K69" s="530"/>
      <c r="L69" s="530"/>
      <c r="M69" s="530"/>
      <c r="N69" s="530"/>
      <c r="O69" s="531"/>
      <c r="P69" s="507"/>
    </row>
    <row r="70" spans="2:16" x14ac:dyDescent="0.25">
      <c r="B70" s="506"/>
      <c r="C70" s="532"/>
      <c r="O70" s="533"/>
      <c r="P70" s="507"/>
    </row>
    <row r="71" spans="2:16" x14ac:dyDescent="0.25">
      <c r="B71" s="506"/>
      <c r="C71" s="532"/>
      <c r="O71" s="533"/>
      <c r="P71" s="507"/>
    </row>
    <row r="72" spans="2:16" x14ac:dyDescent="0.25">
      <c r="B72" s="506"/>
      <c r="C72" s="532"/>
      <c r="H72" s="574" t="s">
        <v>543</v>
      </c>
      <c r="I72" s="574"/>
      <c r="J72" s="574"/>
      <c r="K72" s="574"/>
      <c r="O72" s="533"/>
      <c r="P72" s="507"/>
    </row>
    <row r="73" spans="2:16" x14ac:dyDescent="0.25">
      <c r="B73" s="506"/>
      <c r="C73" s="532"/>
      <c r="H73" s="574" t="s">
        <v>544</v>
      </c>
      <c r="O73" s="533"/>
      <c r="P73" s="507"/>
    </row>
    <row r="74" spans="2:16" x14ac:dyDescent="0.25">
      <c r="B74" s="506"/>
      <c r="C74" s="532"/>
      <c r="H74" s="574" t="s">
        <v>545</v>
      </c>
      <c r="O74" s="533"/>
      <c r="P74" s="507"/>
    </row>
    <row r="75" spans="2:16" x14ac:dyDescent="0.25">
      <c r="B75" s="506"/>
      <c r="C75" s="518"/>
      <c r="D75" s="575"/>
      <c r="E75" s="575"/>
      <c r="F75" s="575"/>
      <c r="G75" s="575"/>
      <c r="H75" s="574" t="s">
        <v>546</v>
      </c>
      <c r="I75" s="575"/>
      <c r="J75" s="575"/>
      <c r="K75" s="575"/>
      <c r="L75" s="575"/>
      <c r="M75" s="575"/>
      <c r="N75" s="575"/>
      <c r="O75" s="576"/>
      <c r="P75" s="507"/>
    </row>
    <row r="76" spans="2:16" x14ac:dyDescent="0.25">
      <c r="B76" s="506"/>
      <c r="C76" s="532"/>
      <c r="H76" s="505" t="s">
        <v>547</v>
      </c>
      <c r="O76" s="533"/>
      <c r="P76" s="507"/>
    </row>
    <row r="77" spans="2:16" x14ac:dyDescent="0.25">
      <c r="B77" s="506"/>
      <c r="C77" s="577" t="s">
        <v>548</v>
      </c>
      <c r="D77" s="540"/>
      <c r="E77" s="540"/>
      <c r="F77" s="540"/>
      <c r="G77" s="540"/>
      <c r="H77" s="540"/>
      <c r="I77" s="540"/>
      <c r="J77" s="540"/>
      <c r="K77" s="540"/>
      <c r="L77" s="540"/>
      <c r="M77" s="540"/>
      <c r="N77" s="540"/>
      <c r="O77" s="578"/>
      <c r="P77" s="507"/>
    </row>
    <row r="78" spans="2:16" x14ac:dyDescent="0.25">
      <c r="B78" s="506"/>
      <c r="C78" s="734"/>
      <c r="D78" s="735"/>
      <c r="E78" s="735"/>
      <c r="F78" s="735"/>
      <c r="G78" s="735"/>
      <c r="H78" s="735"/>
      <c r="I78" s="735"/>
      <c r="J78" s="735"/>
      <c r="K78" s="735"/>
      <c r="L78" s="735"/>
      <c r="M78" s="735"/>
      <c r="N78" s="735"/>
      <c r="O78" s="736"/>
      <c r="P78" s="507"/>
    </row>
    <row r="79" spans="2:16" x14ac:dyDescent="0.25">
      <c r="B79" s="506"/>
      <c r="C79" s="734"/>
      <c r="D79" s="735"/>
      <c r="E79" s="735"/>
      <c r="F79" s="735"/>
      <c r="G79" s="735"/>
      <c r="H79" s="735"/>
      <c r="I79" s="735"/>
      <c r="J79" s="735"/>
      <c r="K79" s="735"/>
      <c r="L79" s="735"/>
      <c r="M79" s="735"/>
      <c r="N79" s="735"/>
      <c r="O79" s="736"/>
      <c r="P79" s="507"/>
    </row>
    <row r="80" spans="2:16" x14ac:dyDescent="0.25">
      <c r="B80" s="506"/>
      <c r="C80" s="518"/>
      <c r="D80" s="575"/>
      <c r="E80" s="575"/>
      <c r="F80" s="575"/>
      <c r="G80" s="575"/>
      <c r="H80" s="575"/>
      <c r="I80" s="575"/>
      <c r="J80" s="575"/>
      <c r="K80" s="575"/>
      <c r="L80" s="575"/>
      <c r="M80" s="575"/>
      <c r="N80" s="575"/>
      <c r="O80" s="576"/>
      <c r="P80" s="507"/>
    </row>
    <row r="81" spans="2:16" x14ac:dyDescent="0.25">
      <c r="B81" s="506"/>
      <c r="C81" s="579" t="s">
        <v>549</v>
      </c>
      <c r="D81" s="575"/>
      <c r="E81" s="575"/>
      <c r="F81" s="575"/>
      <c r="G81" s="575"/>
      <c r="H81" s="575"/>
      <c r="I81" s="575"/>
      <c r="J81" s="575"/>
      <c r="K81" s="575"/>
      <c r="L81" s="575"/>
      <c r="M81" s="575"/>
      <c r="N81" s="575"/>
      <c r="O81" s="576"/>
      <c r="P81" s="507"/>
    </row>
    <row r="82" spans="2:16" ht="12.75" customHeight="1" x14ac:dyDescent="0.25">
      <c r="B82" s="506"/>
      <c r="C82" s="715" t="s">
        <v>550</v>
      </c>
      <c r="D82" s="716"/>
      <c r="E82" s="716"/>
      <c r="F82" s="716"/>
      <c r="G82" s="716"/>
      <c r="H82" s="716"/>
      <c r="I82" s="716"/>
      <c r="J82" s="716"/>
      <c r="K82" s="716"/>
      <c r="L82" s="716"/>
      <c r="M82" s="716"/>
      <c r="N82" s="716"/>
      <c r="O82" s="717"/>
      <c r="P82" s="507"/>
    </row>
    <row r="83" spans="2:16" x14ac:dyDescent="0.25">
      <c r="B83" s="506"/>
      <c r="C83" s="715"/>
      <c r="D83" s="716"/>
      <c r="E83" s="716"/>
      <c r="F83" s="716"/>
      <c r="G83" s="716"/>
      <c r="H83" s="716"/>
      <c r="I83" s="716"/>
      <c r="J83" s="716"/>
      <c r="K83" s="716"/>
      <c r="L83" s="716"/>
      <c r="M83" s="716"/>
      <c r="N83" s="716"/>
      <c r="O83" s="717"/>
      <c r="P83" s="507"/>
    </row>
    <row r="84" spans="2:16" ht="12.9" customHeight="1" x14ac:dyDescent="0.25">
      <c r="B84" s="506"/>
      <c r="C84" s="715" t="s">
        <v>551</v>
      </c>
      <c r="D84" s="716"/>
      <c r="E84" s="716"/>
      <c r="F84" s="716"/>
      <c r="G84" s="716"/>
      <c r="H84" s="716"/>
      <c r="I84" s="716"/>
      <c r="J84" s="716"/>
      <c r="K84" s="716"/>
      <c r="L84" s="716"/>
      <c r="M84" s="716"/>
      <c r="N84" s="716"/>
      <c r="O84" s="717"/>
      <c r="P84" s="507"/>
    </row>
    <row r="85" spans="2:16" x14ac:dyDescent="0.25">
      <c r="B85" s="506"/>
      <c r="C85" s="715"/>
      <c r="D85" s="716"/>
      <c r="E85" s="716"/>
      <c r="F85" s="716"/>
      <c r="G85" s="716"/>
      <c r="H85" s="716"/>
      <c r="I85" s="716"/>
      <c r="J85" s="716"/>
      <c r="K85" s="716"/>
      <c r="L85" s="716"/>
      <c r="M85" s="716"/>
      <c r="N85" s="716"/>
      <c r="O85" s="717"/>
      <c r="P85" s="507"/>
    </row>
    <row r="86" spans="2:16" x14ac:dyDescent="0.25">
      <c r="B86" s="506"/>
      <c r="C86" s="518"/>
      <c r="D86" s="575"/>
      <c r="E86" s="575"/>
      <c r="F86" s="575"/>
      <c r="G86" s="575"/>
      <c r="H86" s="575"/>
      <c r="I86" s="575"/>
      <c r="J86" s="575"/>
      <c r="K86" s="575"/>
      <c r="L86" s="575"/>
      <c r="M86" s="575"/>
      <c r="N86" s="575"/>
      <c r="O86" s="576"/>
      <c r="P86" s="507"/>
    </row>
    <row r="87" spans="2:16" x14ac:dyDescent="0.25">
      <c r="B87" s="506"/>
      <c r="C87" s="532"/>
      <c r="H87" s="574" t="s">
        <v>543</v>
      </c>
      <c r="O87" s="533"/>
      <c r="P87" s="507"/>
    </row>
    <row r="88" spans="2:16" x14ac:dyDescent="0.25">
      <c r="B88" s="506"/>
      <c r="C88" s="532"/>
      <c r="H88" s="505" t="s">
        <v>544</v>
      </c>
      <c r="I88" s="544"/>
      <c r="J88" s="544"/>
      <c r="K88" s="544"/>
      <c r="O88" s="533"/>
      <c r="P88" s="507"/>
    </row>
    <row r="89" spans="2:16" x14ac:dyDescent="0.25">
      <c r="B89" s="506"/>
      <c r="C89" s="532"/>
      <c r="H89" s="505" t="s">
        <v>552</v>
      </c>
      <c r="I89" s="580"/>
      <c r="J89" s="580"/>
      <c r="K89" s="580"/>
      <c r="O89" s="533"/>
      <c r="P89" s="507"/>
    </row>
    <row r="90" spans="2:16" x14ac:dyDescent="0.25">
      <c r="B90" s="506"/>
      <c r="C90" s="581"/>
      <c r="D90" s="575"/>
      <c r="E90" s="575"/>
      <c r="F90" s="575"/>
      <c r="G90" s="575"/>
      <c r="H90" s="505" t="s">
        <v>546</v>
      </c>
      <c r="L90" s="575"/>
      <c r="M90" s="575"/>
      <c r="N90" s="575"/>
      <c r="O90" s="576"/>
      <c r="P90" s="507"/>
    </row>
    <row r="91" spans="2:16" ht="17.25" customHeight="1" x14ac:dyDescent="0.25">
      <c r="B91" s="506"/>
      <c r="C91" s="581"/>
      <c r="D91" s="580"/>
      <c r="E91" s="580"/>
      <c r="K91" s="718"/>
      <c r="L91" s="718"/>
      <c r="M91" s="718"/>
      <c r="N91" s="718"/>
      <c r="O91" s="719"/>
      <c r="P91" s="507"/>
    </row>
    <row r="92" spans="2:16" ht="18.75" customHeight="1" thickBot="1" x14ac:dyDescent="0.3">
      <c r="B92" s="506"/>
      <c r="C92" s="722"/>
      <c r="D92" s="723"/>
      <c r="E92" s="723"/>
      <c r="F92" s="555"/>
      <c r="G92" s="555"/>
      <c r="H92" s="555"/>
      <c r="I92" s="555"/>
      <c r="J92" s="555"/>
      <c r="K92" s="720"/>
      <c r="L92" s="720"/>
      <c r="M92" s="720"/>
      <c r="N92" s="720"/>
      <c r="O92" s="721"/>
      <c r="P92" s="507"/>
    </row>
    <row r="93" spans="2:16" ht="14" thickBot="1" x14ac:dyDescent="0.3">
      <c r="B93" s="582"/>
      <c r="C93" s="583"/>
      <c r="D93" s="583"/>
      <c r="E93" s="583"/>
      <c r="F93" s="583"/>
      <c r="G93" s="583"/>
      <c r="H93" s="583"/>
      <c r="I93" s="583"/>
      <c r="J93" s="583"/>
      <c r="K93" s="583"/>
      <c r="L93" s="583"/>
      <c r="M93" s="583"/>
      <c r="N93" s="583"/>
      <c r="O93" s="583"/>
      <c r="P93" s="584"/>
    </row>
    <row r="94" spans="2:16" ht="14" thickTop="1" x14ac:dyDescent="0.25"/>
  </sheetData>
  <mergeCells count="82">
    <mergeCell ref="C82:O83"/>
    <mergeCell ref="C84:O85"/>
    <mergeCell ref="K91:O92"/>
    <mergeCell ref="C92:E92"/>
    <mergeCell ref="M64:N64"/>
    <mergeCell ref="M65:N65"/>
    <mergeCell ref="C66:N66"/>
    <mergeCell ref="C68:N68"/>
    <mergeCell ref="C78:O78"/>
    <mergeCell ref="C79:O79"/>
    <mergeCell ref="C63:I63"/>
    <mergeCell ref="M63:N63"/>
    <mergeCell ref="C52:I52"/>
    <mergeCell ref="M52:N52"/>
    <mergeCell ref="M53:N53"/>
    <mergeCell ref="M54:N54"/>
    <mergeCell ref="C55:I55"/>
    <mergeCell ref="M55:N55"/>
    <mergeCell ref="C56:N56"/>
    <mergeCell ref="C58:N58"/>
    <mergeCell ref="C59:O61"/>
    <mergeCell ref="C62:I62"/>
    <mergeCell ref="M62:N62"/>
    <mergeCell ref="C51:I51"/>
    <mergeCell ref="M51:N51"/>
    <mergeCell ref="C39:J39"/>
    <mergeCell ref="M39:N39"/>
    <mergeCell ref="C40:N40"/>
    <mergeCell ref="C41:O43"/>
    <mergeCell ref="C44:I44"/>
    <mergeCell ref="M44:N44"/>
    <mergeCell ref="C45:I45"/>
    <mergeCell ref="M45:N45"/>
    <mergeCell ref="M46:N46"/>
    <mergeCell ref="C47:N47"/>
    <mergeCell ref="C48:O50"/>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5AEBA-7220-4F4C-AE1E-6D82B8E1E9F2}">
  <dimension ref="A1:P51"/>
  <sheetViews>
    <sheetView view="pageBreakPreview" zoomScaleNormal="148" zoomScaleSheetLayoutView="100" workbookViewId="0">
      <selection activeCell="I23" sqref="I23"/>
    </sheetView>
  </sheetViews>
  <sheetFormatPr baseColWidth="10" defaultColWidth="12.453125" defaultRowHeight="12.5" x14ac:dyDescent="0.25"/>
  <cols>
    <col min="1" max="1" width="25.1796875" style="198" customWidth="1"/>
    <col min="2" max="2" width="10.54296875" style="263" bestFit="1" customWidth="1"/>
    <col min="3" max="3" width="15.81640625" style="264" customWidth="1"/>
    <col min="4" max="4" width="14.453125" style="263" customWidth="1"/>
    <col min="5" max="5" width="10" style="263" customWidth="1"/>
    <col min="6" max="6" width="15.1796875" style="198" customWidth="1"/>
    <col min="7" max="7" width="19.1796875" style="263" customWidth="1"/>
    <col min="8" max="9" width="18.54296875" style="198" bestFit="1" customWidth="1"/>
    <col min="10" max="10" width="17" style="198" bestFit="1" customWidth="1"/>
    <col min="11" max="11" width="51.1796875" style="198" customWidth="1"/>
    <col min="12" max="12" width="17.26953125" style="198" bestFit="1" customWidth="1"/>
    <col min="13" max="13" width="31.26953125" style="198" bestFit="1" customWidth="1"/>
    <col min="14" max="14" width="20.54296875" style="198" bestFit="1" customWidth="1"/>
    <col min="15" max="15" width="15.26953125" style="198" bestFit="1" customWidth="1"/>
    <col min="16" max="16" width="15.81640625" style="198" bestFit="1" customWidth="1"/>
    <col min="17" max="16384" width="12.453125" style="198"/>
  </cols>
  <sheetData>
    <row r="1" spans="1:12" ht="39" customHeight="1" x14ac:dyDescent="0.25">
      <c r="A1" s="847"/>
      <c r="B1" s="849" t="s">
        <v>410</v>
      </c>
      <c r="C1" s="849"/>
      <c r="D1" s="849"/>
      <c r="E1" s="849"/>
      <c r="F1" s="849"/>
      <c r="G1" s="849"/>
      <c r="H1" s="850" t="s">
        <v>85</v>
      </c>
    </row>
    <row r="2" spans="1:12" ht="68.25" customHeight="1" x14ac:dyDescent="0.25">
      <c r="A2" s="848"/>
      <c r="B2" s="852" t="str">
        <f>[8]PRESUPUESTO!A2</f>
        <v>NOMBRE DEL PROYECTO:    MEJORAMIENTOS LOCATIVOS DE ALGUNAS ESCUELAS DEL MUNICIPIO DE VILLETA, CUNDINAMARCA.                                                                                                                                                                            Fecha:____/____/____</v>
      </c>
      <c r="C2" s="852"/>
      <c r="D2" s="852"/>
      <c r="E2" s="852"/>
      <c r="F2" s="852"/>
      <c r="G2" s="852"/>
      <c r="H2" s="851"/>
    </row>
    <row r="3" spans="1:12" ht="15.75" customHeight="1" thickBot="1" x14ac:dyDescent="0.3">
      <c r="A3" s="853"/>
      <c r="B3" s="854"/>
      <c r="C3" s="854"/>
      <c r="D3" s="854"/>
      <c r="E3" s="854"/>
      <c r="F3" s="854"/>
      <c r="G3" s="854"/>
      <c r="H3" s="855"/>
    </row>
    <row r="4" spans="1:12" ht="15.75" customHeight="1" x14ac:dyDescent="0.25">
      <c r="A4" s="199"/>
      <c r="B4" s="200"/>
      <c r="C4" s="200"/>
      <c r="D4" s="200"/>
      <c r="E4" s="200"/>
      <c r="F4" s="200"/>
      <c r="G4" s="200"/>
      <c r="H4" s="201"/>
    </row>
    <row r="5" spans="1:12" ht="15.75" customHeight="1" x14ac:dyDescent="0.35">
      <c r="A5" s="202" t="s">
        <v>411</v>
      </c>
      <c r="B5" s="203">
        <v>2</v>
      </c>
      <c r="C5" s="204" t="s">
        <v>412</v>
      </c>
      <c r="D5" s="205"/>
      <c r="E5" s="205"/>
      <c r="F5" s="856" t="s">
        <v>67</v>
      </c>
      <c r="G5" s="856"/>
      <c r="H5" s="1033">
        <v>365790688</v>
      </c>
      <c r="I5" t="s">
        <v>581</v>
      </c>
    </row>
    <row r="6" spans="1:12" ht="15.75" customHeight="1" thickBot="1" x14ac:dyDescent="0.3">
      <c r="A6" s="206"/>
      <c r="B6" s="207"/>
      <c r="C6" s="207"/>
      <c r="D6" s="207"/>
      <c r="E6" s="207"/>
      <c r="F6" s="207"/>
      <c r="G6" s="207"/>
      <c r="H6" s="208"/>
    </row>
    <row r="7" spans="1:12" ht="24" customHeight="1" x14ac:dyDescent="0.25">
      <c r="A7" s="877" t="s">
        <v>81</v>
      </c>
      <c r="B7" s="845"/>
      <c r="C7" s="879" t="s">
        <v>413</v>
      </c>
      <c r="D7" s="845" t="s">
        <v>414</v>
      </c>
      <c r="E7" s="845" t="s">
        <v>415</v>
      </c>
      <c r="F7" s="845" t="s">
        <v>416</v>
      </c>
      <c r="G7" s="845" t="s">
        <v>417</v>
      </c>
      <c r="H7" s="860" t="s">
        <v>418</v>
      </c>
    </row>
    <row r="8" spans="1:12" ht="16.5" customHeight="1" thickBot="1" x14ac:dyDescent="0.3">
      <c r="A8" s="878"/>
      <c r="B8" s="846"/>
      <c r="C8" s="880"/>
      <c r="D8" s="846"/>
      <c r="E8" s="846"/>
      <c r="F8" s="846"/>
      <c r="G8" s="846"/>
      <c r="H8" s="861"/>
    </row>
    <row r="9" spans="1:12" ht="15.75" customHeight="1" x14ac:dyDescent="0.25">
      <c r="A9" s="862" t="s">
        <v>419</v>
      </c>
      <c r="B9" s="863"/>
      <c r="C9" s="863"/>
      <c r="D9" s="863"/>
      <c r="E9" s="863"/>
      <c r="F9" s="863"/>
      <c r="G9" s="863"/>
      <c r="H9" s="864"/>
    </row>
    <row r="10" spans="1:12" ht="15.75" customHeight="1" x14ac:dyDescent="0.3">
      <c r="A10" s="209" t="s">
        <v>420</v>
      </c>
      <c r="B10" s="210"/>
      <c r="C10" s="211">
        <v>0</v>
      </c>
      <c r="D10" s="212">
        <v>0</v>
      </c>
      <c r="E10" s="213">
        <f>B5</f>
        <v>2</v>
      </c>
      <c r="F10" s="214">
        <f>1423500*3.05</f>
        <v>4341675</v>
      </c>
      <c r="G10" s="215">
        <v>2</v>
      </c>
      <c r="H10" s="216">
        <f>C10*D10*E10*F10*G10</f>
        <v>0</v>
      </c>
    </row>
    <row r="11" spans="1:12" ht="13" x14ac:dyDescent="0.3">
      <c r="A11" s="209" t="s">
        <v>421</v>
      </c>
      <c r="B11" s="217"/>
      <c r="C11" s="211">
        <v>1</v>
      </c>
      <c r="D11" s="212">
        <v>0.26912648925042643</v>
      </c>
      <c r="E11" s="213">
        <f>B5</f>
        <v>2</v>
      </c>
      <c r="F11" s="214">
        <v>2000000</v>
      </c>
      <c r="G11" s="215">
        <v>2</v>
      </c>
      <c r="H11" s="216">
        <f>C11*D11*E11*F11*G11</f>
        <v>2153011.9140034113</v>
      </c>
      <c r="I11" s="218"/>
      <c r="J11" s="218"/>
      <c r="K11" s="219"/>
      <c r="L11" s="220"/>
    </row>
    <row r="12" spans="1:12" ht="13" x14ac:dyDescent="0.3">
      <c r="A12" s="209" t="s">
        <v>422</v>
      </c>
      <c r="B12" s="217"/>
      <c r="C12" s="211">
        <v>1</v>
      </c>
      <c r="D12" s="212">
        <v>0.2</v>
      </c>
      <c r="E12" s="213">
        <f>B5</f>
        <v>2</v>
      </c>
      <c r="F12" s="214">
        <v>2000000</v>
      </c>
      <c r="G12" s="215">
        <v>2</v>
      </c>
      <c r="H12" s="216">
        <f t="shared" ref="H12:H13" si="0">C12*D12*E12*F12*G12</f>
        <v>1600000</v>
      </c>
      <c r="I12" s="220"/>
      <c r="J12" s="220"/>
      <c r="K12" s="220"/>
      <c r="L12" s="220"/>
    </row>
    <row r="13" spans="1:12" ht="13" x14ac:dyDescent="0.3">
      <c r="A13" s="209" t="s">
        <v>423</v>
      </c>
      <c r="B13" s="217"/>
      <c r="C13" s="211">
        <v>0</v>
      </c>
      <c r="D13" s="212">
        <v>0.1</v>
      </c>
      <c r="E13" s="213">
        <f>B5</f>
        <v>2</v>
      </c>
      <c r="F13" s="214">
        <f>1423500</f>
        <v>1423500</v>
      </c>
      <c r="G13" s="215">
        <v>2</v>
      </c>
      <c r="H13" s="216">
        <f t="shared" si="0"/>
        <v>0</v>
      </c>
      <c r="I13" s="220"/>
      <c r="J13" s="220"/>
      <c r="K13" s="220"/>
      <c r="L13" s="220"/>
    </row>
    <row r="14" spans="1:12" ht="16.5" customHeight="1" thickBot="1" x14ac:dyDescent="0.4">
      <c r="A14" s="865" t="s">
        <v>424</v>
      </c>
      <c r="B14" s="866"/>
      <c r="C14" s="866"/>
      <c r="D14" s="866"/>
      <c r="E14" s="866"/>
      <c r="F14" s="866"/>
      <c r="G14" s="867"/>
      <c r="H14" s="221">
        <f>SUM(H10:H13)</f>
        <v>3753011.9140034113</v>
      </c>
      <c r="I14" s="222"/>
      <c r="J14" s="223"/>
      <c r="K14" s="224"/>
      <c r="L14" s="225"/>
    </row>
    <row r="15" spans="1:12" ht="14.5" x14ac:dyDescent="0.25">
      <c r="A15" s="862" t="s">
        <v>426</v>
      </c>
      <c r="B15" s="863"/>
      <c r="C15" s="863"/>
      <c r="D15" s="863"/>
      <c r="E15" s="863"/>
      <c r="F15" s="863"/>
      <c r="G15" s="863"/>
      <c r="H15" s="864"/>
      <c r="J15" s="327"/>
    </row>
    <row r="16" spans="1:12" ht="15" customHeight="1" x14ac:dyDescent="0.3">
      <c r="A16" s="868" t="s">
        <v>427</v>
      </c>
      <c r="B16" s="869"/>
      <c r="C16" s="869"/>
      <c r="D16" s="870"/>
      <c r="E16" s="217"/>
      <c r="F16" s="226"/>
      <c r="G16" s="871">
        <v>3.0000000000000001E-3</v>
      </c>
      <c r="H16" s="874">
        <f>+G16*H5</f>
        <v>1097372.064</v>
      </c>
    </row>
    <row r="17" spans="1:16" ht="13" x14ac:dyDescent="0.3">
      <c r="A17" s="868" t="s">
        <v>428</v>
      </c>
      <c r="B17" s="869"/>
      <c r="C17" s="869"/>
      <c r="D17" s="870"/>
      <c r="E17" s="217"/>
      <c r="F17" s="226"/>
      <c r="G17" s="872"/>
      <c r="H17" s="875"/>
    </row>
    <row r="18" spans="1:16" ht="13" x14ac:dyDescent="0.3">
      <c r="A18" s="868" t="s">
        <v>429</v>
      </c>
      <c r="B18" s="869"/>
      <c r="C18" s="869"/>
      <c r="D18" s="870"/>
      <c r="E18" s="217"/>
      <c r="F18" s="226"/>
      <c r="G18" s="872"/>
      <c r="H18" s="875"/>
    </row>
    <row r="19" spans="1:16" ht="15" customHeight="1" x14ac:dyDescent="0.3">
      <c r="A19" s="868" t="s">
        <v>430</v>
      </c>
      <c r="B19" s="869"/>
      <c r="C19" s="869"/>
      <c r="D19" s="870"/>
      <c r="E19" s="217"/>
      <c r="F19" s="226"/>
      <c r="G19" s="873"/>
      <c r="H19" s="876"/>
    </row>
    <row r="20" spans="1:16" ht="16.5" customHeight="1" thickBot="1" x14ac:dyDescent="0.4">
      <c r="A20" s="865" t="s">
        <v>431</v>
      </c>
      <c r="B20" s="866"/>
      <c r="C20" s="866"/>
      <c r="D20" s="866"/>
      <c r="E20" s="866"/>
      <c r="F20" s="866"/>
      <c r="G20" s="227">
        <f>+G16</f>
        <v>3.0000000000000001E-3</v>
      </c>
      <c r="H20" s="228">
        <f>SUM(H16:H19)</f>
        <v>1097372.064</v>
      </c>
      <c r="I20" s="229"/>
      <c r="J20" s="328"/>
      <c r="K20" s="230"/>
      <c r="L20" s="231"/>
      <c r="P20" s="232"/>
    </row>
    <row r="21" spans="1:16" ht="16.5" customHeight="1" x14ac:dyDescent="0.25">
      <c r="A21" s="881" t="s">
        <v>432</v>
      </c>
      <c r="B21" s="882"/>
      <c r="C21" s="882"/>
      <c r="D21" s="882"/>
      <c r="E21" s="882"/>
      <c r="F21" s="882"/>
      <c r="G21" s="882"/>
      <c r="H21" s="883"/>
      <c r="I21" s="233"/>
      <c r="J21" s="329"/>
      <c r="K21" s="233"/>
      <c r="L21" s="233"/>
      <c r="M21" s="234"/>
    </row>
    <row r="22" spans="1:16" ht="15" customHeight="1" x14ac:dyDescent="0.3">
      <c r="A22" s="857" t="s">
        <v>433</v>
      </c>
      <c r="B22" s="858"/>
      <c r="C22" s="858"/>
      <c r="D22" s="859"/>
      <c r="E22" s="217"/>
      <c r="F22" s="235"/>
      <c r="G22" s="337">
        <f>+L45</f>
        <v>0.02</v>
      </c>
      <c r="H22" s="237">
        <f>+G22*N35</f>
        <v>9730032.3008000012</v>
      </c>
      <c r="I22" s="224"/>
      <c r="J22" s="330"/>
      <c r="K22" s="233"/>
      <c r="L22" s="233"/>
      <c r="M22" s="225"/>
    </row>
    <row r="23" spans="1:16" ht="15" customHeight="1" x14ac:dyDescent="0.35">
      <c r="A23" s="857" t="s">
        <v>434</v>
      </c>
      <c r="B23" s="858"/>
      <c r="C23" s="858"/>
      <c r="D23" s="859"/>
      <c r="E23" s="217"/>
      <c r="F23" s="235"/>
      <c r="G23" s="236">
        <f>+L46</f>
        <v>0.04</v>
      </c>
      <c r="H23" s="237">
        <f>+G23*N35</f>
        <v>19460064.601600002</v>
      </c>
      <c r="I23" s="224"/>
      <c r="J23" s="331"/>
      <c r="K23" s="238"/>
      <c r="L23" s="239"/>
      <c r="M23" s="240"/>
    </row>
    <row r="24" spans="1:16" ht="15" customHeight="1" x14ac:dyDescent="0.35">
      <c r="A24" s="857" t="s">
        <v>435</v>
      </c>
      <c r="B24" s="858"/>
      <c r="C24" s="858"/>
      <c r="D24" s="859"/>
      <c r="E24" s="217"/>
      <c r="F24" s="235"/>
      <c r="G24" s="236">
        <v>8.0000000000000002E-3</v>
      </c>
      <c r="H24" s="237">
        <f>+G24*N35</f>
        <v>3892012.92032</v>
      </c>
      <c r="I24" s="224"/>
      <c r="J24" s="331"/>
      <c r="K24" s="238"/>
      <c r="L24" s="238"/>
      <c r="M24" s="240"/>
    </row>
    <row r="25" spans="1:16" ht="15" customHeight="1" x14ac:dyDescent="0.3">
      <c r="A25" s="857" t="s">
        <v>436</v>
      </c>
      <c r="B25" s="858"/>
      <c r="C25" s="858"/>
      <c r="D25" s="859"/>
      <c r="E25" s="217"/>
      <c r="F25" s="235"/>
      <c r="G25" s="236">
        <v>0.02</v>
      </c>
      <c r="H25" s="237">
        <f>+G25*N35</f>
        <v>9730032.3008000012</v>
      </c>
      <c r="I25" s="224"/>
      <c r="J25" s="331"/>
      <c r="K25" s="233"/>
      <c r="L25" s="233"/>
      <c r="M25" s="241"/>
    </row>
    <row r="26" spans="1:16" ht="15" customHeight="1" x14ac:dyDescent="0.3">
      <c r="A26" s="857" t="s">
        <v>457</v>
      </c>
      <c r="B26" s="858"/>
      <c r="C26" s="858"/>
      <c r="D26" s="859"/>
      <c r="E26" s="217"/>
      <c r="F26" s="235"/>
      <c r="G26" s="236">
        <f>+L48</f>
        <v>0.02</v>
      </c>
      <c r="H26" s="237">
        <f>+G26*N35</f>
        <v>9730032.3008000012</v>
      </c>
      <c r="I26" s="224"/>
      <c r="J26" s="331"/>
      <c r="K26" s="233"/>
      <c r="L26" s="233"/>
    </row>
    <row r="27" spans="1:16" ht="15" customHeight="1" x14ac:dyDescent="0.3">
      <c r="A27" s="857" t="s">
        <v>437</v>
      </c>
      <c r="B27" s="858"/>
      <c r="C27" s="858"/>
      <c r="D27" s="859"/>
      <c r="E27" s="217"/>
      <c r="F27" s="235"/>
      <c r="G27" s="236">
        <f>+L47</f>
        <v>0.05</v>
      </c>
      <c r="H27" s="237">
        <f>+G27*N35</f>
        <v>24325080.752000004</v>
      </c>
      <c r="I27" s="224"/>
      <c r="J27" s="331"/>
      <c r="L27" s="884" t="s">
        <v>419</v>
      </c>
      <c r="M27" s="885"/>
      <c r="N27" s="242">
        <f>33%-N28-N29</f>
        <v>0.30000000000000004</v>
      </c>
      <c r="O27" s="886">
        <f>SUM(N27:N29)</f>
        <v>0.33000000000000007</v>
      </c>
      <c r="P27" s="243">
        <f>+N27*N31</f>
        <v>109737206.40000002</v>
      </c>
    </row>
    <row r="28" spans="1:16" ht="15" customHeight="1" x14ac:dyDescent="0.3">
      <c r="A28" s="857" t="s">
        <v>438</v>
      </c>
      <c r="B28" s="858"/>
      <c r="C28" s="858"/>
      <c r="D28" s="859"/>
      <c r="E28" s="217"/>
      <c r="F28" s="235"/>
      <c r="G28" s="337">
        <f>+L44</f>
        <v>0.02</v>
      </c>
      <c r="H28" s="237">
        <f>+G28*N35</f>
        <v>9730032.3008000012</v>
      </c>
      <c r="I28" s="224"/>
      <c r="J28" s="290"/>
      <c r="K28" s="233"/>
      <c r="L28" s="888" t="s">
        <v>426</v>
      </c>
      <c r="M28" s="888"/>
      <c r="N28" s="242">
        <v>0.03</v>
      </c>
      <c r="O28" s="887"/>
      <c r="P28" s="243">
        <f>+N28*N35</f>
        <v>14595048.451200001</v>
      </c>
    </row>
    <row r="29" spans="1:16" ht="15" thickBot="1" x14ac:dyDescent="0.4">
      <c r="A29" s="865" t="s">
        <v>439</v>
      </c>
      <c r="B29" s="866"/>
      <c r="C29" s="866"/>
      <c r="D29" s="866"/>
      <c r="E29" s="866"/>
      <c r="F29" s="866"/>
      <c r="G29" s="244"/>
      <c r="H29" s="245">
        <f>SUM(H22:H28)</f>
        <v>86597287.477120012</v>
      </c>
      <c r="J29" s="230"/>
      <c r="K29" s="233"/>
      <c r="L29" s="889" t="s">
        <v>432</v>
      </c>
      <c r="M29" s="889"/>
      <c r="N29" s="242">
        <f>+G29</f>
        <v>0</v>
      </c>
      <c r="O29" s="887"/>
      <c r="P29" s="243">
        <f>+N29*N35</f>
        <v>0</v>
      </c>
    </row>
    <row r="30" spans="1:16" ht="14.5" x14ac:dyDescent="0.35">
      <c r="A30" s="901" t="s">
        <v>440</v>
      </c>
      <c r="B30" s="902"/>
      <c r="C30" s="902"/>
      <c r="D30" s="902"/>
      <c r="E30" s="902"/>
      <c r="F30" s="902"/>
      <c r="G30" s="902"/>
      <c r="H30" s="246">
        <f>ROUND(+H29+H20+H14,2)</f>
        <v>91447671.459999993</v>
      </c>
      <c r="I30" s="230"/>
      <c r="J30" s="283"/>
      <c r="K30" s="224"/>
      <c r="L30" s="224"/>
      <c r="M30" s="220"/>
      <c r="N30" s="247"/>
      <c r="O30" s="225"/>
      <c r="P30" s="220"/>
    </row>
    <row r="31" spans="1:16" ht="14.5" x14ac:dyDescent="0.35">
      <c r="A31" s="903" t="s">
        <v>64</v>
      </c>
      <c r="B31" s="904"/>
      <c r="C31" s="904"/>
      <c r="D31" s="904"/>
      <c r="E31" s="904"/>
      <c r="F31" s="904"/>
      <c r="G31" s="905"/>
      <c r="H31" s="291">
        <f>H5*'PRESUPUESTO OFICIAL (Entidad)'!K227</f>
        <v>10973720.639999999</v>
      </c>
      <c r="I31" s="292"/>
      <c r="J31" s="332"/>
      <c r="K31" s="166"/>
      <c r="L31" s="906" t="s">
        <v>67</v>
      </c>
      <c r="M31" s="906"/>
      <c r="N31" s="326">
        <f>H5</f>
        <v>365790688</v>
      </c>
    </row>
    <row r="32" spans="1:16" ht="14.5" x14ac:dyDescent="0.35">
      <c r="A32" s="903" t="s">
        <v>458</v>
      </c>
      <c r="B32" s="904"/>
      <c r="C32" s="904"/>
      <c r="D32" s="904"/>
      <c r="E32" s="904"/>
      <c r="F32" s="904"/>
      <c r="G32" s="905"/>
      <c r="H32" s="291">
        <f>H5*'PRESUPUESTO OFICIAL (Entidad)'!K228</f>
        <v>18289534.400000002</v>
      </c>
      <c r="I32" s="293"/>
      <c r="J32" s="333"/>
      <c r="K32" s="250"/>
      <c r="L32" s="251" t="s">
        <v>45</v>
      </c>
      <c r="M32" s="252">
        <f>[8]PRESUPUESTO!F220</f>
        <v>0.33</v>
      </c>
      <c r="N32" s="326">
        <f>+M32*N31</f>
        <v>120710927.04000001</v>
      </c>
      <c r="O32" s="220"/>
    </row>
    <row r="33" spans="1:15" ht="14.5" hidden="1" x14ac:dyDescent="0.35">
      <c r="A33" s="903" t="s">
        <v>65</v>
      </c>
      <c r="B33" s="904"/>
      <c r="C33" s="904"/>
      <c r="D33" s="904"/>
      <c r="E33" s="904"/>
      <c r="F33" s="904"/>
      <c r="G33" s="905"/>
      <c r="H33" s="248">
        <v>0.05</v>
      </c>
      <c r="I33" s="219"/>
      <c r="J33" s="219"/>
      <c r="K33" s="219"/>
      <c r="L33" s="253"/>
      <c r="M33" s="254"/>
      <c r="N33" s="249"/>
    </row>
    <row r="34" spans="1:15" ht="15" thickBot="1" x14ac:dyDescent="0.4">
      <c r="A34" s="907" t="s">
        <v>442</v>
      </c>
      <c r="B34" s="908"/>
      <c r="C34" s="908"/>
      <c r="D34" s="908"/>
      <c r="E34" s="908"/>
      <c r="F34" s="908"/>
      <c r="G34" s="909"/>
      <c r="H34" s="294">
        <f>H30+H31+H32</f>
        <v>120710926.5</v>
      </c>
      <c r="I34"/>
      <c r="J34" s="295"/>
      <c r="K34" s="250"/>
      <c r="L34" s="251" t="s">
        <v>441</v>
      </c>
      <c r="M34" s="252">
        <v>7.0000000000000007E-2</v>
      </c>
      <c r="N34" s="249"/>
    </row>
    <row r="35" spans="1:15" ht="15" thickBot="1" x14ac:dyDescent="0.4">
      <c r="A35" s="255"/>
      <c r="B35" s="256"/>
      <c r="C35" s="257"/>
      <c r="D35" s="256"/>
      <c r="E35" s="256"/>
      <c r="F35" s="258"/>
      <c r="G35" s="256"/>
      <c r="H35" s="259"/>
      <c r="I35" s="334"/>
      <c r="J35" s="233"/>
      <c r="K35" s="233"/>
      <c r="L35" s="260"/>
      <c r="M35" s="261" t="s">
        <v>443</v>
      </c>
      <c r="N35" s="325">
        <f>+N31+N32+N34</f>
        <v>486501615.04000002</v>
      </c>
    </row>
    <row r="36" spans="1:15" ht="50.15" customHeight="1" thickBot="1" x14ac:dyDescent="0.4">
      <c r="A36" s="890"/>
      <c r="B36" s="891"/>
      <c r="C36" s="891"/>
      <c r="D36" s="891"/>
      <c r="E36" s="891"/>
      <c r="F36" s="891"/>
      <c r="G36" s="891"/>
      <c r="H36" s="892"/>
      <c r="I36" s="296">
        <f>H5+H30+H31+H32</f>
        <v>486501614.49999994</v>
      </c>
      <c r="J36" s="335">
        <f>'PRESUPUESTO OFICIAL (Entidad)'!K222</f>
        <v>486501615</v>
      </c>
      <c r="K36" s="198" t="s">
        <v>468</v>
      </c>
    </row>
    <row r="37" spans="1:15" ht="14.5" x14ac:dyDescent="0.25">
      <c r="A37" s="893" t="s">
        <v>317</v>
      </c>
      <c r="B37" s="894"/>
      <c r="C37" s="894"/>
      <c r="D37" s="894"/>
      <c r="E37" s="894"/>
      <c r="F37" s="894"/>
      <c r="G37" s="894"/>
      <c r="H37" s="895"/>
    </row>
    <row r="38" spans="1:15" ht="15.5" x14ac:dyDescent="0.25">
      <c r="A38" s="262"/>
      <c r="H38" s="265"/>
    </row>
    <row r="39" spans="1:15" ht="13" x14ac:dyDescent="0.3">
      <c r="A39" s="59" t="s">
        <v>44</v>
      </c>
      <c r="B39" s="89" t="s">
        <v>444</v>
      </c>
      <c r="C39" s="266"/>
      <c r="H39" s="267"/>
    </row>
    <row r="40" spans="1:15" ht="13.5" thickBot="1" x14ac:dyDescent="0.35">
      <c r="A40" s="268"/>
      <c r="B40" s="7" t="str">
        <f>+[9]PRESUPUESTO2025!C115</f>
        <v>Apoyo Profesional OAP</v>
      </c>
      <c r="C40" s="269"/>
      <c r="D40" s="270"/>
      <c r="E40" s="270"/>
      <c r="F40" s="271"/>
      <c r="G40" s="270"/>
      <c r="H40" s="272"/>
    </row>
    <row r="41" spans="1:15" ht="13" thickBot="1" x14ac:dyDescent="0.3"/>
    <row r="42" spans="1:15" ht="14.5" thickBot="1" x14ac:dyDescent="0.3">
      <c r="K42" s="273" t="s">
        <v>445</v>
      </c>
      <c r="L42" s="896">
        <f>N35</f>
        <v>486501615.04000002</v>
      </c>
      <c r="M42" s="897"/>
      <c r="N42" s="274"/>
    </row>
    <row r="43" spans="1:15" ht="28.5" thickBot="1" x14ac:dyDescent="0.3">
      <c r="K43" s="275" t="s">
        <v>24</v>
      </c>
      <c r="L43" s="276" t="s">
        <v>425</v>
      </c>
      <c r="M43" s="277" t="s">
        <v>446</v>
      </c>
      <c r="N43" s="277" t="s">
        <v>447</v>
      </c>
    </row>
    <row r="44" spans="1:15" ht="28.5" thickBot="1" x14ac:dyDescent="0.3">
      <c r="K44" s="278" t="s">
        <v>448</v>
      </c>
      <c r="L44" s="336">
        <v>0.02</v>
      </c>
      <c r="M44" s="279" t="s">
        <v>32</v>
      </c>
      <c r="N44" s="280">
        <f>+L44*L$42</f>
        <v>9730032.3008000012</v>
      </c>
      <c r="O44" s="224"/>
    </row>
    <row r="45" spans="1:15" ht="14.5" thickBot="1" x14ac:dyDescent="0.3">
      <c r="K45" s="278" t="s">
        <v>449</v>
      </c>
      <c r="L45" s="281">
        <v>0.02</v>
      </c>
      <c r="M45" s="279" t="s">
        <v>32</v>
      </c>
      <c r="N45" s="280">
        <f t="shared" ref="N45:N50" si="1">+L45*L$42</f>
        <v>9730032.3008000012</v>
      </c>
      <c r="O45" s="224"/>
    </row>
    <row r="46" spans="1:15" ht="14.5" thickBot="1" x14ac:dyDescent="0.3">
      <c r="K46" s="278" t="s">
        <v>450</v>
      </c>
      <c r="L46" s="281">
        <v>0.04</v>
      </c>
      <c r="M46" s="279" t="s">
        <v>32</v>
      </c>
      <c r="N46" s="280">
        <f t="shared" si="1"/>
        <v>19460064.601600002</v>
      </c>
      <c r="O46" s="224"/>
    </row>
    <row r="47" spans="1:15" ht="14.5" thickBot="1" x14ac:dyDescent="0.3">
      <c r="K47" s="278" t="s">
        <v>451</v>
      </c>
      <c r="L47" s="281">
        <v>0.05</v>
      </c>
      <c r="M47" s="279" t="s">
        <v>32</v>
      </c>
      <c r="N47" s="280">
        <f t="shared" si="1"/>
        <v>24325080.752000004</v>
      </c>
      <c r="O47" s="224"/>
    </row>
    <row r="48" spans="1:15" ht="14.5" thickBot="1" x14ac:dyDescent="0.3">
      <c r="K48" s="278" t="s">
        <v>452</v>
      </c>
      <c r="L48" s="282">
        <v>0.02</v>
      </c>
      <c r="M48" s="279" t="s">
        <v>32</v>
      </c>
      <c r="N48" s="280">
        <f t="shared" si="1"/>
        <v>9730032.3008000012</v>
      </c>
      <c r="O48" s="224"/>
    </row>
    <row r="49" spans="11:15" ht="14.5" thickBot="1" x14ac:dyDescent="0.3">
      <c r="K49" s="278" t="s">
        <v>453</v>
      </c>
      <c r="L49" s="282">
        <v>0.02</v>
      </c>
      <c r="M49" s="279" t="s">
        <v>32</v>
      </c>
      <c r="N49" s="280">
        <f t="shared" si="1"/>
        <v>9730032.3008000012</v>
      </c>
      <c r="O49" s="224"/>
    </row>
    <row r="50" spans="11:15" ht="14.5" thickBot="1" x14ac:dyDescent="0.3">
      <c r="K50" s="278" t="s">
        <v>454</v>
      </c>
      <c r="L50" s="282">
        <v>8.0000000000000002E-3</v>
      </c>
      <c r="M50" s="279" t="s">
        <v>32</v>
      </c>
      <c r="N50" s="280">
        <f t="shared" si="1"/>
        <v>3892012.92032</v>
      </c>
      <c r="O50" s="224"/>
    </row>
    <row r="51" spans="11:15" ht="14.5" thickBot="1" x14ac:dyDescent="0.3">
      <c r="K51" s="898" t="s">
        <v>5</v>
      </c>
      <c r="L51" s="899"/>
      <c r="M51" s="900"/>
      <c r="N51" s="280">
        <f>SUM(N44:N50)</f>
        <v>86597287.477120012</v>
      </c>
    </row>
  </sheetData>
  <mergeCells count="47">
    <mergeCell ref="A36:H36"/>
    <mergeCell ref="A37:H37"/>
    <mergeCell ref="L42:M42"/>
    <mergeCell ref="K51:M51"/>
    <mergeCell ref="A30:G30"/>
    <mergeCell ref="A31:G31"/>
    <mergeCell ref="L31:M31"/>
    <mergeCell ref="A32:G32"/>
    <mergeCell ref="A33:G33"/>
    <mergeCell ref="A34:G34"/>
    <mergeCell ref="A25:D25"/>
    <mergeCell ref="A26:D26"/>
    <mergeCell ref="A27:D27"/>
    <mergeCell ref="L27:M27"/>
    <mergeCell ref="O27:O29"/>
    <mergeCell ref="A28:D28"/>
    <mergeCell ref="L28:M28"/>
    <mergeCell ref="A29:F29"/>
    <mergeCell ref="L29:M29"/>
    <mergeCell ref="A19:D19"/>
    <mergeCell ref="A20:F20"/>
    <mergeCell ref="A21:H21"/>
    <mergeCell ref="A22:D22"/>
    <mergeCell ref="A23:D23"/>
    <mergeCell ref="A24:D24"/>
    <mergeCell ref="G7:G8"/>
    <mergeCell ref="H7:H8"/>
    <mergeCell ref="A9:H9"/>
    <mergeCell ref="A14:G14"/>
    <mergeCell ref="A15:H15"/>
    <mergeCell ref="A16:D16"/>
    <mergeCell ref="G16:G19"/>
    <mergeCell ref="H16:H19"/>
    <mergeCell ref="A17:D17"/>
    <mergeCell ref="A18:D18"/>
    <mergeCell ref="A7:A8"/>
    <mergeCell ref="B7:B8"/>
    <mergeCell ref="C7:C8"/>
    <mergeCell ref="D7:D8"/>
    <mergeCell ref="E7:E8"/>
    <mergeCell ref="F7:F8"/>
    <mergeCell ref="A1:A2"/>
    <mergeCell ref="B1:G1"/>
    <mergeCell ref="H1:H2"/>
    <mergeCell ref="B2:G2"/>
    <mergeCell ref="A3:H3"/>
    <mergeCell ref="F5:G5"/>
  </mergeCells>
  <pageMargins left="0.7" right="0.7" top="0.75" bottom="0.75" header="0.3" footer="0.3"/>
  <pageSetup scale="64"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CDFB6-E949-4E7F-883D-D9BAEA077166}">
  <dimension ref="A1:WVQ175"/>
  <sheetViews>
    <sheetView view="pageBreakPreview" topLeftCell="F104" zoomScale="110" zoomScaleNormal="100" zoomScaleSheetLayoutView="110" workbookViewId="0">
      <selection activeCell="I124" sqref="I124"/>
    </sheetView>
  </sheetViews>
  <sheetFormatPr baseColWidth="10" defaultColWidth="11.453125" defaultRowHeight="14" x14ac:dyDescent="0.35"/>
  <cols>
    <col min="1" max="1" width="11.453125" style="90"/>
    <col min="2" max="2" width="17" style="90" customWidth="1"/>
    <col min="3" max="3" width="49.1796875" style="90" bestFit="1" customWidth="1"/>
    <col min="4" max="5" width="10.81640625" style="91" customWidth="1"/>
    <col min="6" max="6" width="18.54296875" style="90" customWidth="1"/>
    <col min="7" max="7" width="14.453125" style="90" bestFit="1" customWidth="1"/>
    <col min="8" max="8" width="14.81640625" style="90" customWidth="1"/>
    <col min="9" max="9" width="22.54296875" style="90" bestFit="1" customWidth="1"/>
    <col min="10" max="10" width="14.81640625" style="90" customWidth="1"/>
    <col min="11" max="252" width="11.453125" style="90"/>
    <col min="253" max="253" width="7.453125" style="90" customWidth="1"/>
    <col min="254" max="254" width="52.1796875" style="90" customWidth="1"/>
    <col min="255" max="255" width="9.1796875" style="90" customWidth="1"/>
    <col min="256" max="256" width="14.81640625" style="90" customWidth="1"/>
    <col min="257" max="257" width="17.1796875" style="90" customWidth="1"/>
    <col min="258" max="263" width="4.81640625" style="90" customWidth="1"/>
    <col min="264" max="264" width="0.453125" style="90" customWidth="1"/>
    <col min="265" max="508" width="11.453125" style="90"/>
    <col min="509" max="509" width="7.453125" style="90" customWidth="1"/>
    <col min="510" max="510" width="52.1796875" style="90" customWidth="1"/>
    <col min="511" max="511" width="9.1796875" style="90" customWidth="1"/>
    <col min="512" max="512" width="14.81640625" style="90" customWidth="1"/>
    <col min="513" max="513" width="17.1796875" style="90" customWidth="1"/>
    <col min="514" max="519" width="4.81640625" style="90" customWidth="1"/>
    <col min="520" max="520" width="0.453125" style="90" customWidth="1"/>
    <col min="521" max="764" width="11.453125" style="90"/>
    <col min="765" max="765" width="7.453125" style="90" customWidth="1"/>
    <col min="766" max="766" width="52.1796875" style="90" customWidth="1"/>
    <col min="767" max="767" width="9.1796875" style="90" customWidth="1"/>
    <col min="768" max="768" width="14.81640625" style="90" customWidth="1"/>
    <col min="769" max="769" width="17.1796875" style="90" customWidth="1"/>
    <col min="770" max="775" width="4.81640625" style="90" customWidth="1"/>
    <col min="776" max="776" width="0.453125" style="90" customWidth="1"/>
    <col min="777" max="1020" width="11.453125" style="90"/>
    <col min="1021" max="1021" width="7.453125" style="90" customWidth="1"/>
    <col min="1022" max="1022" width="52.1796875" style="90" customWidth="1"/>
    <col min="1023" max="1023" width="9.1796875" style="90" customWidth="1"/>
    <col min="1024" max="1024" width="14.81640625" style="90" customWidth="1"/>
    <col min="1025" max="1025" width="17.1796875" style="90" customWidth="1"/>
    <col min="1026" max="1031" width="4.81640625" style="90" customWidth="1"/>
    <col min="1032" max="1032" width="0.453125" style="90" customWidth="1"/>
    <col min="1033" max="1276" width="11.453125" style="90"/>
    <col min="1277" max="1277" width="7.453125" style="90" customWidth="1"/>
    <col min="1278" max="1278" width="52.1796875" style="90" customWidth="1"/>
    <col min="1279" max="1279" width="9.1796875" style="90" customWidth="1"/>
    <col min="1280" max="1280" width="14.81640625" style="90" customWidth="1"/>
    <col min="1281" max="1281" width="17.1796875" style="90" customWidth="1"/>
    <col min="1282" max="1287" width="4.81640625" style="90" customWidth="1"/>
    <col min="1288" max="1288" width="0.453125" style="90" customWidth="1"/>
    <col min="1289" max="1532" width="11.453125" style="90"/>
    <col min="1533" max="1533" width="7.453125" style="90" customWidth="1"/>
    <col min="1534" max="1534" width="52.1796875" style="90" customWidth="1"/>
    <col min="1535" max="1535" width="9.1796875" style="90" customWidth="1"/>
    <col min="1536" max="1536" width="14.81640625" style="90" customWidth="1"/>
    <col min="1537" max="1537" width="17.1796875" style="90" customWidth="1"/>
    <col min="1538" max="1543" width="4.81640625" style="90" customWidth="1"/>
    <col min="1544" max="1544" width="0.453125" style="90" customWidth="1"/>
    <col min="1545" max="1788" width="11.453125" style="90"/>
    <col min="1789" max="1789" width="7.453125" style="90" customWidth="1"/>
    <col min="1790" max="1790" width="52.1796875" style="90" customWidth="1"/>
    <col min="1791" max="1791" width="9.1796875" style="90" customWidth="1"/>
    <col min="1792" max="1792" width="14.81640625" style="90" customWidth="1"/>
    <col min="1793" max="1793" width="17.1796875" style="90" customWidth="1"/>
    <col min="1794" max="1799" width="4.81640625" style="90" customWidth="1"/>
    <col min="1800" max="1800" width="0.453125" style="90" customWidth="1"/>
    <col min="1801" max="2044" width="11.453125" style="90"/>
    <col min="2045" max="2045" width="7.453125" style="90" customWidth="1"/>
    <col min="2046" max="2046" width="52.1796875" style="90" customWidth="1"/>
    <col min="2047" max="2047" width="9.1796875" style="90" customWidth="1"/>
    <col min="2048" max="2048" width="14.81640625" style="90" customWidth="1"/>
    <col min="2049" max="2049" width="17.1796875" style="90" customWidth="1"/>
    <col min="2050" max="2055" width="4.81640625" style="90" customWidth="1"/>
    <col min="2056" max="2056" width="0.453125" style="90" customWidth="1"/>
    <col min="2057" max="2300" width="11.453125" style="90"/>
    <col min="2301" max="2301" width="7.453125" style="90" customWidth="1"/>
    <col min="2302" max="2302" width="52.1796875" style="90" customWidth="1"/>
    <col min="2303" max="2303" width="9.1796875" style="90" customWidth="1"/>
    <col min="2304" max="2304" width="14.81640625" style="90" customWidth="1"/>
    <col min="2305" max="2305" width="17.1796875" style="90" customWidth="1"/>
    <col min="2306" max="2311" width="4.81640625" style="90" customWidth="1"/>
    <col min="2312" max="2312" width="0.453125" style="90" customWidth="1"/>
    <col min="2313" max="2556" width="11.453125" style="90"/>
    <col min="2557" max="2557" width="7.453125" style="90" customWidth="1"/>
    <col min="2558" max="2558" width="52.1796875" style="90" customWidth="1"/>
    <col min="2559" max="2559" width="9.1796875" style="90" customWidth="1"/>
    <col min="2560" max="2560" width="14.81640625" style="90" customWidth="1"/>
    <col min="2561" max="2561" width="17.1796875" style="90" customWidth="1"/>
    <col min="2562" max="2567" width="4.81640625" style="90" customWidth="1"/>
    <col min="2568" max="2568" width="0.453125" style="90" customWidth="1"/>
    <col min="2569" max="2812" width="11.453125" style="90"/>
    <col min="2813" max="2813" width="7.453125" style="90" customWidth="1"/>
    <col min="2814" max="2814" width="52.1796875" style="90" customWidth="1"/>
    <col min="2815" max="2815" width="9.1796875" style="90" customWidth="1"/>
    <col min="2816" max="2816" width="14.81640625" style="90" customWidth="1"/>
    <col min="2817" max="2817" width="17.1796875" style="90" customWidth="1"/>
    <col min="2818" max="2823" width="4.81640625" style="90" customWidth="1"/>
    <col min="2824" max="2824" width="0.453125" style="90" customWidth="1"/>
    <col min="2825" max="3068" width="11.453125" style="90"/>
    <col min="3069" max="3069" width="7.453125" style="90" customWidth="1"/>
    <col min="3070" max="3070" width="52.1796875" style="90" customWidth="1"/>
    <col min="3071" max="3071" width="9.1796875" style="90" customWidth="1"/>
    <col min="3072" max="3072" width="14.81640625" style="90" customWidth="1"/>
    <col min="3073" max="3073" width="17.1796875" style="90" customWidth="1"/>
    <col min="3074" max="3079" width="4.81640625" style="90" customWidth="1"/>
    <col min="3080" max="3080" width="0.453125" style="90" customWidth="1"/>
    <col min="3081" max="3324" width="11.453125" style="90"/>
    <col min="3325" max="3325" width="7.453125" style="90" customWidth="1"/>
    <col min="3326" max="3326" width="52.1796875" style="90" customWidth="1"/>
    <col min="3327" max="3327" width="9.1796875" style="90" customWidth="1"/>
    <col min="3328" max="3328" width="14.81640625" style="90" customWidth="1"/>
    <col min="3329" max="3329" width="17.1796875" style="90" customWidth="1"/>
    <col min="3330" max="3335" width="4.81640625" style="90" customWidth="1"/>
    <col min="3336" max="3336" width="0.453125" style="90" customWidth="1"/>
    <col min="3337" max="3580" width="11.453125" style="90"/>
    <col min="3581" max="3581" width="7.453125" style="90" customWidth="1"/>
    <col min="3582" max="3582" width="52.1796875" style="90" customWidth="1"/>
    <col min="3583" max="3583" width="9.1796875" style="90" customWidth="1"/>
    <col min="3584" max="3584" width="14.81640625" style="90" customWidth="1"/>
    <col min="3585" max="3585" width="17.1796875" style="90" customWidth="1"/>
    <col min="3586" max="3591" width="4.81640625" style="90" customWidth="1"/>
    <col min="3592" max="3592" width="0.453125" style="90" customWidth="1"/>
    <col min="3593" max="3836" width="11.453125" style="90"/>
    <col min="3837" max="3837" width="7.453125" style="90" customWidth="1"/>
    <col min="3838" max="3838" width="52.1796875" style="90" customWidth="1"/>
    <col min="3839" max="3839" width="9.1796875" style="90" customWidth="1"/>
    <col min="3840" max="3840" width="14.81640625" style="90" customWidth="1"/>
    <col min="3841" max="3841" width="17.1796875" style="90" customWidth="1"/>
    <col min="3842" max="3847" width="4.81640625" style="90" customWidth="1"/>
    <col min="3848" max="3848" width="0.453125" style="90" customWidth="1"/>
    <col min="3849" max="4092" width="11.453125" style="90"/>
    <col min="4093" max="4093" width="7.453125" style="90" customWidth="1"/>
    <col min="4094" max="4094" width="52.1796875" style="90" customWidth="1"/>
    <col min="4095" max="4095" width="9.1796875" style="90" customWidth="1"/>
    <col min="4096" max="4096" width="14.81640625" style="90" customWidth="1"/>
    <col min="4097" max="4097" width="17.1796875" style="90" customWidth="1"/>
    <col min="4098" max="4103" width="4.81640625" style="90" customWidth="1"/>
    <col min="4104" max="4104" width="0.453125" style="90" customWidth="1"/>
    <col min="4105" max="4348" width="11.453125" style="90"/>
    <col min="4349" max="4349" width="7.453125" style="90" customWidth="1"/>
    <col min="4350" max="4350" width="52.1796875" style="90" customWidth="1"/>
    <col min="4351" max="4351" width="9.1796875" style="90" customWidth="1"/>
    <col min="4352" max="4352" width="14.81640625" style="90" customWidth="1"/>
    <col min="4353" max="4353" width="17.1796875" style="90" customWidth="1"/>
    <col min="4354" max="4359" width="4.81640625" style="90" customWidth="1"/>
    <col min="4360" max="4360" width="0.453125" style="90" customWidth="1"/>
    <col min="4361" max="4604" width="11.453125" style="90"/>
    <col min="4605" max="4605" width="7.453125" style="90" customWidth="1"/>
    <col min="4606" max="4606" width="52.1796875" style="90" customWidth="1"/>
    <col min="4607" max="4607" width="9.1796875" style="90" customWidth="1"/>
    <col min="4608" max="4608" width="14.81640625" style="90" customWidth="1"/>
    <col min="4609" max="4609" width="17.1796875" style="90" customWidth="1"/>
    <col min="4610" max="4615" width="4.81640625" style="90" customWidth="1"/>
    <col min="4616" max="4616" width="0.453125" style="90" customWidth="1"/>
    <col min="4617" max="4860" width="11.453125" style="90"/>
    <col min="4861" max="4861" width="7.453125" style="90" customWidth="1"/>
    <col min="4862" max="4862" width="52.1796875" style="90" customWidth="1"/>
    <col min="4863" max="4863" width="9.1796875" style="90" customWidth="1"/>
    <col min="4864" max="4864" width="14.81640625" style="90" customWidth="1"/>
    <col min="4865" max="4865" width="17.1796875" style="90" customWidth="1"/>
    <col min="4866" max="4871" width="4.81640625" style="90" customWidth="1"/>
    <col min="4872" max="4872" width="0.453125" style="90" customWidth="1"/>
    <col min="4873" max="5116" width="11.453125" style="90"/>
    <col min="5117" max="5117" width="7.453125" style="90" customWidth="1"/>
    <col min="5118" max="5118" width="52.1796875" style="90" customWidth="1"/>
    <col min="5119" max="5119" width="9.1796875" style="90" customWidth="1"/>
    <col min="5120" max="5120" width="14.81640625" style="90" customWidth="1"/>
    <col min="5121" max="5121" width="17.1796875" style="90" customWidth="1"/>
    <col min="5122" max="5127" width="4.81640625" style="90" customWidth="1"/>
    <col min="5128" max="5128" width="0.453125" style="90" customWidth="1"/>
    <col min="5129" max="5372" width="11.453125" style="90"/>
    <col min="5373" max="5373" width="7.453125" style="90" customWidth="1"/>
    <col min="5374" max="5374" width="52.1796875" style="90" customWidth="1"/>
    <col min="5375" max="5375" width="9.1796875" style="90" customWidth="1"/>
    <col min="5376" max="5376" width="14.81640625" style="90" customWidth="1"/>
    <col min="5377" max="5377" width="17.1796875" style="90" customWidth="1"/>
    <col min="5378" max="5383" width="4.81640625" style="90" customWidth="1"/>
    <col min="5384" max="5384" width="0.453125" style="90" customWidth="1"/>
    <col min="5385" max="5628" width="11.453125" style="90"/>
    <col min="5629" max="5629" width="7.453125" style="90" customWidth="1"/>
    <col min="5630" max="5630" width="52.1796875" style="90" customWidth="1"/>
    <col min="5631" max="5631" width="9.1796875" style="90" customWidth="1"/>
    <col min="5632" max="5632" width="14.81640625" style="90" customWidth="1"/>
    <col min="5633" max="5633" width="17.1796875" style="90" customWidth="1"/>
    <col min="5634" max="5639" width="4.81640625" style="90" customWidth="1"/>
    <col min="5640" max="5640" width="0.453125" style="90" customWidth="1"/>
    <col min="5641" max="5884" width="11.453125" style="90"/>
    <col min="5885" max="5885" width="7.453125" style="90" customWidth="1"/>
    <col min="5886" max="5886" width="52.1796875" style="90" customWidth="1"/>
    <col min="5887" max="5887" width="9.1796875" style="90" customWidth="1"/>
    <col min="5888" max="5888" width="14.81640625" style="90" customWidth="1"/>
    <col min="5889" max="5889" width="17.1796875" style="90" customWidth="1"/>
    <col min="5890" max="5895" width="4.81640625" style="90" customWidth="1"/>
    <col min="5896" max="5896" width="0.453125" style="90" customWidth="1"/>
    <col min="5897" max="6140" width="11.453125" style="90"/>
    <col min="6141" max="6141" width="7.453125" style="90" customWidth="1"/>
    <col min="6142" max="6142" width="52.1796875" style="90" customWidth="1"/>
    <col min="6143" max="6143" width="9.1796875" style="90" customWidth="1"/>
    <col min="6144" max="6144" width="14.81640625" style="90" customWidth="1"/>
    <col min="6145" max="6145" width="17.1796875" style="90" customWidth="1"/>
    <col min="6146" max="6151" width="4.81640625" style="90" customWidth="1"/>
    <col min="6152" max="6152" width="0.453125" style="90" customWidth="1"/>
    <col min="6153" max="6396" width="11.453125" style="90"/>
    <col min="6397" max="6397" width="7.453125" style="90" customWidth="1"/>
    <col min="6398" max="6398" width="52.1796875" style="90" customWidth="1"/>
    <col min="6399" max="6399" width="9.1796875" style="90" customWidth="1"/>
    <col min="6400" max="6400" width="14.81640625" style="90" customWidth="1"/>
    <col min="6401" max="6401" width="17.1796875" style="90" customWidth="1"/>
    <col min="6402" max="6407" width="4.81640625" style="90" customWidth="1"/>
    <col min="6408" max="6408" width="0.453125" style="90" customWidth="1"/>
    <col min="6409" max="6652" width="11.453125" style="90"/>
    <col min="6653" max="6653" width="7.453125" style="90" customWidth="1"/>
    <col min="6654" max="6654" width="52.1796875" style="90" customWidth="1"/>
    <col min="6655" max="6655" width="9.1796875" style="90" customWidth="1"/>
    <col min="6656" max="6656" width="14.81640625" style="90" customWidth="1"/>
    <col min="6657" max="6657" width="17.1796875" style="90" customWidth="1"/>
    <col min="6658" max="6663" width="4.81640625" style="90" customWidth="1"/>
    <col min="6664" max="6664" width="0.453125" style="90" customWidth="1"/>
    <col min="6665" max="6908" width="11.453125" style="90"/>
    <col min="6909" max="6909" width="7.453125" style="90" customWidth="1"/>
    <col min="6910" max="6910" width="52.1796875" style="90" customWidth="1"/>
    <col min="6911" max="6911" width="9.1796875" style="90" customWidth="1"/>
    <col min="6912" max="6912" width="14.81640625" style="90" customWidth="1"/>
    <col min="6913" max="6913" width="17.1796875" style="90" customWidth="1"/>
    <col min="6914" max="6919" width="4.81640625" style="90" customWidth="1"/>
    <col min="6920" max="6920" width="0.453125" style="90" customWidth="1"/>
    <col min="6921" max="7164" width="11.453125" style="90"/>
    <col min="7165" max="7165" width="7.453125" style="90" customWidth="1"/>
    <col min="7166" max="7166" width="52.1796875" style="90" customWidth="1"/>
    <col min="7167" max="7167" width="9.1796875" style="90" customWidth="1"/>
    <col min="7168" max="7168" width="14.81640625" style="90" customWidth="1"/>
    <col min="7169" max="7169" width="17.1796875" style="90" customWidth="1"/>
    <col min="7170" max="7175" width="4.81640625" style="90" customWidth="1"/>
    <col min="7176" max="7176" width="0.453125" style="90" customWidth="1"/>
    <col min="7177" max="7420" width="11.453125" style="90"/>
    <col min="7421" max="7421" width="7.453125" style="90" customWidth="1"/>
    <col min="7422" max="7422" width="52.1796875" style="90" customWidth="1"/>
    <col min="7423" max="7423" width="9.1796875" style="90" customWidth="1"/>
    <col min="7424" max="7424" width="14.81640625" style="90" customWidth="1"/>
    <col min="7425" max="7425" width="17.1796875" style="90" customWidth="1"/>
    <col min="7426" max="7431" width="4.81640625" style="90" customWidth="1"/>
    <col min="7432" max="7432" width="0.453125" style="90" customWidth="1"/>
    <col min="7433" max="7676" width="11.453125" style="90"/>
    <col min="7677" max="7677" width="7.453125" style="90" customWidth="1"/>
    <col min="7678" max="7678" width="52.1796875" style="90" customWidth="1"/>
    <col min="7679" max="7679" width="9.1796875" style="90" customWidth="1"/>
    <col min="7680" max="7680" width="14.81640625" style="90" customWidth="1"/>
    <col min="7681" max="7681" width="17.1796875" style="90" customWidth="1"/>
    <col min="7682" max="7687" width="4.81640625" style="90" customWidth="1"/>
    <col min="7688" max="7688" width="0.453125" style="90" customWidth="1"/>
    <col min="7689" max="7932" width="11.453125" style="90"/>
    <col min="7933" max="7933" width="7.453125" style="90" customWidth="1"/>
    <col min="7934" max="7934" width="52.1796875" style="90" customWidth="1"/>
    <col min="7935" max="7935" width="9.1796875" style="90" customWidth="1"/>
    <col min="7936" max="7936" width="14.81640625" style="90" customWidth="1"/>
    <col min="7937" max="7937" width="17.1796875" style="90" customWidth="1"/>
    <col min="7938" max="7943" width="4.81640625" style="90" customWidth="1"/>
    <col min="7944" max="7944" width="0.453125" style="90" customWidth="1"/>
    <col min="7945" max="8188" width="11.453125" style="90"/>
    <col min="8189" max="8189" width="7.453125" style="90" customWidth="1"/>
    <col min="8190" max="8190" width="52.1796875" style="90" customWidth="1"/>
    <col min="8191" max="8191" width="9.1796875" style="90" customWidth="1"/>
    <col min="8192" max="8192" width="14.81640625" style="90" customWidth="1"/>
    <col min="8193" max="8193" width="17.1796875" style="90" customWidth="1"/>
    <col min="8194" max="8199" width="4.81640625" style="90" customWidth="1"/>
    <col min="8200" max="8200" width="0.453125" style="90" customWidth="1"/>
    <col min="8201" max="8444" width="11.453125" style="90"/>
    <col min="8445" max="8445" width="7.453125" style="90" customWidth="1"/>
    <col min="8446" max="8446" width="52.1796875" style="90" customWidth="1"/>
    <col min="8447" max="8447" width="9.1796875" style="90" customWidth="1"/>
    <col min="8448" max="8448" width="14.81640625" style="90" customWidth="1"/>
    <col min="8449" max="8449" width="17.1796875" style="90" customWidth="1"/>
    <col min="8450" max="8455" width="4.81640625" style="90" customWidth="1"/>
    <col min="8456" max="8456" width="0.453125" style="90" customWidth="1"/>
    <col min="8457" max="8700" width="11.453125" style="90"/>
    <col min="8701" max="8701" width="7.453125" style="90" customWidth="1"/>
    <col min="8702" max="8702" width="52.1796875" style="90" customWidth="1"/>
    <col min="8703" max="8703" width="9.1796875" style="90" customWidth="1"/>
    <col min="8704" max="8704" width="14.81640625" style="90" customWidth="1"/>
    <col min="8705" max="8705" width="17.1796875" style="90" customWidth="1"/>
    <col min="8706" max="8711" width="4.81640625" style="90" customWidth="1"/>
    <col min="8712" max="8712" width="0.453125" style="90" customWidth="1"/>
    <col min="8713" max="8956" width="11.453125" style="90"/>
    <col min="8957" max="8957" width="7.453125" style="90" customWidth="1"/>
    <col min="8958" max="8958" width="52.1796875" style="90" customWidth="1"/>
    <col min="8959" max="8959" width="9.1796875" style="90" customWidth="1"/>
    <col min="8960" max="8960" width="14.81640625" style="90" customWidth="1"/>
    <col min="8961" max="8961" width="17.1796875" style="90" customWidth="1"/>
    <col min="8962" max="8967" width="4.81640625" style="90" customWidth="1"/>
    <col min="8968" max="8968" width="0.453125" style="90" customWidth="1"/>
    <col min="8969" max="9212" width="11.453125" style="90"/>
    <col min="9213" max="9213" width="7.453125" style="90" customWidth="1"/>
    <col min="9214" max="9214" width="52.1796875" style="90" customWidth="1"/>
    <col min="9215" max="9215" width="9.1796875" style="90" customWidth="1"/>
    <col min="9216" max="9216" width="14.81640625" style="90" customWidth="1"/>
    <col min="9217" max="9217" width="17.1796875" style="90" customWidth="1"/>
    <col min="9218" max="9223" width="4.81640625" style="90" customWidth="1"/>
    <col min="9224" max="9224" width="0.453125" style="90" customWidth="1"/>
    <col min="9225" max="9468" width="11.453125" style="90"/>
    <col min="9469" max="9469" width="7.453125" style="90" customWidth="1"/>
    <col min="9470" max="9470" width="52.1796875" style="90" customWidth="1"/>
    <col min="9471" max="9471" width="9.1796875" style="90" customWidth="1"/>
    <col min="9472" max="9472" width="14.81640625" style="90" customWidth="1"/>
    <col min="9473" max="9473" width="17.1796875" style="90" customWidth="1"/>
    <col min="9474" max="9479" width="4.81640625" style="90" customWidth="1"/>
    <col min="9480" max="9480" width="0.453125" style="90" customWidth="1"/>
    <col min="9481" max="9724" width="11.453125" style="90"/>
    <col min="9725" max="9725" width="7.453125" style="90" customWidth="1"/>
    <col min="9726" max="9726" width="52.1796875" style="90" customWidth="1"/>
    <col min="9727" max="9727" width="9.1796875" style="90" customWidth="1"/>
    <col min="9728" max="9728" width="14.81640625" style="90" customWidth="1"/>
    <col min="9729" max="9729" width="17.1796875" style="90" customWidth="1"/>
    <col min="9730" max="9735" width="4.81640625" style="90" customWidth="1"/>
    <col min="9736" max="9736" width="0.453125" style="90" customWidth="1"/>
    <col min="9737" max="9980" width="11.453125" style="90"/>
    <col min="9981" max="9981" width="7.453125" style="90" customWidth="1"/>
    <col min="9982" max="9982" width="52.1796875" style="90" customWidth="1"/>
    <col min="9983" max="9983" width="9.1796875" style="90" customWidth="1"/>
    <col min="9984" max="9984" width="14.81640625" style="90" customWidth="1"/>
    <col min="9985" max="9985" width="17.1796875" style="90" customWidth="1"/>
    <col min="9986" max="9991" width="4.81640625" style="90" customWidth="1"/>
    <col min="9992" max="9992" width="0.453125" style="90" customWidth="1"/>
    <col min="9993" max="10236" width="11.453125" style="90"/>
    <col min="10237" max="10237" width="7.453125" style="90" customWidth="1"/>
    <col min="10238" max="10238" width="52.1796875" style="90" customWidth="1"/>
    <col min="10239" max="10239" width="9.1796875" style="90" customWidth="1"/>
    <col min="10240" max="10240" width="14.81640625" style="90" customWidth="1"/>
    <col min="10241" max="10241" width="17.1796875" style="90" customWidth="1"/>
    <col min="10242" max="10247" width="4.81640625" style="90" customWidth="1"/>
    <col min="10248" max="10248" width="0.453125" style="90" customWidth="1"/>
    <col min="10249" max="10492" width="11.453125" style="90"/>
    <col min="10493" max="10493" width="7.453125" style="90" customWidth="1"/>
    <col min="10494" max="10494" width="52.1796875" style="90" customWidth="1"/>
    <col min="10495" max="10495" width="9.1796875" style="90" customWidth="1"/>
    <col min="10496" max="10496" width="14.81640625" style="90" customWidth="1"/>
    <col min="10497" max="10497" width="17.1796875" style="90" customWidth="1"/>
    <col min="10498" max="10503" width="4.81640625" style="90" customWidth="1"/>
    <col min="10504" max="10504" width="0.453125" style="90" customWidth="1"/>
    <col min="10505" max="10748" width="11.453125" style="90"/>
    <col min="10749" max="10749" width="7.453125" style="90" customWidth="1"/>
    <col min="10750" max="10750" width="52.1796875" style="90" customWidth="1"/>
    <col min="10751" max="10751" width="9.1796875" style="90" customWidth="1"/>
    <col min="10752" max="10752" width="14.81640625" style="90" customWidth="1"/>
    <col min="10753" max="10753" width="17.1796875" style="90" customWidth="1"/>
    <col min="10754" max="10759" width="4.81640625" style="90" customWidth="1"/>
    <col min="10760" max="10760" width="0.453125" style="90" customWidth="1"/>
    <col min="10761" max="11004" width="11.453125" style="90"/>
    <col min="11005" max="11005" width="7.453125" style="90" customWidth="1"/>
    <col min="11006" max="11006" width="52.1796875" style="90" customWidth="1"/>
    <col min="11007" max="11007" width="9.1796875" style="90" customWidth="1"/>
    <col min="11008" max="11008" width="14.81640625" style="90" customWidth="1"/>
    <col min="11009" max="11009" width="17.1796875" style="90" customWidth="1"/>
    <col min="11010" max="11015" width="4.81640625" style="90" customWidth="1"/>
    <col min="11016" max="11016" width="0.453125" style="90" customWidth="1"/>
    <col min="11017" max="11260" width="11.453125" style="90"/>
    <col min="11261" max="11261" width="7.453125" style="90" customWidth="1"/>
    <col min="11262" max="11262" width="52.1796875" style="90" customWidth="1"/>
    <col min="11263" max="11263" width="9.1796875" style="90" customWidth="1"/>
    <col min="11264" max="11264" width="14.81640625" style="90" customWidth="1"/>
    <col min="11265" max="11265" width="17.1796875" style="90" customWidth="1"/>
    <col min="11266" max="11271" width="4.81640625" style="90" customWidth="1"/>
    <col min="11272" max="11272" width="0.453125" style="90" customWidth="1"/>
    <col min="11273" max="11516" width="11.453125" style="90"/>
    <col min="11517" max="11517" width="7.453125" style="90" customWidth="1"/>
    <col min="11518" max="11518" width="52.1796875" style="90" customWidth="1"/>
    <col min="11519" max="11519" width="9.1796875" style="90" customWidth="1"/>
    <col min="11520" max="11520" width="14.81640625" style="90" customWidth="1"/>
    <col min="11521" max="11521" width="17.1796875" style="90" customWidth="1"/>
    <col min="11522" max="11527" width="4.81640625" style="90" customWidth="1"/>
    <col min="11528" max="11528" width="0.453125" style="90" customWidth="1"/>
    <col min="11529" max="11772" width="11.453125" style="90"/>
    <col min="11773" max="11773" width="7.453125" style="90" customWidth="1"/>
    <col min="11774" max="11774" width="52.1796875" style="90" customWidth="1"/>
    <col min="11775" max="11775" width="9.1796875" style="90" customWidth="1"/>
    <col min="11776" max="11776" width="14.81640625" style="90" customWidth="1"/>
    <col min="11777" max="11777" width="17.1796875" style="90" customWidth="1"/>
    <col min="11778" max="11783" width="4.81640625" style="90" customWidth="1"/>
    <col min="11784" max="11784" width="0.453125" style="90" customWidth="1"/>
    <col min="11785" max="12028" width="11.453125" style="90"/>
    <col min="12029" max="12029" width="7.453125" style="90" customWidth="1"/>
    <col min="12030" max="12030" width="52.1796875" style="90" customWidth="1"/>
    <col min="12031" max="12031" width="9.1796875" style="90" customWidth="1"/>
    <col min="12032" max="12032" width="14.81640625" style="90" customWidth="1"/>
    <col min="12033" max="12033" width="17.1796875" style="90" customWidth="1"/>
    <col min="12034" max="12039" width="4.81640625" style="90" customWidth="1"/>
    <col min="12040" max="12040" width="0.453125" style="90" customWidth="1"/>
    <col min="12041" max="12284" width="11.453125" style="90"/>
    <col min="12285" max="12285" width="7.453125" style="90" customWidth="1"/>
    <col min="12286" max="12286" width="52.1796875" style="90" customWidth="1"/>
    <col min="12287" max="12287" width="9.1796875" style="90" customWidth="1"/>
    <col min="12288" max="12288" width="14.81640625" style="90" customWidth="1"/>
    <col min="12289" max="12289" width="17.1796875" style="90" customWidth="1"/>
    <col min="12290" max="12295" width="4.81640625" style="90" customWidth="1"/>
    <col min="12296" max="12296" width="0.453125" style="90" customWidth="1"/>
    <col min="12297" max="12540" width="11.453125" style="90"/>
    <col min="12541" max="12541" width="7.453125" style="90" customWidth="1"/>
    <col min="12542" max="12542" width="52.1796875" style="90" customWidth="1"/>
    <col min="12543" max="12543" width="9.1796875" style="90" customWidth="1"/>
    <col min="12544" max="12544" width="14.81640625" style="90" customWidth="1"/>
    <col min="12545" max="12545" width="17.1796875" style="90" customWidth="1"/>
    <col min="12546" max="12551" width="4.81640625" style="90" customWidth="1"/>
    <col min="12552" max="12552" width="0.453125" style="90" customWidth="1"/>
    <col min="12553" max="12796" width="11.453125" style="90"/>
    <col min="12797" max="12797" width="7.453125" style="90" customWidth="1"/>
    <col min="12798" max="12798" width="52.1796875" style="90" customWidth="1"/>
    <col min="12799" max="12799" width="9.1796875" style="90" customWidth="1"/>
    <col min="12800" max="12800" width="14.81640625" style="90" customWidth="1"/>
    <col min="12801" max="12801" width="17.1796875" style="90" customWidth="1"/>
    <col min="12802" max="12807" width="4.81640625" style="90" customWidth="1"/>
    <col min="12808" max="12808" width="0.453125" style="90" customWidth="1"/>
    <col min="12809" max="13052" width="11.453125" style="90"/>
    <col min="13053" max="13053" width="7.453125" style="90" customWidth="1"/>
    <col min="13054" max="13054" width="52.1796875" style="90" customWidth="1"/>
    <col min="13055" max="13055" width="9.1796875" style="90" customWidth="1"/>
    <col min="13056" max="13056" width="14.81640625" style="90" customWidth="1"/>
    <col min="13057" max="13057" width="17.1796875" style="90" customWidth="1"/>
    <col min="13058" max="13063" width="4.81640625" style="90" customWidth="1"/>
    <col min="13064" max="13064" width="0.453125" style="90" customWidth="1"/>
    <col min="13065" max="13308" width="11.453125" style="90"/>
    <col min="13309" max="13309" width="7.453125" style="90" customWidth="1"/>
    <col min="13310" max="13310" width="52.1796875" style="90" customWidth="1"/>
    <col min="13311" max="13311" width="9.1796875" style="90" customWidth="1"/>
    <col min="13312" max="13312" width="14.81640625" style="90" customWidth="1"/>
    <col min="13313" max="13313" width="17.1796875" style="90" customWidth="1"/>
    <col min="13314" max="13319" width="4.81640625" style="90" customWidth="1"/>
    <col min="13320" max="13320" width="0.453125" style="90" customWidth="1"/>
    <col min="13321" max="13564" width="11.453125" style="90"/>
    <col min="13565" max="13565" width="7.453125" style="90" customWidth="1"/>
    <col min="13566" max="13566" width="52.1796875" style="90" customWidth="1"/>
    <col min="13567" max="13567" width="9.1796875" style="90" customWidth="1"/>
    <col min="13568" max="13568" width="14.81640625" style="90" customWidth="1"/>
    <col min="13569" max="13569" width="17.1796875" style="90" customWidth="1"/>
    <col min="13570" max="13575" width="4.81640625" style="90" customWidth="1"/>
    <col min="13576" max="13576" width="0.453125" style="90" customWidth="1"/>
    <col min="13577" max="13820" width="11.453125" style="90"/>
    <col min="13821" max="13821" width="7.453125" style="90" customWidth="1"/>
    <col min="13822" max="13822" width="52.1796875" style="90" customWidth="1"/>
    <col min="13823" max="13823" width="9.1796875" style="90" customWidth="1"/>
    <col min="13824" max="13824" width="14.81640625" style="90" customWidth="1"/>
    <col min="13825" max="13825" width="17.1796875" style="90" customWidth="1"/>
    <col min="13826" max="13831" width="4.81640625" style="90" customWidth="1"/>
    <col min="13832" max="13832" width="0.453125" style="90" customWidth="1"/>
    <col min="13833" max="14076" width="11.453125" style="90"/>
    <col min="14077" max="14077" width="7.453125" style="90" customWidth="1"/>
    <col min="14078" max="14078" width="52.1796875" style="90" customWidth="1"/>
    <col min="14079" max="14079" width="9.1796875" style="90" customWidth="1"/>
    <col min="14080" max="14080" width="14.81640625" style="90" customWidth="1"/>
    <col min="14081" max="14081" width="17.1796875" style="90" customWidth="1"/>
    <col min="14082" max="14087" width="4.81640625" style="90" customWidth="1"/>
    <col min="14088" max="14088" width="0.453125" style="90" customWidth="1"/>
    <col min="14089" max="14332" width="11.453125" style="90"/>
    <col min="14333" max="14333" width="7.453125" style="90" customWidth="1"/>
    <col min="14334" max="14334" width="52.1796875" style="90" customWidth="1"/>
    <col min="14335" max="14335" width="9.1796875" style="90" customWidth="1"/>
    <col min="14336" max="14336" width="14.81640625" style="90" customWidth="1"/>
    <col min="14337" max="14337" width="17.1796875" style="90" customWidth="1"/>
    <col min="14338" max="14343" width="4.81640625" style="90" customWidth="1"/>
    <col min="14344" max="14344" width="0.453125" style="90" customWidth="1"/>
    <col min="14345" max="14588" width="11.453125" style="90"/>
    <col min="14589" max="14589" width="7.453125" style="90" customWidth="1"/>
    <col min="14590" max="14590" width="52.1796875" style="90" customWidth="1"/>
    <col min="14591" max="14591" width="9.1796875" style="90" customWidth="1"/>
    <col min="14592" max="14592" width="14.81640625" style="90" customWidth="1"/>
    <col min="14593" max="14593" width="17.1796875" style="90" customWidth="1"/>
    <col min="14594" max="14599" width="4.81640625" style="90" customWidth="1"/>
    <col min="14600" max="14600" width="0.453125" style="90" customWidth="1"/>
    <col min="14601" max="14844" width="11.453125" style="90"/>
    <col min="14845" max="14845" width="7.453125" style="90" customWidth="1"/>
    <col min="14846" max="14846" width="52.1796875" style="90" customWidth="1"/>
    <col min="14847" max="14847" width="9.1796875" style="90" customWidth="1"/>
    <col min="14848" max="14848" width="14.81640625" style="90" customWidth="1"/>
    <col min="14849" max="14849" width="17.1796875" style="90" customWidth="1"/>
    <col min="14850" max="14855" width="4.81640625" style="90" customWidth="1"/>
    <col min="14856" max="14856" width="0.453125" style="90" customWidth="1"/>
    <col min="14857" max="15100" width="11.453125" style="90"/>
    <col min="15101" max="15101" width="7.453125" style="90" customWidth="1"/>
    <col min="15102" max="15102" width="52.1796875" style="90" customWidth="1"/>
    <col min="15103" max="15103" width="9.1796875" style="90" customWidth="1"/>
    <col min="15104" max="15104" width="14.81640625" style="90" customWidth="1"/>
    <col min="15105" max="15105" width="17.1796875" style="90" customWidth="1"/>
    <col min="15106" max="15111" width="4.81640625" style="90" customWidth="1"/>
    <col min="15112" max="15112" width="0.453125" style="90" customWidth="1"/>
    <col min="15113" max="15356" width="11.453125" style="90"/>
    <col min="15357" max="15357" width="7.453125" style="90" customWidth="1"/>
    <col min="15358" max="15358" width="52.1796875" style="90" customWidth="1"/>
    <col min="15359" max="15359" width="9.1796875" style="90" customWidth="1"/>
    <col min="15360" max="15360" width="14.81640625" style="90" customWidth="1"/>
    <col min="15361" max="15361" width="17.1796875" style="90" customWidth="1"/>
    <col min="15362" max="15367" width="4.81640625" style="90" customWidth="1"/>
    <col min="15368" max="15368" width="0.453125" style="90" customWidth="1"/>
    <col min="15369" max="15612" width="11.453125" style="90"/>
    <col min="15613" max="15613" width="7.453125" style="90" customWidth="1"/>
    <col min="15614" max="15614" width="52.1796875" style="90" customWidth="1"/>
    <col min="15615" max="15615" width="9.1796875" style="90" customWidth="1"/>
    <col min="15616" max="15616" width="14.81640625" style="90" customWidth="1"/>
    <col min="15617" max="15617" width="17.1796875" style="90" customWidth="1"/>
    <col min="15618" max="15623" width="4.81640625" style="90" customWidth="1"/>
    <col min="15624" max="15624" width="0.453125" style="90" customWidth="1"/>
    <col min="15625" max="15868" width="11.453125" style="90"/>
    <col min="15869" max="15869" width="7.453125" style="90" customWidth="1"/>
    <col min="15870" max="15870" width="52.1796875" style="90" customWidth="1"/>
    <col min="15871" max="15871" width="9.1796875" style="90" customWidth="1"/>
    <col min="15872" max="15872" width="14.81640625" style="90" customWidth="1"/>
    <col min="15873" max="15873" width="17.1796875" style="90" customWidth="1"/>
    <col min="15874" max="15879" width="4.81640625" style="90" customWidth="1"/>
    <col min="15880" max="15880" width="0.453125" style="90" customWidth="1"/>
    <col min="15881" max="16124" width="11.453125" style="90"/>
    <col min="16125" max="16125" width="7.453125" style="90" customWidth="1"/>
    <col min="16126" max="16126" width="52.1796875" style="90" customWidth="1"/>
    <col min="16127" max="16127" width="9.1796875" style="90" customWidth="1"/>
    <col min="16128" max="16128" width="14.81640625" style="90" customWidth="1"/>
    <col min="16129" max="16129" width="17.1796875" style="90" customWidth="1"/>
    <col min="16130" max="16135" width="4.81640625" style="90" customWidth="1"/>
    <col min="16136" max="16136" width="0.453125" style="90" customWidth="1"/>
    <col min="16137" max="16384" width="11.453125" style="90"/>
  </cols>
  <sheetData>
    <row r="1" spans="1:12" ht="18.75" customHeight="1" thickBot="1" x14ac:dyDescent="0.4">
      <c r="B1" s="921" t="s">
        <v>87</v>
      </c>
      <c r="C1" s="922"/>
      <c r="D1" s="922"/>
      <c r="E1" s="922"/>
      <c r="F1" s="922"/>
      <c r="G1" s="923"/>
      <c r="H1" s="923"/>
      <c r="I1" s="924"/>
    </row>
    <row r="2" spans="1:12" ht="108" customHeight="1" thickBot="1" x14ac:dyDescent="0.35">
      <c r="B2" s="114"/>
      <c r="C2" s="932" t="s">
        <v>84</v>
      </c>
      <c r="D2" s="932"/>
      <c r="E2" s="932"/>
      <c r="F2" s="932"/>
      <c r="G2" s="932"/>
      <c r="H2" s="932"/>
      <c r="I2" s="113" t="s">
        <v>85</v>
      </c>
      <c r="J2" s="115"/>
      <c r="L2" s="112"/>
    </row>
    <row r="3" spans="1:12" ht="26.15" customHeight="1" x14ac:dyDescent="0.35">
      <c r="B3" s="928" t="s">
        <v>86</v>
      </c>
      <c r="C3" s="929"/>
      <c r="D3" s="929"/>
      <c r="E3" s="929"/>
      <c r="F3" s="929"/>
      <c r="G3" s="929"/>
      <c r="H3" s="929"/>
      <c r="I3" s="930"/>
      <c r="J3" s="116"/>
      <c r="K3" s="116"/>
      <c r="L3" s="112"/>
    </row>
    <row r="4" spans="1:12" ht="15" customHeight="1" x14ac:dyDescent="0.35">
      <c r="B4" s="925">
        <v>46235</v>
      </c>
      <c r="C4" s="926"/>
      <c r="D4" s="926"/>
      <c r="E4" s="926"/>
      <c r="F4" s="926"/>
      <c r="G4" s="926"/>
      <c r="H4" s="926"/>
      <c r="I4" s="926"/>
    </row>
    <row r="5" spans="1:12" ht="14.25" customHeight="1" x14ac:dyDescent="0.35">
      <c r="B5" s="178" t="s">
        <v>0</v>
      </c>
      <c r="C5" s="178" t="s">
        <v>81</v>
      </c>
      <c r="D5" s="927" t="s">
        <v>80</v>
      </c>
      <c r="E5" s="927"/>
      <c r="F5" s="933" t="s">
        <v>79</v>
      </c>
      <c r="G5" s="933"/>
      <c r="H5" s="188"/>
      <c r="I5" s="188" t="s">
        <v>78</v>
      </c>
    </row>
    <row r="6" spans="1:12" ht="14.5" customHeight="1" x14ac:dyDescent="0.35">
      <c r="B6" s="931"/>
      <c r="C6" s="931"/>
      <c r="D6" s="111" t="s">
        <v>77</v>
      </c>
      <c r="E6" s="111" t="s">
        <v>76</v>
      </c>
      <c r="F6" s="111" t="s">
        <v>75</v>
      </c>
      <c r="G6" s="111" t="s">
        <v>74</v>
      </c>
      <c r="H6" s="111" t="s">
        <v>408</v>
      </c>
      <c r="I6" s="111" t="s">
        <v>409</v>
      </c>
    </row>
    <row r="7" spans="1:12" ht="14.25" customHeight="1" x14ac:dyDescent="0.35">
      <c r="B7" s="920" t="e">
        <f>#REF!</f>
        <v>#REF!</v>
      </c>
      <c r="C7" s="920"/>
      <c r="D7" s="189"/>
      <c r="E7" s="189"/>
      <c r="F7" s="189"/>
      <c r="G7" s="189"/>
      <c r="H7" s="189"/>
      <c r="I7" s="189"/>
    </row>
    <row r="8" spans="1:12" x14ac:dyDescent="0.35">
      <c r="A8" s="90">
        <v>1</v>
      </c>
      <c r="B8" s="25" t="s">
        <v>73</v>
      </c>
      <c r="C8" s="129" t="s">
        <v>58</v>
      </c>
      <c r="D8" s="111"/>
      <c r="E8" s="111"/>
      <c r="F8" s="180">
        <f>'PRESUPUESTO OFICIAL (Entidad)'!K15</f>
        <v>463093</v>
      </c>
      <c r="G8" s="111"/>
      <c r="H8" s="111"/>
      <c r="I8" s="111"/>
    </row>
    <row r="9" spans="1:12" x14ac:dyDescent="0.35">
      <c r="A9" s="90">
        <v>2</v>
      </c>
      <c r="B9" s="25" t="s">
        <v>72</v>
      </c>
      <c r="C9" s="27" t="s">
        <v>102</v>
      </c>
      <c r="D9" s="111"/>
      <c r="E9" s="111"/>
      <c r="F9" s="180">
        <f>'PRESUPUESTO OFICIAL (Entidad)'!K18</f>
        <v>5965731</v>
      </c>
      <c r="G9" s="111"/>
      <c r="H9" s="111"/>
      <c r="I9" s="111"/>
    </row>
    <row r="10" spans="1:12" x14ac:dyDescent="0.35">
      <c r="A10" s="90">
        <v>3</v>
      </c>
      <c r="B10" s="25" t="s">
        <v>108</v>
      </c>
      <c r="C10" s="129" t="s">
        <v>103</v>
      </c>
      <c r="D10" s="111"/>
      <c r="E10" s="111"/>
      <c r="F10" s="180">
        <f>'PRESUPUESTO OFICIAL (Entidad)'!K19</f>
        <v>4857091</v>
      </c>
      <c r="G10" s="111"/>
      <c r="H10" s="111"/>
      <c r="I10" s="111"/>
    </row>
    <row r="11" spans="1:12" x14ac:dyDescent="0.35">
      <c r="A11" s="90">
        <v>4</v>
      </c>
      <c r="B11" s="125" t="s">
        <v>71</v>
      </c>
      <c r="C11" s="133" t="s">
        <v>105</v>
      </c>
      <c r="D11" s="111"/>
      <c r="E11" s="111"/>
      <c r="F11" s="180">
        <f>'PRESUPUESTO OFICIAL (Entidad)'!K22</f>
        <v>11938120</v>
      </c>
      <c r="G11" s="111"/>
      <c r="H11" s="111"/>
      <c r="I11" s="111"/>
    </row>
    <row r="12" spans="1:12" x14ac:dyDescent="0.35">
      <c r="A12" s="90">
        <v>5</v>
      </c>
      <c r="B12" s="125" t="s">
        <v>70</v>
      </c>
      <c r="C12" s="133" t="s">
        <v>106</v>
      </c>
      <c r="D12" s="111"/>
      <c r="E12" s="111"/>
      <c r="F12" s="180">
        <f>'PRESUPUESTO OFICIAL (Entidad)'!K23</f>
        <v>1913572</v>
      </c>
      <c r="G12" s="111"/>
      <c r="H12" s="111"/>
      <c r="I12" s="111"/>
    </row>
    <row r="13" spans="1:12" x14ac:dyDescent="0.35">
      <c r="B13" s="910" t="s">
        <v>366</v>
      </c>
      <c r="C13" s="910"/>
      <c r="D13" s="190"/>
      <c r="E13" s="190"/>
      <c r="F13" s="628"/>
      <c r="G13" s="190"/>
      <c r="H13" s="190"/>
      <c r="I13" s="190"/>
      <c r="K13" s="179"/>
      <c r="L13" s="179"/>
    </row>
    <row r="14" spans="1:12" x14ac:dyDescent="0.35">
      <c r="A14" s="90">
        <v>6</v>
      </c>
      <c r="B14" s="25" t="s">
        <v>69</v>
      </c>
      <c r="C14" s="129" t="s">
        <v>58</v>
      </c>
      <c r="D14" s="111"/>
      <c r="E14" s="111"/>
      <c r="F14" s="180">
        <f>'PRESUPUESTO OFICIAL (Entidad)'!K27</f>
        <v>463093</v>
      </c>
      <c r="G14" s="180"/>
      <c r="H14" s="111"/>
      <c r="I14" s="111"/>
    </row>
    <row r="15" spans="1:12" ht="26" x14ac:dyDescent="0.35">
      <c r="A15" s="90">
        <v>7</v>
      </c>
      <c r="B15" s="25" t="s">
        <v>109</v>
      </c>
      <c r="C15" s="27" t="s">
        <v>120</v>
      </c>
      <c r="D15" s="111"/>
      <c r="E15" s="111"/>
      <c r="F15" s="180">
        <f>'PRESUPUESTO OFICIAL (Entidad)'!K28</f>
        <v>1263848</v>
      </c>
      <c r="G15" s="193"/>
      <c r="H15" s="111"/>
      <c r="I15" s="111"/>
    </row>
    <row r="16" spans="1:12" x14ac:dyDescent="0.35">
      <c r="A16" s="90">
        <v>8</v>
      </c>
      <c r="B16" s="25" t="s">
        <v>137</v>
      </c>
      <c r="C16" s="27" t="s">
        <v>88</v>
      </c>
      <c r="D16" s="111"/>
      <c r="E16" s="111"/>
      <c r="F16" s="180">
        <f>'PRESUPUESTO OFICIAL (Entidad)'!K29</f>
        <v>2871382</v>
      </c>
      <c r="G16" s="193"/>
      <c r="H16" s="111"/>
      <c r="I16" s="111"/>
    </row>
    <row r="17" spans="1:9" x14ac:dyDescent="0.35">
      <c r="A17" s="90">
        <v>9</v>
      </c>
      <c r="B17" s="25" t="s">
        <v>138</v>
      </c>
      <c r="C17" s="27" t="s">
        <v>50</v>
      </c>
      <c r="D17" s="111"/>
      <c r="E17" s="111"/>
      <c r="F17" s="180">
        <f>'PRESUPUESTO OFICIAL (Entidad)'!K30</f>
        <v>481295</v>
      </c>
      <c r="G17" s="193"/>
      <c r="H17" s="111"/>
      <c r="I17" s="111"/>
    </row>
    <row r="18" spans="1:9" ht="39" x14ac:dyDescent="0.35">
      <c r="A18" s="90">
        <v>10</v>
      </c>
      <c r="B18" s="125" t="s">
        <v>68</v>
      </c>
      <c r="C18" s="191" t="s">
        <v>52</v>
      </c>
      <c r="D18" s="111"/>
      <c r="E18" s="111"/>
      <c r="F18" s="180">
        <f>'PRESUPUESTO OFICIAL (Entidad)'!K33</f>
        <v>1024060</v>
      </c>
      <c r="G18" s="193"/>
      <c r="H18" s="111"/>
      <c r="I18" s="111"/>
    </row>
    <row r="19" spans="1:9" ht="26" x14ac:dyDescent="0.35">
      <c r="A19" s="90">
        <v>11</v>
      </c>
      <c r="B19" s="125" t="s">
        <v>82</v>
      </c>
      <c r="C19" s="130" t="s">
        <v>172</v>
      </c>
      <c r="D19" s="111"/>
      <c r="E19" s="111"/>
      <c r="F19" s="180">
        <f>'PRESUPUESTO OFICIAL (Entidad)'!K34</f>
        <v>456538</v>
      </c>
      <c r="G19" s="193"/>
      <c r="H19" s="111"/>
      <c r="I19" s="111"/>
    </row>
    <row r="20" spans="1:9" x14ac:dyDescent="0.35">
      <c r="A20" s="90">
        <v>12</v>
      </c>
      <c r="B20" s="128">
        <v>6.1</v>
      </c>
      <c r="C20" s="124" t="s">
        <v>248</v>
      </c>
      <c r="D20" s="111"/>
      <c r="E20" s="111"/>
      <c r="F20" s="180">
        <f>'PRESUPUESTO OFICIAL (Entidad)'!K37</f>
        <v>2417095</v>
      </c>
      <c r="G20" s="193"/>
      <c r="H20" s="111"/>
      <c r="I20" s="111"/>
    </row>
    <row r="21" spans="1:9" s="183" customFormat="1" x14ac:dyDescent="0.35">
      <c r="A21" s="90">
        <v>13</v>
      </c>
      <c r="B21" s="128" t="s">
        <v>139</v>
      </c>
      <c r="C21" s="181" t="s">
        <v>128</v>
      </c>
      <c r="D21" s="111"/>
      <c r="E21" s="111"/>
      <c r="F21" s="180">
        <f>'PRESUPUESTO OFICIAL (Entidad)'!K38</f>
        <v>10312966</v>
      </c>
      <c r="G21" s="182"/>
      <c r="H21" s="111"/>
      <c r="I21" s="111"/>
    </row>
    <row r="22" spans="1:9" s="183" customFormat="1" x14ac:dyDescent="0.35">
      <c r="A22" s="90">
        <v>14</v>
      </c>
      <c r="B22" s="128" t="s">
        <v>140</v>
      </c>
      <c r="C22" s="124" t="s">
        <v>127</v>
      </c>
      <c r="D22" s="111"/>
      <c r="E22" s="111"/>
      <c r="F22" s="180">
        <f>'PRESUPUESTO OFICIAL (Entidad)'!K39</f>
        <v>763339</v>
      </c>
      <c r="G22" s="182"/>
      <c r="H22" s="111"/>
      <c r="I22" s="111"/>
    </row>
    <row r="23" spans="1:9" s="183" customFormat="1" x14ac:dyDescent="0.35">
      <c r="A23" s="90">
        <v>15</v>
      </c>
      <c r="B23" s="128" t="s">
        <v>141</v>
      </c>
      <c r="C23" s="124" t="s">
        <v>174</v>
      </c>
      <c r="D23" s="111"/>
      <c r="E23" s="111"/>
      <c r="F23" s="180">
        <f>'PRESUPUESTO OFICIAL (Entidad)'!K40</f>
        <v>1824815</v>
      </c>
      <c r="G23" s="182"/>
      <c r="H23" s="111"/>
      <c r="I23" s="111"/>
    </row>
    <row r="24" spans="1:9" s="183" customFormat="1" ht="26" x14ac:dyDescent="0.35">
      <c r="A24" s="90">
        <v>16</v>
      </c>
      <c r="B24" s="128" t="s">
        <v>142</v>
      </c>
      <c r="C24" s="124" t="s">
        <v>360</v>
      </c>
      <c r="D24" s="111"/>
      <c r="E24" s="111"/>
      <c r="F24" s="180">
        <f>'PRESUPUESTO OFICIAL (Entidad)'!K43</f>
        <v>2678362</v>
      </c>
      <c r="G24" s="186"/>
      <c r="H24" s="111"/>
      <c r="I24" s="111"/>
    </row>
    <row r="25" spans="1:9" s="183" customFormat="1" x14ac:dyDescent="0.35">
      <c r="A25" s="90">
        <v>17</v>
      </c>
      <c r="B25" s="128" t="s">
        <v>143</v>
      </c>
      <c r="C25" s="124" t="s">
        <v>175</v>
      </c>
      <c r="D25" s="111"/>
      <c r="E25" s="111"/>
      <c r="F25" s="180">
        <f>'PRESUPUESTO OFICIAL (Entidad)'!K44</f>
        <v>521514</v>
      </c>
      <c r="G25" s="182"/>
      <c r="H25" s="111"/>
      <c r="I25" s="111"/>
    </row>
    <row r="26" spans="1:9" s="183" customFormat="1" x14ac:dyDescent="0.35">
      <c r="A26" s="90">
        <v>18</v>
      </c>
      <c r="B26" s="128" t="s">
        <v>144</v>
      </c>
      <c r="C26" s="124" t="s">
        <v>177</v>
      </c>
      <c r="D26" s="111"/>
      <c r="E26" s="111"/>
      <c r="F26" s="180">
        <f>'PRESUPUESTO OFICIAL (Entidad)'!K45</f>
        <v>988434</v>
      </c>
      <c r="G26" s="182"/>
      <c r="H26" s="111"/>
      <c r="I26" s="111"/>
    </row>
    <row r="27" spans="1:9" s="183" customFormat="1" x14ac:dyDescent="0.35">
      <c r="A27" s="90">
        <v>19</v>
      </c>
      <c r="B27" s="128" t="s">
        <v>145</v>
      </c>
      <c r="C27" s="192" t="s">
        <v>178</v>
      </c>
      <c r="D27" s="111"/>
      <c r="E27" s="111"/>
      <c r="F27" s="180">
        <f>'PRESUPUESTO OFICIAL (Entidad)'!K46</f>
        <v>1132721</v>
      </c>
      <c r="G27" s="182"/>
      <c r="H27" s="111"/>
      <c r="I27" s="111"/>
    </row>
    <row r="28" spans="1:9" s="183" customFormat="1" x14ac:dyDescent="0.35">
      <c r="A28" s="90">
        <v>20</v>
      </c>
      <c r="B28" s="128" t="s">
        <v>176</v>
      </c>
      <c r="C28" s="124" t="s">
        <v>179</v>
      </c>
      <c r="D28" s="111"/>
      <c r="E28" s="111"/>
      <c r="F28" s="180">
        <f>'PRESUPUESTO OFICIAL (Entidad)'!K47</f>
        <v>1381063</v>
      </c>
      <c r="G28" s="182"/>
      <c r="H28" s="111"/>
      <c r="I28" s="111"/>
    </row>
    <row r="29" spans="1:9" x14ac:dyDescent="0.35">
      <c r="A29" s="90">
        <v>21</v>
      </c>
      <c r="B29" s="128" t="s">
        <v>146</v>
      </c>
      <c r="C29" s="123" t="s">
        <v>7</v>
      </c>
      <c r="D29" s="111"/>
      <c r="E29" s="111"/>
      <c r="F29" s="180">
        <f>'PRESUPUESTO OFICIAL (Entidad)'!K50</f>
        <v>6581912</v>
      </c>
      <c r="G29" s="193"/>
      <c r="H29" s="111"/>
      <c r="I29" s="111"/>
    </row>
    <row r="30" spans="1:9" x14ac:dyDescent="0.35">
      <c r="A30" s="90">
        <v>22</v>
      </c>
      <c r="B30" s="128" t="s">
        <v>147</v>
      </c>
      <c r="C30" s="118" t="s">
        <v>125</v>
      </c>
      <c r="D30" s="111"/>
      <c r="E30" s="111"/>
      <c r="F30" s="180">
        <f>'PRESUPUESTO OFICIAL (Entidad)'!K51</f>
        <v>9956951</v>
      </c>
      <c r="G30" s="193"/>
      <c r="H30" s="111"/>
      <c r="I30" s="111"/>
    </row>
    <row r="31" spans="1:9" x14ac:dyDescent="0.35">
      <c r="A31" s="90">
        <v>23</v>
      </c>
      <c r="B31" s="128" t="s">
        <v>148</v>
      </c>
      <c r="C31" s="118" t="s">
        <v>121</v>
      </c>
      <c r="D31" s="111"/>
      <c r="E31" s="111"/>
      <c r="F31" s="180">
        <f>'PRESUPUESTO OFICIAL (Entidad)'!K52</f>
        <v>6811356</v>
      </c>
      <c r="G31" s="193"/>
      <c r="H31" s="111"/>
      <c r="I31" s="111"/>
    </row>
    <row r="32" spans="1:9" x14ac:dyDescent="0.35">
      <c r="A32" s="90">
        <v>24</v>
      </c>
      <c r="B32" s="128" t="s">
        <v>149</v>
      </c>
      <c r="C32" s="118" t="s">
        <v>124</v>
      </c>
      <c r="D32" s="111"/>
      <c r="E32" s="111"/>
      <c r="F32" s="180">
        <f>'PRESUPUESTO OFICIAL (Entidad)'!K53</f>
        <v>58959959</v>
      </c>
      <c r="G32" s="193"/>
      <c r="H32" s="111"/>
      <c r="I32" s="111"/>
    </row>
    <row r="33" spans="1:9" x14ac:dyDescent="0.35">
      <c r="A33" s="90">
        <v>25</v>
      </c>
      <c r="B33" s="25" t="s">
        <v>150</v>
      </c>
      <c r="C33" s="118" t="s">
        <v>122</v>
      </c>
      <c r="D33" s="111"/>
      <c r="E33" s="111"/>
      <c r="F33" s="180">
        <f>'PRESUPUESTO OFICIAL (Entidad)'!K56</f>
        <v>4469799</v>
      </c>
      <c r="G33" s="180"/>
      <c r="H33" s="111"/>
      <c r="I33" s="111"/>
    </row>
    <row r="34" spans="1:9" x14ac:dyDescent="0.35">
      <c r="A34" s="90">
        <v>26</v>
      </c>
      <c r="B34" s="25" t="s">
        <v>151</v>
      </c>
      <c r="C34" s="119" t="s">
        <v>123</v>
      </c>
      <c r="D34" s="111"/>
      <c r="E34" s="111"/>
      <c r="F34" s="180">
        <f>'PRESUPUESTO OFICIAL (Entidad)'!K57</f>
        <v>5539150</v>
      </c>
      <c r="G34" s="111"/>
      <c r="H34" s="111"/>
      <c r="I34" s="111"/>
    </row>
    <row r="35" spans="1:9" x14ac:dyDescent="0.35">
      <c r="A35" s="90">
        <v>27</v>
      </c>
      <c r="B35" s="25" t="s">
        <v>152</v>
      </c>
      <c r="C35" s="123" t="s">
        <v>7</v>
      </c>
      <c r="D35" s="111"/>
      <c r="E35" s="111"/>
      <c r="F35" s="180">
        <f>'PRESUPUESTO OFICIAL (Entidad)'!K58</f>
        <v>12080401</v>
      </c>
      <c r="G35" s="111"/>
      <c r="H35" s="111"/>
      <c r="I35" s="111"/>
    </row>
    <row r="36" spans="1:9" ht="39" x14ac:dyDescent="0.3">
      <c r="A36" s="90">
        <v>28</v>
      </c>
      <c r="B36" s="25" t="s">
        <v>363</v>
      </c>
      <c r="C36" s="176" t="s">
        <v>365</v>
      </c>
      <c r="D36" s="111"/>
      <c r="E36" s="111"/>
      <c r="F36" s="180">
        <f>'PRESUPUESTO OFICIAL (Entidad)'!K59</f>
        <v>4619528</v>
      </c>
      <c r="G36" s="111"/>
      <c r="H36" s="111"/>
      <c r="I36" s="111"/>
    </row>
    <row r="37" spans="1:9" x14ac:dyDescent="0.35">
      <c r="A37" s="90">
        <v>29</v>
      </c>
      <c r="B37" s="25" t="s">
        <v>153</v>
      </c>
      <c r="C37" s="120" t="s">
        <v>97</v>
      </c>
      <c r="D37" s="111"/>
      <c r="E37" s="111"/>
      <c r="F37" s="180">
        <f>'PRESUPUESTO OFICIAL (Entidad)'!K62</f>
        <v>11955621</v>
      </c>
      <c r="G37" s="111"/>
      <c r="H37" s="111"/>
      <c r="I37" s="111"/>
    </row>
    <row r="38" spans="1:9" ht="39" x14ac:dyDescent="0.35">
      <c r="A38" s="90">
        <v>30</v>
      </c>
      <c r="B38" s="25" t="s">
        <v>154</v>
      </c>
      <c r="C38" s="120" t="s">
        <v>130</v>
      </c>
      <c r="D38" s="111"/>
      <c r="E38" s="111"/>
      <c r="F38" s="180">
        <f>'PRESUPUESTO OFICIAL (Entidad)'!K65</f>
        <v>7958420</v>
      </c>
      <c r="G38" s="111"/>
      <c r="H38" s="111"/>
      <c r="I38" s="111"/>
    </row>
    <row r="39" spans="1:9" x14ac:dyDescent="0.35">
      <c r="A39" s="90">
        <v>31</v>
      </c>
      <c r="B39" s="25" t="s">
        <v>155</v>
      </c>
      <c r="C39" s="120" t="s">
        <v>132</v>
      </c>
      <c r="D39" s="111"/>
      <c r="E39" s="111"/>
      <c r="F39" s="180">
        <f>'PRESUPUESTO OFICIAL (Entidad)'!K66</f>
        <v>7689651</v>
      </c>
      <c r="G39" s="111"/>
      <c r="H39" s="111"/>
      <c r="I39" s="111"/>
    </row>
    <row r="40" spans="1:9" x14ac:dyDescent="0.35">
      <c r="A40" s="90">
        <v>32</v>
      </c>
      <c r="B40" s="25" t="s">
        <v>156</v>
      </c>
      <c r="C40" s="120" t="s">
        <v>131</v>
      </c>
      <c r="D40" s="111"/>
      <c r="E40" s="111"/>
      <c r="F40" s="180">
        <f>'PRESUPUESTO OFICIAL (Entidad)'!K67</f>
        <v>3033638</v>
      </c>
      <c r="G40" s="111"/>
      <c r="H40" s="111"/>
      <c r="I40" s="111"/>
    </row>
    <row r="41" spans="1:9" x14ac:dyDescent="0.35">
      <c r="A41" s="90">
        <v>33</v>
      </c>
      <c r="B41" s="25" t="s">
        <v>107</v>
      </c>
      <c r="C41" s="131" t="s">
        <v>106</v>
      </c>
      <c r="D41" s="111"/>
      <c r="E41" s="111"/>
      <c r="F41" s="180">
        <f>'PRESUPUESTO OFICIAL (Entidad)'!K68</f>
        <v>717590</v>
      </c>
      <c r="G41" s="111"/>
      <c r="H41" s="111"/>
      <c r="I41" s="111"/>
    </row>
    <row r="42" spans="1:9" x14ac:dyDescent="0.35">
      <c r="A42" s="90">
        <v>34</v>
      </c>
      <c r="B42" s="25" t="s">
        <v>157</v>
      </c>
      <c r="C42" s="120" t="s">
        <v>117</v>
      </c>
      <c r="D42" s="111"/>
      <c r="E42" s="111"/>
      <c r="F42" s="180">
        <f>'PRESUPUESTO OFICIAL (Entidad)'!K71</f>
        <v>12139543</v>
      </c>
      <c r="G42" s="111"/>
      <c r="H42" s="111"/>
      <c r="I42" s="111"/>
    </row>
    <row r="43" spans="1:9" x14ac:dyDescent="0.35">
      <c r="A43" s="90">
        <v>35</v>
      </c>
      <c r="B43" s="25" t="s">
        <v>284</v>
      </c>
      <c r="C43" s="120" t="s">
        <v>283</v>
      </c>
      <c r="D43" s="111"/>
      <c r="E43" s="111"/>
      <c r="F43" s="180">
        <f>'PRESUPUESTO OFICIAL (Entidad)'!K72</f>
        <v>1509944</v>
      </c>
      <c r="G43" s="111"/>
      <c r="H43" s="111"/>
      <c r="I43" s="111"/>
    </row>
    <row r="44" spans="1:9" x14ac:dyDescent="0.35">
      <c r="A44" s="90">
        <v>36</v>
      </c>
      <c r="B44" s="128" t="s">
        <v>158</v>
      </c>
      <c r="C44" s="124" t="s">
        <v>171</v>
      </c>
      <c r="D44" s="111"/>
      <c r="E44" s="111"/>
      <c r="F44" s="180">
        <f>'PRESUPUESTO OFICIAL (Entidad)'!K75</f>
        <v>3871089</v>
      </c>
      <c r="G44" s="111"/>
      <c r="H44" s="111"/>
      <c r="I44" s="111"/>
    </row>
    <row r="45" spans="1:9" ht="26" x14ac:dyDescent="0.35">
      <c r="A45" s="90">
        <v>37</v>
      </c>
      <c r="B45" s="128" t="s">
        <v>159</v>
      </c>
      <c r="C45" s="143" t="s">
        <v>282</v>
      </c>
      <c r="D45" s="111"/>
      <c r="E45" s="111"/>
      <c r="F45" s="180">
        <f>'PRESUPUESTO OFICIAL (Entidad)'!K76</f>
        <v>7939970</v>
      </c>
      <c r="G45" s="111"/>
      <c r="H45" s="111"/>
      <c r="I45" s="111"/>
    </row>
    <row r="46" spans="1:9" x14ac:dyDescent="0.35">
      <c r="A46" s="90">
        <v>38</v>
      </c>
      <c r="B46" s="128" t="s">
        <v>197</v>
      </c>
      <c r="C46" s="124" t="s">
        <v>136</v>
      </c>
      <c r="D46" s="111"/>
      <c r="E46" s="111"/>
      <c r="F46" s="180">
        <f>'PRESUPUESTO OFICIAL (Entidad)'!K77</f>
        <v>4757654</v>
      </c>
      <c r="G46" s="111"/>
      <c r="H46" s="111"/>
      <c r="I46" s="111"/>
    </row>
    <row r="47" spans="1:9" ht="26" x14ac:dyDescent="0.35">
      <c r="A47" s="90">
        <v>39</v>
      </c>
      <c r="B47" s="128" t="s">
        <v>160</v>
      </c>
      <c r="C47" s="124" t="s">
        <v>135</v>
      </c>
      <c r="D47" s="111"/>
      <c r="E47" s="111"/>
      <c r="F47" s="180">
        <f>'PRESUPUESTO OFICIAL (Entidad)'!K80</f>
        <v>7353300</v>
      </c>
      <c r="G47" s="111"/>
      <c r="H47" s="111"/>
      <c r="I47" s="111"/>
    </row>
    <row r="48" spans="1:9" x14ac:dyDescent="0.35">
      <c r="A48" s="90">
        <v>40</v>
      </c>
      <c r="B48" s="128" t="s">
        <v>161</v>
      </c>
      <c r="C48" s="124" t="s">
        <v>224</v>
      </c>
      <c r="D48" s="111"/>
      <c r="E48" s="111"/>
      <c r="F48" s="180">
        <f>'PRESUPUESTO OFICIAL (Entidad)'!K83</f>
        <v>4918757</v>
      </c>
      <c r="G48" s="111"/>
      <c r="H48" s="111"/>
      <c r="I48" s="111"/>
    </row>
    <row r="49" spans="1:11" x14ac:dyDescent="0.35">
      <c r="A49" s="90">
        <v>41</v>
      </c>
      <c r="B49" s="128" t="s">
        <v>162</v>
      </c>
      <c r="C49" s="143" t="s">
        <v>286</v>
      </c>
      <c r="D49" s="111"/>
      <c r="E49" s="111"/>
      <c r="F49" s="180">
        <f>'PRESUPUESTO OFICIAL (Entidad)'!K84</f>
        <v>1505225</v>
      </c>
      <c r="G49" s="111"/>
      <c r="H49" s="111"/>
      <c r="I49" s="111"/>
    </row>
    <row r="50" spans="1:11" x14ac:dyDescent="0.35">
      <c r="A50" s="90">
        <v>42</v>
      </c>
      <c r="B50" s="128" t="s">
        <v>163</v>
      </c>
      <c r="C50" s="27" t="s">
        <v>247</v>
      </c>
      <c r="D50" s="111"/>
      <c r="E50" s="111"/>
      <c r="F50" s="180">
        <f>'PRESUPUESTO OFICIAL (Entidad)'!K85</f>
        <v>8396611</v>
      </c>
      <c r="G50" s="111"/>
      <c r="H50" s="111"/>
      <c r="I50" s="111"/>
    </row>
    <row r="51" spans="1:11" x14ac:dyDescent="0.35">
      <c r="A51" s="90">
        <v>43</v>
      </c>
      <c r="B51" s="128" t="s">
        <v>289</v>
      </c>
      <c r="C51" s="27" t="s">
        <v>288</v>
      </c>
      <c r="D51" s="111"/>
      <c r="E51" s="111"/>
      <c r="F51" s="180">
        <f>'PRESUPUESTO OFICIAL (Entidad)'!K86</f>
        <v>2544551</v>
      </c>
      <c r="G51" s="111"/>
      <c r="H51" s="111"/>
      <c r="I51" s="111"/>
    </row>
    <row r="52" spans="1:11" x14ac:dyDescent="0.35">
      <c r="A52" s="90">
        <v>44</v>
      </c>
      <c r="B52" s="128" t="s">
        <v>200</v>
      </c>
      <c r="C52" s="124" t="s">
        <v>225</v>
      </c>
      <c r="D52" s="111"/>
      <c r="E52" s="111"/>
      <c r="F52" s="180">
        <f>'PRESUPUESTO OFICIAL (Entidad)'!K89</f>
        <v>48864987</v>
      </c>
      <c r="G52" s="111"/>
      <c r="H52" s="111"/>
      <c r="I52" s="111"/>
    </row>
    <row r="53" spans="1:11" ht="26" x14ac:dyDescent="0.35">
      <c r="A53" s="90">
        <v>45</v>
      </c>
      <c r="B53" s="128" t="s">
        <v>164</v>
      </c>
      <c r="C53" s="124" t="s">
        <v>362</v>
      </c>
      <c r="D53" s="111"/>
      <c r="E53" s="111"/>
      <c r="F53" s="180">
        <f>'PRESUPUESTO OFICIAL (Entidad)'!K92</f>
        <v>758828</v>
      </c>
      <c r="G53" s="111"/>
      <c r="H53" s="111"/>
      <c r="I53" s="111"/>
    </row>
    <row r="54" spans="1:11" ht="26" x14ac:dyDescent="0.35">
      <c r="A54" s="90">
        <v>46</v>
      </c>
      <c r="B54" s="128" t="s">
        <v>221</v>
      </c>
      <c r="C54" s="124" t="s">
        <v>201</v>
      </c>
      <c r="D54" s="111"/>
      <c r="E54" s="111"/>
      <c r="F54" s="180">
        <f>'PRESUPUESTO OFICIAL (Entidad)'!K93</f>
        <v>1289025</v>
      </c>
      <c r="G54" s="111"/>
      <c r="H54" s="111"/>
      <c r="I54" s="111"/>
    </row>
    <row r="55" spans="1:11" x14ac:dyDescent="0.35">
      <c r="A55" s="90">
        <v>47</v>
      </c>
      <c r="B55" s="128" t="s">
        <v>222</v>
      </c>
      <c r="C55" s="124" t="s">
        <v>203</v>
      </c>
      <c r="D55" s="111"/>
      <c r="E55" s="111"/>
      <c r="F55" s="180">
        <f>'PRESUPUESTO OFICIAL (Entidad)'!K94</f>
        <v>1235879</v>
      </c>
      <c r="G55" s="111"/>
      <c r="H55" s="111"/>
      <c r="I55" s="111"/>
    </row>
    <row r="56" spans="1:11" ht="39" x14ac:dyDescent="0.35">
      <c r="A56" s="90">
        <v>48</v>
      </c>
      <c r="B56" s="128" t="s">
        <v>223</v>
      </c>
      <c r="C56" s="124" t="s">
        <v>204</v>
      </c>
      <c r="D56" s="111"/>
      <c r="E56" s="111"/>
      <c r="F56" s="180">
        <f>'PRESUPUESTO OFICIAL (Entidad)'!K95</f>
        <v>2868587</v>
      </c>
      <c r="G56" s="111"/>
      <c r="H56" s="111"/>
      <c r="I56" s="111"/>
    </row>
    <row r="57" spans="1:11" ht="26" x14ac:dyDescent="0.35">
      <c r="A57" s="90">
        <v>49</v>
      </c>
      <c r="B57" s="128" t="s">
        <v>384</v>
      </c>
      <c r="C57" s="124" t="s">
        <v>385</v>
      </c>
      <c r="D57" s="111"/>
      <c r="E57" s="111"/>
      <c r="F57" s="180">
        <f>'PRESUPUESTO OFICIAL (Entidad)'!K96</f>
        <v>337992</v>
      </c>
      <c r="G57" s="111"/>
      <c r="H57" s="111"/>
      <c r="I57" s="111"/>
    </row>
    <row r="58" spans="1:11" x14ac:dyDescent="0.35">
      <c r="A58" s="90">
        <v>50</v>
      </c>
      <c r="B58" s="128" t="s">
        <v>388</v>
      </c>
      <c r="C58" s="124" t="s">
        <v>387</v>
      </c>
      <c r="D58" s="111"/>
      <c r="E58" s="111"/>
      <c r="F58" s="180">
        <f>'PRESUPUESTO OFICIAL (Entidad)'!K97</f>
        <v>99995</v>
      </c>
      <c r="G58" s="111"/>
      <c r="H58" s="111"/>
      <c r="I58" s="111"/>
    </row>
    <row r="59" spans="1:11" x14ac:dyDescent="0.35">
      <c r="B59" s="910" t="s">
        <v>95</v>
      </c>
      <c r="C59" s="910"/>
      <c r="D59" s="190"/>
      <c r="E59" s="190"/>
      <c r="F59" s="628"/>
      <c r="G59" s="190"/>
      <c r="H59" s="190"/>
      <c r="I59" s="190"/>
      <c r="J59" s="179"/>
      <c r="K59" s="179"/>
    </row>
    <row r="60" spans="1:11" x14ac:dyDescent="0.35">
      <c r="A60" s="90">
        <v>51</v>
      </c>
      <c r="B60" s="128" t="s">
        <v>165</v>
      </c>
      <c r="C60" s="27" t="s">
        <v>50</v>
      </c>
      <c r="D60" s="111"/>
      <c r="E60" s="111"/>
      <c r="F60" s="180">
        <f>'PRESUPUESTO OFICIAL (Entidad)'!K101</f>
        <v>24758</v>
      </c>
      <c r="G60" s="111"/>
      <c r="H60" s="111"/>
      <c r="I60" s="111"/>
    </row>
    <row r="61" spans="1:11" ht="25" x14ac:dyDescent="0.35">
      <c r="A61" s="90">
        <v>52</v>
      </c>
      <c r="B61" s="128" t="s">
        <v>233</v>
      </c>
      <c r="C61" s="117" t="s">
        <v>113</v>
      </c>
      <c r="D61" s="111"/>
      <c r="E61" s="111"/>
      <c r="F61" s="180">
        <f>'PRESUPUESTO OFICIAL (Entidad)'!K102</f>
        <v>1410565</v>
      </c>
      <c r="G61" s="111"/>
      <c r="H61" s="111"/>
      <c r="I61" s="111"/>
    </row>
    <row r="62" spans="1:11" x14ac:dyDescent="0.35">
      <c r="A62" s="90">
        <v>53</v>
      </c>
      <c r="B62" s="25" t="s">
        <v>166</v>
      </c>
      <c r="C62" s="144" t="s">
        <v>121</v>
      </c>
      <c r="D62" s="111"/>
      <c r="E62" s="111"/>
      <c r="F62" s="180">
        <f>'PRESUPUESTO OFICIAL (Entidad)'!K105</f>
        <v>2123486</v>
      </c>
      <c r="G62" s="111"/>
      <c r="H62" s="111"/>
      <c r="I62" s="111"/>
    </row>
    <row r="63" spans="1:11" x14ac:dyDescent="0.35">
      <c r="A63" s="90">
        <v>54</v>
      </c>
      <c r="B63" s="25" t="s">
        <v>234</v>
      </c>
      <c r="C63" s="120" t="s">
        <v>115</v>
      </c>
      <c r="D63" s="111"/>
      <c r="E63" s="111"/>
      <c r="F63" s="180">
        <f>'PRESUPUESTO OFICIAL (Entidad)'!K106</f>
        <v>2757200</v>
      </c>
      <c r="G63" s="111"/>
      <c r="H63" s="111"/>
      <c r="I63" s="111"/>
    </row>
    <row r="64" spans="1:11" x14ac:dyDescent="0.35">
      <c r="A64" s="90">
        <v>55</v>
      </c>
      <c r="B64" s="25" t="s">
        <v>230</v>
      </c>
      <c r="C64" s="120" t="s">
        <v>97</v>
      </c>
      <c r="D64" s="111"/>
      <c r="E64" s="111"/>
      <c r="F64" s="180">
        <f>'PRESUPUESTO OFICIAL (Entidad)'!K109</f>
        <v>3005238</v>
      </c>
      <c r="G64" s="111"/>
      <c r="H64" s="111"/>
      <c r="I64" s="111"/>
    </row>
    <row r="65" spans="1:11" x14ac:dyDescent="0.35">
      <c r="A65" s="90">
        <v>56</v>
      </c>
      <c r="B65" s="25" t="s">
        <v>232</v>
      </c>
      <c r="C65" s="120" t="s">
        <v>117</v>
      </c>
      <c r="D65" s="111"/>
      <c r="E65" s="111"/>
      <c r="F65" s="180">
        <f>'PRESUPUESTO OFICIAL (Entidad)'!K112</f>
        <v>2621685</v>
      </c>
      <c r="G65" s="111"/>
      <c r="H65" s="111"/>
      <c r="I65" s="111"/>
    </row>
    <row r="66" spans="1:11" x14ac:dyDescent="0.35">
      <c r="A66" s="90">
        <v>57</v>
      </c>
      <c r="B66" s="25" t="s">
        <v>235</v>
      </c>
      <c r="C66" s="122" t="s">
        <v>118</v>
      </c>
      <c r="D66" s="111"/>
      <c r="E66" s="111"/>
      <c r="F66" s="180">
        <f>'PRESUPUESTO OFICIAL (Entidad)'!K115</f>
        <v>2746034</v>
      </c>
      <c r="G66" s="111"/>
      <c r="H66" s="111"/>
      <c r="I66" s="111"/>
    </row>
    <row r="67" spans="1:11" ht="14.25" customHeight="1" x14ac:dyDescent="0.35">
      <c r="B67" s="910" t="s">
        <v>367</v>
      </c>
      <c r="C67" s="910"/>
      <c r="D67" s="190"/>
      <c r="E67" s="190"/>
      <c r="F67" s="190"/>
      <c r="G67" s="190"/>
      <c r="H67" s="190"/>
      <c r="I67" s="190"/>
      <c r="J67" s="179"/>
      <c r="K67" s="179"/>
    </row>
    <row r="68" spans="1:11" x14ac:dyDescent="0.35">
      <c r="A68" s="90">
        <v>58</v>
      </c>
      <c r="B68" s="128" t="s">
        <v>236</v>
      </c>
      <c r="C68" s="27" t="s">
        <v>50</v>
      </c>
      <c r="D68" s="111"/>
      <c r="E68" s="111"/>
      <c r="F68" s="111"/>
      <c r="G68" s="180">
        <f>'PRESUPUESTO OFICIAL (Entidad)'!K119</f>
        <v>154820</v>
      </c>
      <c r="H68" s="180"/>
      <c r="I68" s="111"/>
    </row>
    <row r="69" spans="1:11" x14ac:dyDescent="0.35">
      <c r="A69" s="90">
        <v>59</v>
      </c>
      <c r="B69" s="128" t="s">
        <v>253</v>
      </c>
      <c r="C69" s="27" t="s">
        <v>88</v>
      </c>
      <c r="D69" s="111"/>
      <c r="E69" s="111"/>
      <c r="F69" s="111"/>
      <c r="G69" s="180">
        <f>'PRESUPUESTO OFICIAL (Entidad)'!K120</f>
        <v>105560</v>
      </c>
      <c r="H69" s="180"/>
      <c r="I69" s="111"/>
    </row>
    <row r="70" spans="1:11" x14ac:dyDescent="0.35">
      <c r="A70" s="90">
        <v>60</v>
      </c>
      <c r="B70" s="128" t="s">
        <v>237</v>
      </c>
      <c r="C70" s="124" t="s">
        <v>231</v>
      </c>
      <c r="D70" s="111"/>
      <c r="E70" s="111"/>
      <c r="F70" s="111"/>
      <c r="G70" s="180">
        <f>'PRESUPUESTO OFICIAL (Entidad)'!K123</f>
        <v>438921</v>
      </c>
      <c r="H70" s="180"/>
      <c r="I70" s="111"/>
    </row>
    <row r="71" spans="1:11" x14ac:dyDescent="0.35">
      <c r="A71" s="90">
        <v>61</v>
      </c>
      <c r="B71" s="128" t="s">
        <v>238</v>
      </c>
      <c r="C71" s="120" t="s">
        <v>7</v>
      </c>
      <c r="D71" s="111"/>
      <c r="E71" s="111"/>
      <c r="F71" s="111"/>
      <c r="G71" s="180">
        <f>'PRESUPUESTO OFICIAL (Entidad)'!K124</f>
        <v>3626126</v>
      </c>
      <c r="H71" s="180"/>
      <c r="I71" s="111"/>
    </row>
    <row r="72" spans="1:11" x14ac:dyDescent="0.35">
      <c r="A72" s="90">
        <v>62</v>
      </c>
      <c r="B72" s="128" t="s">
        <v>239</v>
      </c>
      <c r="C72" s="118" t="s">
        <v>122</v>
      </c>
      <c r="D72" s="111"/>
      <c r="E72" s="111"/>
      <c r="F72" s="111"/>
      <c r="G72" s="180">
        <f>'PRESUPUESTO OFICIAL (Entidad)'!K125</f>
        <v>1484311</v>
      </c>
      <c r="H72" s="180"/>
      <c r="I72" s="111"/>
    </row>
    <row r="73" spans="1:11" x14ac:dyDescent="0.35">
      <c r="A73" s="90">
        <v>63</v>
      </c>
      <c r="B73" s="128" t="s">
        <v>240</v>
      </c>
      <c r="C73" s="119" t="s">
        <v>123</v>
      </c>
      <c r="D73" s="111"/>
      <c r="E73" s="111"/>
      <c r="F73" s="111"/>
      <c r="G73" s="180">
        <f>'PRESUPUESTO OFICIAL (Entidad)'!K126</f>
        <v>1439175</v>
      </c>
      <c r="H73" s="180"/>
      <c r="I73" s="111"/>
    </row>
    <row r="74" spans="1:11" x14ac:dyDescent="0.35">
      <c r="A74" s="90">
        <v>64</v>
      </c>
      <c r="B74" s="128" t="s">
        <v>278</v>
      </c>
      <c r="C74" s="145" t="s">
        <v>299</v>
      </c>
      <c r="D74" s="111"/>
      <c r="E74" s="111"/>
      <c r="F74" s="111"/>
      <c r="G74" s="180">
        <f>'PRESUPUESTO OFICIAL (Entidad)'!K127</f>
        <v>4684375</v>
      </c>
      <c r="H74" s="180"/>
      <c r="I74" s="111"/>
    </row>
    <row r="75" spans="1:11" x14ac:dyDescent="0.35">
      <c r="A75" s="90">
        <v>65</v>
      </c>
      <c r="B75" s="128" t="s">
        <v>280</v>
      </c>
      <c r="C75" s="119" t="s">
        <v>279</v>
      </c>
      <c r="D75" s="111"/>
      <c r="E75" s="111"/>
      <c r="F75" s="111"/>
      <c r="G75" s="180">
        <f>'PRESUPUESTO OFICIAL (Entidad)'!K128</f>
        <v>556477</v>
      </c>
      <c r="H75" s="180"/>
      <c r="I75" s="111"/>
    </row>
    <row r="76" spans="1:11" x14ac:dyDescent="0.35">
      <c r="A76" s="90">
        <v>66</v>
      </c>
      <c r="B76" s="25" t="s">
        <v>241</v>
      </c>
      <c r="C76" s="120" t="s">
        <v>97</v>
      </c>
      <c r="D76" s="111"/>
      <c r="E76" s="111"/>
      <c r="F76" s="111"/>
      <c r="G76" s="180">
        <f>'PRESUPUESTO OFICIAL (Entidad)'!K131</f>
        <v>3946008</v>
      </c>
      <c r="H76" s="180"/>
      <c r="I76" s="111"/>
    </row>
    <row r="77" spans="1:11" ht="39" x14ac:dyDescent="0.35">
      <c r="A77" s="90">
        <v>67</v>
      </c>
      <c r="B77" s="25" t="s">
        <v>242</v>
      </c>
      <c r="C77" s="120" t="s">
        <v>130</v>
      </c>
      <c r="D77" s="111"/>
      <c r="E77" s="111"/>
      <c r="F77" s="111"/>
      <c r="G77" s="180">
        <f>'PRESUPUESTO OFICIAL (Entidad)'!K134</f>
        <v>2976474</v>
      </c>
      <c r="H77" s="180"/>
      <c r="I77" s="111"/>
    </row>
    <row r="78" spans="1:11" x14ac:dyDescent="0.35">
      <c r="A78" s="90">
        <v>68</v>
      </c>
      <c r="B78" s="25" t="s">
        <v>243</v>
      </c>
      <c r="C78" s="120" t="s">
        <v>132</v>
      </c>
      <c r="D78" s="111"/>
      <c r="E78" s="111"/>
      <c r="F78" s="111"/>
      <c r="G78" s="180">
        <f>'PRESUPUESTO OFICIAL (Entidad)'!K135</f>
        <v>2875954</v>
      </c>
      <c r="H78" s="180"/>
      <c r="I78" s="111"/>
    </row>
    <row r="79" spans="1:11" x14ac:dyDescent="0.35">
      <c r="A79" s="90">
        <v>69</v>
      </c>
      <c r="B79" s="25" t="s">
        <v>244</v>
      </c>
      <c r="C79" s="120" t="s">
        <v>131</v>
      </c>
      <c r="D79" s="111"/>
      <c r="E79" s="111"/>
      <c r="F79" s="111"/>
      <c r="G79" s="180">
        <f>'PRESUPUESTO OFICIAL (Entidad)'!K136</f>
        <v>1069757</v>
      </c>
      <c r="H79" s="180"/>
      <c r="I79" s="111"/>
    </row>
    <row r="80" spans="1:11" x14ac:dyDescent="0.35">
      <c r="A80" s="90">
        <v>70</v>
      </c>
      <c r="B80" s="25" t="s">
        <v>245</v>
      </c>
      <c r="C80" s="131" t="s">
        <v>106</v>
      </c>
      <c r="D80" s="111"/>
      <c r="E80" s="111"/>
      <c r="F80" s="111"/>
      <c r="G80" s="180">
        <f>'PRESUPUESTO OFICIAL (Entidad)'!K137</f>
        <v>318929</v>
      </c>
      <c r="H80" s="180"/>
      <c r="I80" s="111"/>
    </row>
    <row r="81" spans="1:9" x14ac:dyDescent="0.35">
      <c r="A81" s="90">
        <v>71</v>
      </c>
      <c r="B81" s="25" t="s">
        <v>246</v>
      </c>
      <c r="C81" s="120" t="s">
        <v>117</v>
      </c>
      <c r="D81" s="111"/>
      <c r="E81" s="111"/>
      <c r="F81" s="111"/>
      <c r="G81" s="180">
        <f>'PRESUPUESTO OFICIAL (Entidad)'!K140</f>
        <v>2678679</v>
      </c>
      <c r="H81" s="180"/>
      <c r="I81" s="111"/>
    </row>
    <row r="82" spans="1:9" x14ac:dyDescent="0.35">
      <c r="A82" s="90">
        <v>72</v>
      </c>
      <c r="B82" s="25" t="s">
        <v>291</v>
      </c>
      <c r="C82" s="120" t="s">
        <v>283</v>
      </c>
      <c r="D82" s="111"/>
      <c r="E82" s="111"/>
      <c r="F82" s="111"/>
      <c r="G82" s="180">
        <f>'PRESUPUESTO OFICIAL (Entidad)'!K141</f>
        <v>353369</v>
      </c>
      <c r="H82" s="180"/>
      <c r="I82" s="111"/>
    </row>
    <row r="83" spans="1:9" x14ac:dyDescent="0.35">
      <c r="A83" s="90">
        <v>73</v>
      </c>
      <c r="B83" s="128" t="s">
        <v>254</v>
      </c>
      <c r="C83" s="124" t="s">
        <v>171</v>
      </c>
      <c r="D83" s="111"/>
      <c r="E83" s="111"/>
      <c r="F83" s="111"/>
      <c r="G83" s="180">
        <f>'PRESUPUESTO OFICIAL (Entidad)'!K144</f>
        <v>1494272</v>
      </c>
      <c r="H83" s="180"/>
      <c r="I83" s="111"/>
    </row>
    <row r="84" spans="1:9" ht="26" x14ac:dyDescent="0.35">
      <c r="A84" s="90">
        <v>74</v>
      </c>
      <c r="B84" s="128" t="s">
        <v>255</v>
      </c>
      <c r="C84" s="143" t="s">
        <v>282</v>
      </c>
      <c r="D84" s="111"/>
      <c r="E84" s="111"/>
      <c r="F84" s="111"/>
      <c r="G84" s="180">
        <f>'PRESUPUESTO OFICIAL (Entidad)'!K145</f>
        <v>3064894</v>
      </c>
      <c r="H84" s="180"/>
      <c r="I84" s="111"/>
    </row>
    <row r="85" spans="1:9" x14ac:dyDescent="0.35">
      <c r="A85" s="90">
        <v>75</v>
      </c>
      <c r="B85" s="128" t="s">
        <v>256</v>
      </c>
      <c r="C85" s="124" t="s">
        <v>136</v>
      </c>
      <c r="D85" s="111"/>
      <c r="E85" s="111"/>
      <c r="F85" s="111"/>
      <c r="G85" s="180">
        <f>'PRESUPUESTO OFICIAL (Entidad)'!K146</f>
        <v>1365065</v>
      </c>
      <c r="H85" s="180"/>
      <c r="I85" s="111"/>
    </row>
    <row r="86" spans="1:9" ht="26" x14ac:dyDescent="0.35">
      <c r="A86" s="90">
        <v>76</v>
      </c>
      <c r="B86" s="128" t="s">
        <v>257</v>
      </c>
      <c r="C86" s="124" t="s">
        <v>135</v>
      </c>
      <c r="D86" s="111"/>
      <c r="E86" s="111"/>
      <c r="F86" s="111"/>
      <c r="G86" s="180">
        <f>'PRESUPUESTO OFICIAL (Entidad)'!K149</f>
        <v>1815630</v>
      </c>
      <c r="H86" s="180"/>
      <c r="I86" s="111"/>
    </row>
    <row r="87" spans="1:9" x14ac:dyDescent="0.35">
      <c r="A87" s="90">
        <v>77</v>
      </c>
      <c r="B87" s="128" t="s">
        <v>258</v>
      </c>
      <c r="C87" s="124" t="s">
        <v>224</v>
      </c>
      <c r="D87" s="111"/>
      <c r="E87" s="111"/>
      <c r="F87" s="111"/>
      <c r="G87" s="180">
        <f>'PRESUPUESTO OFICIAL (Entidad)'!K152</f>
        <v>1340183</v>
      </c>
      <c r="H87" s="180"/>
      <c r="I87" s="111"/>
    </row>
    <row r="88" spans="1:9" x14ac:dyDescent="0.35">
      <c r="A88" s="90">
        <v>78</v>
      </c>
      <c r="B88" s="128" t="s">
        <v>259</v>
      </c>
      <c r="C88" s="143" t="s">
        <v>286</v>
      </c>
      <c r="D88" s="111"/>
      <c r="E88" s="111"/>
      <c r="F88" s="111"/>
      <c r="G88" s="180">
        <f>'PRESUPUESTO OFICIAL (Entidad)'!K153</f>
        <v>409081</v>
      </c>
      <c r="H88" s="180"/>
      <c r="I88" s="111"/>
    </row>
    <row r="89" spans="1:9" x14ac:dyDescent="0.35">
      <c r="A89" s="90">
        <v>79</v>
      </c>
      <c r="B89" s="128" t="s">
        <v>293</v>
      </c>
      <c r="C89" s="27" t="s">
        <v>247</v>
      </c>
      <c r="D89" s="111"/>
      <c r="E89" s="111"/>
      <c r="F89" s="111"/>
      <c r="G89" s="180">
        <f>'PRESUPUESTO OFICIAL (Entidad)'!K154</f>
        <v>2287772</v>
      </c>
      <c r="H89" s="180"/>
      <c r="I89" s="111"/>
    </row>
    <row r="90" spans="1:9" x14ac:dyDescent="0.35">
      <c r="A90" s="90">
        <v>80</v>
      </c>
      <c r="B90" s="128" t="s">
        <v>294</v>
      </c>
      <c r="C90" s="27" t="s">
        <v>288</v>
      </c>
      <c r="D90" s="111"/>
      <c r="E90" s="111"/>
      <c r="F90" s="111"/>
      <c r="G90" s="180">
        <f>'PRESUPUESTO OFICIAL (Entidad)'!K155</f>
        <v>691543</v>
      </c>
      <c r="H90" s="180"/>
      <c r="I90" s="111"/>
    </row>
    <row r="91" spans="1:9" x14ac:dyDescent="0.35">
      <c r="A91" s="90">
        <v>81</v>
      </c>
      <c r="B91" s="128" t="s">
        <v>260</v>
      </c>
      <c r="C91" s="124" t="s">
        <v>225</v>
      </c>
      <c r="D91" s="111"/>
      <c r="E91" s="111"/>
      <c r="F91" s="111"/>
      <c r="G91" s="180">
        <f>'PRESUPUESTO OFICIAL (Entidad)'!K158</f>
        <v>7035007</v>
      </c>
      <c r="H91" s="180"/>
      <c r="I91" s="111"/>
    </row>
    <row r="92" spans="1:9" x14ac:dyDescent="0.35">
      <c r="A92" s="90">
        <v>82</v>
      </c>
      <c r="B92" s="128" t="s">
        <v>320</v>
      </c>
      <c r="C92" s="124" t="s">
        <v>225</v>
      </c>
      <c r="D92" s="111"/>
      <c r="E92" s="111"/>
      <c r="F92" s="111"/>
      <c r="G92" s="180">
        <f>'PRESUPUESTO OFICIAL (Entidad)'!K159</f>
        <v>3893686</v>
      </c>
      <c r="H92" s="180"/>
      <c r="I92" s="111"/>
    </row>
    <row r="93" spans="1:9" x14ac:dyDescent="0.35">
      <c r="A93" s="90">
        <v>83</v>
      </c>
      <c r="B93" s="128">
        <v>32.1</v>
      </c>
      <c r="C93" s="124" t="s">
        <v>127</v>
      </c>
      <c r="D93" s="111"/>
      <c r="E93" s="111"/>
      <c r="F93" s="111"/>
      <c r="G93" s="180">
        <f>'PRESUPUESTO OFICIAL (Entidad)'!K162</f>
        <v>169631</v>
      </c>
      <c r="H93" s="180"/>
      <c r="I93" s="111"/>
    </row>
    <row r="94" spans="1:9" x14ac:dyDescent="0.35">
      <c r="A94" s="90">
        <v>84</v>
      </c>
      <c r="B94" s="128">
        <v>32.200000000000003</v>
      </c>
      <c r="C94" s="124" t="s">
        <v>128</v>
      </c>
      <c r="D94" s="111"/>
      <c r="E94" s="111"/>
      <c r="F94" s="111"/>
      <c r="G94" s="180">
        <f>'PRESUPUESTO OFICIAL (Entidad)'!K163</f>
        <v>1018062</v>
      </c>
      <c r="H94" s="180"/>
      <c r="I94" s="111"/>
    </row>
    <row r="95" spans="1:9" ht="26" x14ac:dyDescent="0.35">
      <c r="A95" s="90">
        <v>85</v>
      </c>
      <c r="B95" s="128">
        <v>32.299999999999997</v>
      </c>
      <c r="C95" s="145" t="s">
        <v>310</v>
      </c>
      <c r="D95" s="111"/>
      <c r="E95" s="111"/>
      <c r="F95" s="111"/>
      <c r="G95" s="180">
        <f>'PRESUPUESTO OFICIAL (Entidad)'!K164</f>
        <v>2189209</v>
      </c>
      <c r="H95" s="180"/>
      <c r="I95" s="111"/>
    </row>
    <row r="96" spans="1:9" ht="26" x14ac:dyDescent="0.35">
      <c r="A96" s="90">
        <v>86</v>
      </c>
      <c r="B96" s="25" t="s">
        <v>399</v>
      </c>
      <c r="C96" s="124" t="s">
        <v>201</v>
      </c>
      <c r="D96" s="111"/>
      <c r="E96" s="111"/>
      <c r="F96" s="111"/>
      <c r="G96" s="180">
        <f>'PRESUPUESTO OFICIAL (Entidad)'!K167</f>
        <v>143225</v>
      </c>
      <c r="H96" s="180"/>
      <c r="I96" s="111"/>
    </row>
    <row r="97" spans="1:11" ht="39" x14ac:dyDescent="0.35">
      <c r="A97" s="90">
        <v>87</v>
      </c>
      <c r="B97" s="25" t="s">
        <v>400</v>
      </c>
      <c r="C97" s="124" t="s">
        <v>204</v>
      </c>
      <c r="D97" s="111"/>
      <c r="E97" s="111"/>
      <c r="F97" s="111"/>
      <c r="G97" s="180">
        <f>'PRESUPUESTO OFICIAL (Entidad)'!K168</f>
        <v>318732</v>
      </c>
      <c r="H97" s="180"/>
      <c r="I97" s="111"/>
    </row>
    <row r="98" spans="1:11" ht="14.25" customHeight="1" x14ac:dyDescent="0.35">
      <c r="B98" s="910" t="s">
        <v>369</v>
      </c>
      <c r="C98" s="910"/>
      <c r="D98" s="190"/>
      <c r="E98" s="190"/>
      <c r="F98" s="190"/>
      <c r="G98" s="190"/>
      <c r="H98" s="190"/>
      <c r="I98" s="190"/>
      <c r="J98" s="179"/>
      <c r="K98" s="179"/>
    </row>
    <row r="99" spans="1:11" x14ac:dyDescent="0.3">
      <c r="A99" s="90">
        <v>88</v>
      </c>
      <c r="B99" s="128">
        <v>34.1</v>
      </c>
      <c r="C99" s="169" t="s">
        <v>336</v>
      </c>
      <c r="D99" s="111"/>
      <c r="E99" s="111"/>
      <c r="F99" s="111"/>
      <c r="G99" s="180">
        <f>'PRESUPUESTO OFICIAL (Entidad)'!K172</f>
        <v>535365</v>
      </c>
      <c r="H99" s="111"/>
      <c r="I99" s="111"/>
    </row>
    <row r="100" spans="1:11" ht="26" x14ac:dyDescent="0.35">
      <c r="A100" s="90">
        <v>89</v>
      </c>
      <c r="B100" s="128">
        <v>34.200000000000003</v>
      </c>
      <c r="C100" s="145" t="s">
        <v>325</v>
      </c>
      <c r="D100" s="111"/>
      <c r="E100" s="111"/>
      <c r="F100" s="111"/>
      <c r="G100" s="180">
        <f>'PRESUPUESTO OFICIAL (Entidad)'!K173</f>
        <v>1716396</v>
      </c>
      <c r="H100" s="111"/>
      <c r="I100" s="111"/>
    </row>
    <row r="101" spans="1:11" x14ac:dyDescent="0.35">
      <c r="A101" s="90">
        <v>90</v>
      </c>
      <c r="B101" s="128">
        <v>34.299999999999997</v>
      </c>
      <c r="C101" s="145" t="s">
        <v>326</v>
      </c>
      <c r="D101" s="111"/>
      <c r="E101" s="111"/>
      <c r="F101" s="111"/>
      <c r="G101" s="180">
        <f>'PRESUPUESTO OFICIAL (Entidad)'!K174</f>
        <v>3069595</v>
      </c>
      <c r="H101" s="111"/>
      <c r="I101" s="111"/>
    </row>
    <row r="102" spans="1:11" ht="27" customHeight="1" x14ac:dyDescent="0.3">
      <c r="A102" s="90">
        <v>91</v>
      </c>
      <c r="B102" s="128">
        <v>34.4</v>
      </c>
      <c r="C102" s="194" t="s">
        <v>337</v>
      </c>
      <c r="D102" s="111"/>
      <c r="E102" s="111"/>
      <c r="F102" s="111"/>
      <c r="G102" s="180">
        <f>'PRESUPUESTO OFICIAL (Entidad)'!K175</f>
        <v>1366605</v>
      </c>
      <c r="H102" s="111"/>
      <c r="I102" s="111"/>
    </row>
    <row r="103" spans="1:11" ht="14.5" x14ac:dyDescent="0.35">
      <c r="A103" s="90">
        <v>92</v>
      </c>
      <c r="B103" s="39">
        <v>35.1</v>
      </c>
      <c r="C103" s="123" t="s">
        <v>7</v>
      </c>
      <c r="D103" s="111"/>
      <c r="E103" s="111"/>
      <c r="F103" s="111"/>
      <c r="G103" s="180">
        <f>'PRESUPUESTO OFICIAL (Entidad)'!K178</f>
        <v>408243</v>
      </c>
      <c r="H103" s="111"/>
      <c r="I103" s="111"/>
    </row>
    <row r="104" spans="1:11" x14ac:dyDescent="0.35">
      <c r="A104" s="90">
        <v>93</v>
      </c>
      <c r="B104" s="128">
        <v>35.200000000000003</v>
      </c>
      <c r="C104" s="124" t="s">
        <v>123</v>
      </c>
      <c r="D104" s="111"/>
      <c r="E104" s="111"/>
      <c r="F104" s="111"/>
      <c r="G104" s="180">
        <f>'PRESUPUESTO OFICIAL (Entidad)'!K179</f>
        <v>719587</v>
      </c>
      <c r="H104" s="111"/>
      <c r="I104" s="111"/>
    </row>
    <row r="105" spans="1:11" ht="26" x14ac:dyDescent="0.3">
      <c r="A105" s="90">
        <v>94</v>
      </c>
      <c r="B105" s="128">
        <v>35.299999999999997</v>
      </c>
      <c r="C105" s="173" t="s">
        <v>365</v>
      </c>
      <c r="D105" s="111"/>
      <c r="E105" s="111"/>
      <c r="F105" s="111"/>
      <c r="G105" s="180">
        <f>'PRESUPUESTO OFICIAL (Entidad)'!K180</f>
        <v>1142685</v>
      </c>
      <c r="H105" s="111"/>
      <c r="I105" s="111"/>
    </row>
    <row r="106" spans="1:11" ht="26" x14ac:dyDescent="0.35">
      <c r="A106" s="90">
        <v>95</v>
      </c>
      <c r="B106" s="25" t="s">
        <v>401</v>
      </c>
      <c r="C106" s="124" t="s">
        <v>368</v>
      </c>
      <c r="D106" s="111"/>
      <c r="E106" s="111"/>
      <c r="F106" s="111"/>
      <c r="G106" s="180">
        <f>'PRESUPUESTO OFICIAL (Entidad)'!K183</f>
        <v>4170364</v>
      </c>
      <c r="H106" s="111"/>
      <c r="I106" s="111"/>
    </row>
    <row r="107" spans="1:11" x14ac:dyDescent="0.35">
      <c r="A107" s="90">
        <v>96</v>
      </c>
      <c r="B107" s="25" t="s">
        <v>402</v>
      </c>
      <c r="C107" s="124" t="s">
        <v>175</v>
      </c>
      <c r="D107" s="111"/>
      <c r="E107" s="111"/>
      <c r="F107" s="111"/>
      <c r="G107" s="180">
        <f>'PRESUPUESTO OFICIAL (Entidad)'!K184</f>
        <v>1043029</v>
      </c>
      <c r="H107" s="111"/>
      <c r="I107" s="111"/>
    </row>
    <row r="108" spans="1:11" x14ac:dyDescent="0.35">
      <c r="A108" s="90">
        <v>97</v>
      </c>
      <c r="B108" s="25" t="s">
        <v>403</v>
      </c>
      <c r="C108" s="124" t="s">
        <v>177</v>
      </c>
      <c r="D108" s="111"/>
      <c r="E108" s="111"/>
      <c r="F108" s="111"/>
      <c r="G108" s="180">
        <f>'PRESUPUESTO OFICIAL (Entidad)'!K185</f>
        <v>38535</v>
      </c>
      <c r="H108" s="111"/>
      <c r="I108" s="111"/>
    </row>
    <row r="109" spans="1:11" x14ac:dyDescent="0.35">
      <c r="A109" s="90">
        <v>98</v>
      </c>
      <c r="B109" s="25" t="s">
        <v>404</v>
      </c>
      <c r="C109" s="167" t="s">
        <v>179</v>
      </c>
      <c r="D109" s="111"/>
      <c r="E109" s="111"/>
      <c r="F109" s="111"/>
      <c r="G109" s="180">
        <f>'PRESUPUESTO OFICIAL (Entidad)'!K186</f>
        <v>153451</v>
      </c>
      <c r="H109" s="111"/>
      <c r="I109" s="111"/>
    </row>
    <row r="110" spans="1:11" x14ac:dyDescent="0.35">
      <c r="A110" s="90">
        <v>99</v>
      </c>
      <c r="B110" s="128">
        <v>37.1</v>
      </c>
      <c r="C110" s="195" t="s">
        <v>328</v>
      </c>
      <c r="D110" s="111"/>
      <c r="E110" s="111"/>
      <c r="F110" s="111"/>
      <c r="G110" s="180">
        <f>'PRESUPUESTO OFICIAL (Entidad)'!K189</f>
        <v>4819077</v>
      </c>
      <c r="H110" s="111"/>
      <c r="I110" s="111"/>
    </row>
    <row r="111" spans="1:11" x14ac:dyDescent="0.35">
      <c r="A111" s="90">
        <v>100</v>
      </c>
      <c r="B111" s="128">
        <v>37.200000000000003</v>
      </c>
      <c r="C111" s="122" t="s">
        <v>118</v>
      </c>
      <c r="D111" s="111"/>
      <c r="E111" s="111"/>
      <c r="F111" s="111"/>
      <c r="G111" s="180">
        <f>'PRESUPUESTO OFICIAL (Entidad)'!K190</f>
        <v>1802831</v>
      </c>
      <c r="H111" s="111"/>
      <c r="I111" s="111"/>
    </row>
    <row r="112" spans="1:11" x14ac:dyDescent="0.35">
      <c r="A112" s="90">
        <v>101</v>
      </c>
      <c r="B112" s="128">
        <v>37.299999999999997</v>
      </c>
      <c r="C112" s="145" t="s">
        <v>329</v>
      </c>
      <c r="D112" s="111"/>
      <c r="E112" s="111"/>
      <c r="F112" s="111"/>
      <c r="G112" s="180">
        <f>'PRESUPUESTO OFICIAL (Entidad)'!K191</f>
        <v>3907203</v>
      </c>
      <c r="H112" s="111"/>
      <c r="I112" s="111"/>
    </row>
    <row r="113" spans="1:11" x14ac:dyDescent="0.35">
      <c r="A113" s="90">
        <v>102</v>
      </c>
      <c r="B113" s="128">
        <v>37.4</v>
      </c>
      <c r="C113" s="145" t="s">
        <v>330</v>
      </c>
      <c r="D113" s="111"/>
      <c r="E113" s="111"/>
      <c r="F113" s="111"/>
      <c r="G113" s="180">
        <f>'PRESUPUESTO OFICIAL (Entidad)'!K192</f>
        <v>33505116</v>
      </c>
      <c r="H113" s="111"/>
      <c r="I113" s="111"/>
    </row>
    <row r="114" spans="1:11" x14ac:dyDescent="0.35">
      <c r="A114" s="90">
        <v>103</v>
      </c>
      <c r="B114" s="25">
        <v>38.1</v>
      </c>
      <c r="C114" s="195" t="s">
        <v>374</v>
      </c>
      <c r="D114" s="111"/>
      <c r="E114" s="111"/>
      <c r="F114" s="111"/>
      <c r="G114" s="180">
        <f>'PRESUPUESTO OFICIAL (Entidad)'!K195</f>
        <v>7310099</v>
      </c>
      <c r="H114" s="111"/>
      <c r="I114" s="111"/>
    </row>
    <row r="115" spans="1:11" x14ac:dyDescent="0.35">
      <c r="A115" s="90">
        <v>104</v>
      </c>
      <c r="B115" s="25">
        <v>39.1</v>
      </c>
      <c r="C115" s="170" t="s">
        <v>393</v>
      </c>
      <c r="D115" s="111"/>
      <c r="E115" s="111"/>
      <c r="F115" s="111"/>
      <c r="G115" s="180">
        <f>'PRESUPUESTO OFICIAL (Entidad)'!K198</f>
        <v>752527</v>
      </c>
      <c r="H115" s="111"/>
      <c r="I115" s="111"/>
    </row>
    <row r="116" spans="1:11" ht="26" x14ac:dyDescent="0.35">
      <c r="A116" s="90">
        <v>105</v>
      </c>
      <c r="B116" s="25" t="s">
        <v>405</v>
      </c>
      <c r="C116" s="124" t="s">
        <v>201</v>
      </c>
      <c r="D116" s="111"/>
      <c r="E116" s="111"/>
      <c r="F116" s="111"/>
      <c r="G116" s="180">
        <f>'PRESUPUESTO OFICIAL (Entidad)'!K201</f>
        <v>572900</v>
      </c>
      <c r="H116" s="111"/>
      <c r="I116" s="111"/>
    </row>
    <row r="117" spans="1:11" ht="39" x14ac:dyDescent="0.35">
      <c r="A117" s="90">
        <v>106</v>
      </c>
      <c r="B117" s="25" t="s">
        <v>406</v>
      </c>
      <c r="C117" s="124" t="s">
        <v>204</v>
      </c>
      <c r="D117" s="111"/>
      <c r="E117" s="111"/>
      <c r="F117" s="111"/>
      <c r="G117" s="180">
        <f>'PRESUPUESTO OFICIAL (Entidad)'!K202</f>
        <v>318732</v>
      </c>
      <c r="H117" s="111"/>
      <c r="I117" s="111"/>
    </row>
    <row r="118" spans="1:11" ht="14.25" customHeight="1" x14ac:dyDescent="0.35">
      <c r="B118" s="917" t="s">
        <v>347</v>
      </c>
      <c r="C118" s="917"/>
      <c r="D118" s="196"/>
      <c r="E118" s="196"/>
      <c r="F118" s="196"/>
      <c r="G118" s="196"/>
      <c r="H118" s="196"/>
      <c r="I118" s="184"/>
      <c r="J118" s="197"/>
      <c r="K118" s="197"/>
    </row>
    <row r="119" spans="1:11" ht="26" x14ac:dyDescent="0.35">
      <c r="A119" s="90">
        <v>107</v>
      </c>
      <c r="B119" s="168">
        <v>41.1</v>
      </c>
      <c r="C119" s="143" t="s">
        <v>348</v>
      </c>
      <c r="D119" s="111"/>
      <c r="E119" s="111"/>
      <c r="F119" s="111"/>
      <c r="G119" s="180">
        <f>'PRESUPUESTO OFICIAL (Entidad)'!K206</f>
        <v>8021895</v>
      </c>
      <c r="H119" s="193"/>
      <c r="I119" s="111"/>
    </row>
    <row r="120" spans="1:11" x14ac:dyDescent="0.35">
      <c r="A120" s="90">
        <v>108</v>
      </c>
      <c r="B120" s="168">
        <v>42.1</v>
      </c>
      <c r="C120" s="133" t="s">
        <v>132</v>
      </c>
      <c r="D120" s="111"/>
      <c r="E120" s="111"/>
      <c r="F120" s="111"/>
      <c r="G120" s="180">
        <f>'PRESUPUESTO OFICIAL (Entidad)'!K209</f>
        <v>36792588</v>
      </c>
      <c r="H120" s="193"/>
      <c r="I120" s="111"/>
    </row>
    <row r="121" spans="1:11" x14ac:dyDescent="0.35">
      <c r="A121" s="90">
        <v>109</v>
      </c>
      <c r="B121" s="168">
        <v>42.2</v>
      </c>
      <c r="C121" s="133" t="s">
        <v>351</v>
      </c>
      <c r="D121" s="111"/>
      <c r="E121" s="111"/>
      <c r="F121" s="111"/>
      <c r="G121" s="180">
        <f>'PRESUPUESTO OFICIAL (Entidad)'!K210</f>
        <v>1216854</v>
      </c>
      <c r="H121" s="193"/>
      <c r="I121" s="111"/>
    </row>
    <row r="122" spans="1:11" x14ac:dyDescent="0.35">
      <c r="B122" s="128"/>
      <c r="C122" s="111"/>
      <c r="D122" s="111"/>
      <c r="E122" s="111"/>
      <c r="F122" s="297">
        <f>SUM(F8:F121)</f>
        <v>319173011</v>
      </c>
      <c r="G122" s="297">
        <f>SUM(G8:G121)</f>
        <v>167328604</v>
      </c>
      <c r="H122" s="185"/>
      <c r="I122" s="298">
        <f>SUM(F122:H122)</f>
        <v>486501615</v>
      </c>
    </row>
    <row r="123" spans="1:11" ht="20.149999999999999" customHeight="1" x14ac:dyDescent="0.35">
      <c r="B123" s="918" t="s">
        <v>67</v>
      </c>
      <c r="C123" s="918"/>
      <c r="D123" s="918"/>
      <c r="E123" s="918"/>
      <c r="F123" s="918"/>
      <c r="G123" s="918"/>
      <c r="H123" s="918"/>
      <c r="I123" s="299">
        <f>F122+G122+H122</f>
        <v>486501615</v>
      </c>
    </row>
    <row r="124" spans="1:11" ht="20.149999999999999" customHeight="1" x14ac:dyDescent="0.35">
      <c r="B124" s="918" t="s">
        <v>45</v>
      </c>
      <c r="C124" s="918"/>
      <c r="D124" s="918"/>
      <c r="E124" s="918"/>
      <c r="F124" s="918"/>
      <c r="G124" s="918"/>
      <c r="H124" s="918"/>
      <c r="I124" s="299">
        <f>I123*33%</f>
        <v>160545532.95000002</v>
      </c>
    </row>
    <row r="125" spans="1:11" ht="20.149999999999999" customHeight="1" thickBot="1" x14ac:dyDescent="0.4">
      <c r="B125" s="919" t="s">
        <v>66</v>
      </c>
      <c r="C125" s="919"/>
      <c r="D125" s="919"/>
      <c r="E125" s="919"/>
      <c r="F125" s="919"/>
      <c r="G125" s="919"/>
      <c r="H125" s="919"/>
      <c r="I125" s="187">
        <f>I123+I124</f>
        <v>647047147.95000005</v>
      </c>
    </row>
    <row r="126" spans="1:11" ht="20.149999999999999" customHeight="1" x14ac:dyDescent="0.35"/>
    <row r="127" spans="1:11" x14ac:dyDescent="0.35">
      <c r="B127" s="110"/>
      <c r="C127" s="109"/>
      <c r="D127" s="109"/>
      <c r="E127" s="109"/>
      <c r="F127" s="109"/>
      <c r="G127" s="109"/>
      <c r="H127" s="109"/>
      <c r="I127" s="108"/>
    </row>
    <row r="128" spans="1:11" x14ac:dyDescent="0.35">
      <c r="B128" s="110"/>
      <c r="C128" s="109"/>
      <c r="D128" s="109"/>
      <c r="E128" s="109"/>
      <c r="F128" s="109"/>
      <c r="G128" s="109"/>
      <c r="H128" s="109"/>
      <c r="I128" s="108"/>
    </row>
    <row r="129" spans="2:9" x14ac:dyDescent="0.35">
      <c r="B129" s="110"/>
      <c r="C129" s="109"/>
      <c r="D129" s="109"/>
      <c r="E129" s="109"/>
      <c r="F129" s="109"/>
      <c r="G129" s="109"/>
      <c r="H129" s="109"/>
      <c r="I129" s="108"/>
    </row>
    <row r="130" spans="2:9" x14ac:dyDescent="0.35">
      <c r="B130" s="110"/>
      <c r="C130" s="109"/>
      <c r="D130" s="109"/>
      <c r="E130" s="109"/>
      <c r="F130" s="109"/>
      <c r="G130" s="109"/>
      <c r="H130" s="109"/>
      <c r="I130" s="108"/>
    </row>
    <row r="131" spans="2:9" x14ac:dyDescent="0.35">
      <c r="B131" s="911" t="s">
        <v>99</v>
      </c>
      <c r="C131" s="912"/>
      <c r="D131" s="912"/>
      <c r="E131" s="912"/>
      <c r="F131" s="912"/>
      <c r="G131" s="912"/>
      <c r="H131" s="912"/>
      <c r="I131" s="913"/>
    </row>
    <row r="132" spans="2:9" ht="14.25" customHeight="1" x14ac:dyDescent="0.35">
      <c r="B132" s="914" t="s">
        <v>6</v>
      </c>
      <c r="C132" s="915"/>
      <c r="D132" s="915"/>
      <c r="E132" s="915"/>
      <c r="F132" s="915"/>
      <c r="G132" s="915"/>
      <c r="H132" s="915"/>
      <c r="I132" s="916"/>
    </row>
    <row r="133" spans="2:9" ht="14.25" customHeight="1" x14ac:dyDescent="0.35">
      <c r="B133" s="107"/>
      <c r="C133" s="103"/>
      <c r="D133" s="104"/>
      <c r="E133" s="104"/>
      <c r="F133" s="103"/>
      <c r="G133" s="103"/>
      <c r="H133" s="103"/>
      <c r="I133" s="102"/>
    </row>
    <row r="134" spans="2:9" ht="14.25" customHeight="1" x14ac:dyDescent="0.35">
      <c r="B134" s="106" t="s">
        <v>44</v>
      </c>
      <c r="C134" s="105" t="s">
        <v>83</v>
      </c>
      <c r="D134" s="104"/>
      <c r="E134" s="104"/>
      <c r="F134" s="103"/>
      <c r="G134" s="103"/>
      <c r="H134" s="103"/>
      <c r="I134" s="102"/>
    </row>
    <row r="135" spans="2:9" ht="14.5" thickBot="1" x14ac:dyDescent="0.4">
      <c r="B135" s="101"/>
      <c r="C135" s="100"/>
      <c r="D135" s="99"/>
      <c r="E135" s="99"/>
      <c r="F135" s="98"/>
      <c r="G135" s="98"/>
      <c r="H135" s="98"/>
      <c r="I135" s="97"/>
    </row>
    <row r="138" spans="2:9" x14ac:dyDescent="0.35">
      <c r="B138" s="96"/>
      <c r="C138" s="96"/>
    </row>
    <row r="140" spans="2:9" x14ac:dyDescent="0.35">
      <c r="B140" s="95"/>
    </row>
    <row r="150" spans="2:16137" x14ac:dyDescent="0.35">
      <c r="B150" s="92"/>
    </row>
    <row r="151" spans="2:16137" x14ac:dyDescent="0.35">
      <c r="B151" s="92"/>
    </row>
    <row r="152" spans="2:16137" x14ac:dyDescent="0.35">
      <c r="B152" s="92"/>
    </row>
    <row r="153" spans="2:16137" x14ac:dyDescent="0.35">
      <c r="B153" s="92"/>
    </row>
    <row r="156" spans="2:16137" x14ac:dyDescent="0.35">
      <c r="B156" s="92"/>
    </row>
    <row r="157" spans="2:16137" x14ac:dyDescent="0.35">
      <c r="B157" s="92"/>
    </row>
    <row r="158" spans="2:16137" x14ac:dyDescent="0.35">
      <c r="B158" s="92"/>
    </row>
    <row r="159" spans="2:16137" x14ac:dyDescent="0.35">
      <c r="B159" s="92"/>
    </row>
    <row r="160" spans="2:16137" s="91" customFormat="1" x14ac:dyDescent="0.35">
      <c r="B160" s="92"/>
      <c r="C160" s="90"/>
      <c r="F160" s="90"/>
      <c r="G160" s="90"/>
      <c r="H160" s="90"/>
      <c r="I160" s="90"/>
      <c r="J160" s="90"/>
      <c r="K160" s="90"/>
      <c r="L160" s="90"/>
      <c r="M160" s="90"/>
      <c r="N160" s="90"/>
      <c r="O160" s="90"/>
      <c r="P160" s="90"/>
      <c r="Q160" s="90"/>
      <c r="R160" s="90"/>
      <c r="S160" s="90"/>
      <c r="T160" s="90"/>
      <c r="U160" s="90"/>
      <c r="V160" s="90"/>
      <c r="W160" s="90"/>
      <c r="X160" s="90"/>
      <c r="Y160" s="90"/>
      <c r="Z160" s="90"/>
      <c r="AA160" s="90"/>
      <c r="AB160" s="90"/>
      <c r="AC160" s="90"/>
      <c r="AD160" s="90"/>
      <c r="AE160" s="90"/>
      <c r="AF160" s="90"/>
      <c r="AG160" s="90"/>
      <c r="AH160" s="90"/>
      <c r="AI160" s="90"/>
      <c r="AJ160" s="90"/>
      <c r="AK160" s="90"/>
      <c r="AL160" s="90"/>
      <c r="AM160" s="90"/>
      <c r="AN160" s="90"/>
      <c r="AO160" s="90"/>
      <c r="AP160" s="90"/>
      <c r="AQ160" s="90"/>
      <c r="AR160" s="90"/>
      <c r="AS160" s="90"/>
      <c r="AT160" s="90"/>
      <c r="AU160" s="90"/>
      <c r="AV160" s="90"/>
      <c r="AW160" s="90"/>
      <c r="AX160" s="90"/>
      <c r="AY160" s="90"/>
      <c r="AZ160" s="90"/>
      <c r="BA160" s="90"/>
      <c r="BB160" s="90"/>
      <c r="BC160" s="90"/>
      <c r="BD160" s="90"/>
      <c r="BE160" s="90"/>
      <c r="BF160" s="90"/>
      <c r="BG160" s="90"/>
      <c r="BH160" s="90"/>
      <c r="BI160" s="90"/>
      <c r="BJ160" s="90"/>
      <c r="BK160" s="90"/>
      <c r="BL160" s="90"/>
      <c r="BM160" s="90"/>
      <c r="BN160" s="90"/>
      <c r="BO160" s="90"/>
      <c r="BP160" s="90"/>
      <c r="BQ160" s="90"/>
      <c r="BR160" s="90"/>
      <c r="BS160" s="90"/>
      <c r="BT160" s="90"/>
      <c r="BU160" s="90"/>
      <c r="BV160" s="90"/>
      <c r="BW160" s="90"/>
      <c r="BX160" s="90"/>
      <c r="BY160" s="90"/>
      <c r="BZ160" s="90"/>
      <c r="CA160" s="90"/>
      <c r="CB160" s="90"/>
      <c r="CC160" s="90"/>
      <c r="CD160" s="90"/>
      <c r="CE160" s="90"/>
      <c r="CF160" s="90"/>
      <c r="CG160" s="90"/>
      <c r="CH160" s="90"/>
      <c r="CI160" s="90"/>
      <c r="CJ160" s="90"/>
      <c r="CK160" s="90"/>
      <c r="CL160" s="90"/>
      <c r="CM160" s="90"/>
      <c r="CN160" s="90"/>
      <c r="CO160" s="90"/>
      <c r="CP160" s="90"/>
      <c r="CQ160" s="90"/>
      <c r="CR160" s="90"/>
      <c r="CS160" s="90"/>
      <c r="CT160" s="90"/>
      <c r="CU160" s="90"/>
      <c r="CV160" s="90"/>
      <c r="CW160" s="90"/>
      <c r="CX160" s="90"/>
      <c r="CY160" s="90"/>
      <c r="CZ160" s="90"/>
      <c r="DA160" s="90"/>
      <c r="DB160" s="90"/>
      <c r="DC160" s="90"/>
      <c r="DD160" s="90"/>
      <c r="DE160" s="90"/>
      <c r="DF160" s="90"/>
      <c r="DG160" s="90"/>
      <c r="DH160" s="90"/>
      <c r="DI160" s="90"/>
      <c r="DJ160" s="90"/>
      <c r="DK160" s="90"/>
      <c r="DL160" s="90"/>
      <c r="DM160" s="90"/>
      <c r="DN160" s="90"/>
      <c r="DO160" s="90"/>
      <c r="DP160" s="90"/>
      <c r="DQ160" s="90"/>
      <c r="DR160" s="90"/>
      <c r="DS160" s="90"/>
      <c r="DT160" s="90"/>
      <c r="DU160" s="90"/>
      <c r="DV160" s="90"/>
      <c r="DW160" s="90"/>
      <c r="DX160" s="90"/>
      <c r="DY160" s="90"/>
      <c r="DZ160" s="90"/>
      <c r="EA160" s="90"/>
      <c r="EB160" s="90"/>
      <c r="EC160" s="90"/>
      <c r="ED160" s="90"/>
      <c r="EE160" s="90"/>
      <c r="EF160" s="90"/>
      <c r="EG160" s="90"/>
      <c r="EH160" s="90"/>
      <c r="EI160" s="90"/>
      <c r="EJ160" s="90"/>
      <c r="EK160" s="90"/>
      <c r="EL160" s="90"/>
      <c r="EM160" s="90"/>
      <c r="EN160" s="90"/>
      <c r="EO160" s="90"/>
      <c r="EP160" s="90"/>
      <c r="EQ160" s="90"/>
      <c r="ER160" s="90"/>
      <c r="ES160" s="90"/>
      <c r="ET160" s="90"/>
      <c r="EU160" s="90"/>
      <c r="EV160" s="90"/>
      <c r="EW160" s="90"/>
      <c r="EX160" s="90"/>
      <c r="EY160" s="90"/>
      <c r="EZ160" s="90"/>
      <c r="FA160" s="90"/>
      <c r="FB160" s="90"/>
      <c r="FC160" s="90"/>
      <c r="FD160" s="90"/>
      <c r="FE160" s="90"/>
      <c r="FF160" s="90"/>
      <c r="FG160" s="90"/>
      <c r="FH160" s="90"/>
      <c r="FI160" s="90"/>
      <c r="FJ160" s="90"/>
      <c r="FK160" s="90"/>
      <c r="FL160" s="90"/>
      <c r="FM160" s="90"/>
      <c r="FN160" s="90"/>
      <c r="FO160" s="90"/>
      <c r="FP160" s="90"/>
      <c r="FQ160" s="90"/>
      <c r="FR160" s="90"/>
      <c r="FS160" s="90"/>
      <c r="FT160" s="90"/>
      <c r="FU160" s="90"/>
      <c r="FV160" s="90"/>
      <c r="FW160" s="90"/>
      <c r="FX160" s="90"/>
      <c r="FY160" s="90"/>
      <c r="FZ160" s="90"/>
      <c r="GA160" s="90"/>
      <c r="GB160" s="90"/>
      <c r="GC160" s="90"/>
      <c r="GD160" s="90"/>
      <c r="GE160" s="90"/>
      <c r="GF160" s="90"/>
      <c r="GG160" s="90"/>
      <c r="GH160" s="90"/>
      <c r="GI160" s="90"/>
      <c r="GJ160" s="90"/>
      <c r="GK160" s="90"/>
      <c r="GL160" s="90"/>
      <c r="GM160" s="90"/>
      <c r="GN160" s="90"/>
      <c r="GO160" s="90"/>
      <c r="GP160" s="90"/>
      <c r="GQ160" s="90"/>
      <c r="GR160" s="90"/>
      <c r="GS160" s="90"/>
      <c r="GT160" s="90"/>
      <c r="GU160" s="90"/>
      <c r="GV160" s="90"/>
      <c r="GW160" s="90"/>
      <c r="GX160" s="90"/>
      <c r="GY160" s="90"/>
      <c r="GZ160" s="90"/>
      <c r="HA160" s="90"/>
      <c r="HB160" s="90"/>
      <c r="HC160" s="90"/>
      <c r="HD160" s="90"/>
      <c r="HE160" s="90"/>
      <c r="HF160" s="90"/>
      <c r="HG160" s="90"/>
      <c r="HH160" s="90"/>
      <c r="HI160" s="90"/>
      <c r="HJ160" s="90"/>
      <c r="HK160" s="90"/>
      <c r="HL160" s="90"/>
      <c r="HM160" s="90"/>
      <c r="HN160" s="90"/>
      <c r="HO160" s="90"/>
      <c r="HP160" s="90"/>
      <c r="HQ160" s="90"/>
      <c r="HR160" s="90"/>
      <c r="HS160" s="90"/>
      <c r="HT160" s="90"/>
      <c r="HU160" s="90"/>
      <c r="HV160" s="90"/>
      <c r="HW160" s="90"/>
      <c r="HX160" s="90"/>
      <c r="HY160" s="90"/>
      <c r="HZ160" s="90"/>
      <c r="IA160" s="90"/>
      <c r="IB160" s="90"/>
      <c r="IC160" s="90"/>
      <c r="ID160" s="90"/>
      <c r="IE160" s="90"/>
      <c r="IF160" s="90"/>
      <c r="IG160" s="90"/>
      <c r="IH160" s="90"/>
      <c r="II160" s="90"/>
      <c r="IJ160" s="90"/>
      <c r="IK160" s="90"/>
      <c r="IL160" s="90"/>
      <c r="IM160" s="90"/>
      <c r="IN160" s="90"/>
      <c r="IO160" s="90"/>
      <c r="IP160" s="90"/>
      <c r="IQ160" s="90"/>
      <c r="IR160" s="90"/>
      <c r="IS160" s="90"/>
      <c r="IT160" s="90"/>
      <c r="IU160" s="90"/>
      <c r="IV160" s="90"/>
      <c r="IW160" s="90"/>
      <c r="IX160" s="90"/>
      <c r="IY160" s="90"/>
      <c r="IZ160" s="90"/>
      <c r="JA160" s="90"/>
      <c r="JB160" s="90"/>
      <c r="JC160" s="90"/>
      <c r="JD160" s="90"/>
      <c r="JE160" s="90"/>
      <c r="JF160" s="90"/>
      <c r="JG160" s="90"/>
      <c r="JH160" s="90"/>
      <c r="JI160" s="90"/>
      <c r="JJ160" s="90"/>
      <c r="JK160" s="90"/>
      <c r="JL160" s="90"/>
      <c r="JM160" s="90"/>
      <c r="JN160" s="90"/>
      <c r="JO160" s="90"/>
      <c r="JP160" s="90"/>
      <c r="JQ160" s="90"/>
      <c r="JR160" s="90"/>
      <c r="JS160" s="90"/>
      <c r="JT160" s="90"/>
      <c r="JU160" s="90"/>
      <c r="JV160" s="90"/>
      <c r="JW160" s="90"/>
      <c r="JX160" s="90"/>
      <c r="JY160" s="90"/>
      <c r="JZ160" s="90"/>
      <c r="KA160" s="90"/>
      <c r="KB160" s="90"/>
      <c r="KC160" s="90"/>
      <c r="KD160" s="90"/>
      <c r="KE160" s="90"/>
      <c r="KF160" s="90"/>
      <c r="KG160" s="90"/>
      <c r="KH160" s="90"/>
      <c r="KI160" s="90"/>
      <c r="KJ160" s="90"/>
      <c r="KK160" s="90"/>
      <c r="KL160" s="90"/>
      <c r="KM160" s="90"/>
      <c r="KN160" s="90"/>
      <c r="KO160" s="90"/>
      <c r="KP160" s="90"/>
      <c r="KQ160" s="90"/>
      <c r="KR160" s="90"/>
      <c r="KS160" s="90"/>
      <c r="KT160" s="90"/>
      <c r="KU160" s="90"/>
      <c r="KV160" s="90"/>
      <c r="KW160" s="90"/>
      <c r="KX160" s="90"/>
      <c r="KY160" s="90"/>
      <c r="KZ160" s="90"/>
      <c r="LA160" s="90"/>
      <c r="LB160" s="90"/>
      <c r="LC160" s="90"/>
      <c r="LD160" s="90"/>
      <c r="LE160" s="90"/>
      <c r="LF160" s="90"/>
      <c r="LG160" s="90"/>
      <c r="LH160" s="90"/>
      <c r="LI160" s="90"/>
      <c r="LJ160" s="90"/>
      <c r="LK160" s="90"/>
      <c r="LL160" s="90"/>
      <c r="LM160" s="90"/>
      <c r="LN160" s="90"/>
      <c r="LO160" s="90"/>
      <c r="LP160" s="90"/>
      <c r="LQ160" s="90"/>
      <c r="LR160" s="90"/>
      <c r="LS160" s="90"/>
      <c r="LT160" s="90"/>
      <c r="LU160" s="90"/>
      <c r="LV160" s="90"/>
      <c r="LW160" s="90"/>
      <c r="LX160" s="90"/>
      <c r="LY160" s="90"/>
      <c r="LZ160" s="90"/>
      <c r="MA160" s="90"/>
      <c r="MB160" s="90"/>
      <c r="MC160" s="90"/>
      <c r="MD160" s="90"/>
      <c r="ME160" s="90"/>
      <c r="MF160" s="90"/>
      <c r="MG160" s="90"/>
      <c r="MH160" s="90"/>
      <c r="MI160" s="90"/>
      <c r="MJ160" s="90"/>
      <c r="MK160" s="90"/>
      <c r="ML160" s="90"/>
      <c r="MM160" s="90"/>
      <c r="MN160" s="90"/>
      <c r="MO160" s="90"/>
      <c r="MP160" s="90"/>
      <c r="MQ160" s="90"/>
      <c r="MR160" s="90"/>
      <c r="MS160" s="90"/>
      <c r="MT160" s="90"/>
      <c r="MU160" s="90"/>
      <c r="MV160" s="90"/>
      <c r="MW160" s="90"/>
      <c r="MX160" s="90"/>
      <c r="MY160" s="90"/>
      <c r="MZ160" s="90"/>
      <c r="NA160" s="90"/>
      <c r="NB160" s="90"/>
      <c r="NC160" s="90"/>
      <c r="ND160" s="90"/>
      <c r="NE160" s="90"/>
      <c r="NF160" s="90"/>
      <c r="NG160" s="90"/>
      <c r="NH160" s="90"/>
      <c r="NI160" s="90"/>
      <c r="NJ160" s="90"/>
      <c r="NK160" s="90"/>
      <c r="NL160" s="90"/>
      <c r="NM160" s="90"/>
      <c r="NN160" s="90"/>
      <c r="NO160" s="90"/>
      <c r="NP160" s="90"/>
      <c r="NQ160" s="90"/>
      <c r="NR160" s="90"/>
      <c r="NS160" s="90"/>
      <c r="NT160" s="90"/>
      <c r="NU160" s="90"/>
      <c r="NV160" s="90"/>
      <c r="NW160" s="90"/>
      <c r="NX160" s="90"/>
      <c r="NY160" s="90"/>
      <c r="NZ160" s="90"/>
      <c r="OA160" s="90"/>
      <c r="OB160" s="90"/>
      <c r="OC160" s="90"/>
      <c r="OD160" s="90"/>
      <c r="OE160" s="90"/>
      <c r="OF160" s="90"/>
      <c r="OG160" s="90"/>
      <c r="OH160" s="90"/>
      <c r="OI160" s="90"/>
      <c r="OJ160" s="90"/>
      <c r="OK160" s="90"/>
      <c r="OL160" s="90"/>
      <c r="OM160" s="90"/>
      <c r="ON160" s="90"/>
      <c r="OO160" s="90"/>
      <c r="OP160" s="90"/>
      <c r="OQ160" s="90"/>
      <c r="OR160" s="90"/>
      <c r="OS160" s="90"/>
      <c r="OT160" s="90"/>
      <c r="OU160" s="90"/>
      <c r="OV160" s="90"/>
      <c r="OW160" s="90"/>
      <c r="OX160" s="90"/>
      <c r="OY160" s="90"/>
      <c r="OZ160" s="90"/>
      <c r="PA160" s="90"/>
      <c r="PB160" s="90"/>
      <c r="PC160" s="90"/>
      <c r="PD160" s="90"/>
      <c r="PE160" s="90"/>
      <c r="PF160" s="90"/>
      <c r="PG160" s="90"/>
      <c r="PH160" s="90"/>
      <c r="PI160" s="90"/>
      <c r="PJ160" s="90"/>
      <c r="PK160" s="90"/>
      <c r="PL160" s="90"/>
      <c r="PM160" s="90"/>
      <c r="PN160" s="90"/>
      <c r="PO160" s="90"/>
      <c r="PP160" s="90"/>
      <c r="PQ160" s="90"/>
      <c r="PR160" s="90"/>
      <c r="PS160" s="90"/>
      <c r="PT160" s="90"/>
      <c r="PU160" s="90"/>
      <c r="PV160" s="90"/>
      <c r="PW160" s="90"/>
      <c r="PX160" s="90"/>
      <c r="PY160" s="90"/>
      <c r="PZ160" s="90"/>
      <c r="QA160" s="90"/>
      <c r="QB160" s="90"/>
      <c r="QC160" s="90"/>
      <c r="QD160" s="90"/>
      <c r="QE160" s="90"/>
      <c r="QF160" s="90"/>
      <c r="QG160" s="90"/>
      <c r="QH160" s="90"/>
      <c r="QI160" s="90"/>
      <c r="QJ160" s="90"/>
      <c r="QK160" s="90"/>
      <c r="QL160" s="90"/>
      <c r="QM160" s="90"/>
      <c r="QN160" s="90"/>
      <c r="QO160" s="90"/>
      <c r="QP160" s="90"/>
      <c r="QQ160" s="90"/>
      <c r="QR160" s="90"/>
      <c r="QS160" s="90"/>
      <c r="QT160" s="90"/>
      <c r="QU160" s="90"/>
      <c r="QV160" s="90"/>
      <c r="QW160" s="90"/>
      <c r="QX160" s="90"/>
      <c r="QY160" s="90"/>
      <c r="QZ160" s="90"/>
      <c r="RA160" s="90"/>
      <c r="RB160" s="90"/>
      <c r="RC160" s="90"/>
      <c r="RD160" s="90"/>
      <c r="RE160" s="90"/>
      <c r="RF160" s="90"/>
      <c r="RG160" s="90"/>
      <c r="RH160" s="90"/>
      <c r="RI160" s="90"/>
      <c r="RJ160" s="90"/>
      <c r="RK160" s="90"/>
      <c r="RL160" s="90"/>
      <c r="RM160" s="90"/>
      <c r="RN160" s="90"/>
      <c r="RO160" s="90"/>
      <c r="RP160" s="90"/>
      <c r="RQ160" s="90"/>
      <c r="RR160" s="90"/>
      <c r="RS160" s="90"/>
      <c r="RT160" s="90"/>
      <c r="RU160" s="90"/>
      <c r="RV160" s="90"/>
      <c r="RW160" s="90"/>
      <c r="RX160" s="90"/>
      <c r="RY160" s="90"/>
      <c r="RZ160" s="90"/>
      <c r="SA160" s="90"/>
      <c r="SB160" s="90"/>
      <c r="SC160" s="90"/>
      <c r="SD160" s="90"/>
      <c r="SE160" s="90"/>
      <c r="SF160" s="90"/>
      <c r="SG160" s="90"/>
      <c r="SH160" s="90"/>
      <c r="SI160" s="90"/>
      <c r="SJ160" s="90"/>
      <c r="SK160" s="90"/>
      <c r="SL160" s="90"/>
      <c r="SM160" s="90"/>
      <c r="SN160" s="90"/>
      <c r="SO160" s="90"/>
      <c r="SP160" s="90"/>
      <c r="SQ160" s="90"/>
      <c r="SR160" s="90"/>
      <c r="SS160" s="90"/>
      <c r="ST160" s="90"/>
      <c r="SU160" s="90"/>
      <c r="SV160" s="90"/>
      <c r="SW160" s="90"/>
      <c r="SX160" s="90"/>
      <c r="SY160" s="90"/>
      <c r="SZ160" s="90"/>
      <c r="TA160" s="90"/>
      <c r="TB160" s="90"/>
      <c r="TC160" s="90"/>
      <c r="TD160" s="90"/>
      <c r="TE160" s="90"/>
      <c r="TF160" s="90"/>
      <c r="TG160" s="90"/>
      <c r="TH160" s="90"/>
      <c r="TI160" s="90"/>
      <c r="TJ160" s="90"/>
      <c r="TK160" s="90"/>
      <c r="TL160" s="90"/>
      <c r="TM160" s="90"/>
      <c r="TN160" s="90"/>
      <c r="TO160" s="90"/>
      <c r="TP160" s="90"/>
      <c r="TQ160" s="90"/>
      <c r="TR160" s="90"/>
      <c r="TS160" s="90"/>
      <c r="TT160" s="90"/>
      <c r="TU160" s="90"/>
      <c r="TV160" s="90"/>
      <c r="TW160" s="90"/>
      <c r="TX160" s="90"/>
      <c r="TY160" s="90"/>
      <c r="TZ160" s="90"/>
      <c r="UA160" s="90"/>
      <c r="UB160" s="90"/>
      <c r="UC160" s="90"/>
      <c r="UD160" s="90"/>
      <c r="UE160" s="90"/>
      <c r="UF160" s="90"/>
      <c r="UG160" s="90"/>
      <c r="UH160" s="90"/>
      <c r="UI160" s="90"/>
      <c r="UJ160" s="90"/>
      <c r="UK160" s="90"/>
      <c r="UL160" s="90"/>
      <c r="UM160" s="90"/>
      <c r="UN160" s="90"/>
      <c r="UO160" s="90"/>
      <c r="UP160" s="90"/>
      <c r="UQ160" s="90"/>
      <c r="UR160" s="90"/>
      <c r="US160" s="90"/>
      <c r="UT160" s="90"/>
      <c r="UU160" s="90"/>
      <c r="UV160" s="90"/>
      <c r="UW160" s="90"/>
      <c r="UX160" s="90"/>
      <c r="UY160" s="90"/>
      <c r="UZ160" s="90"/>
      <c r="VA160" s="90"/>
      <c r="VB160" s="90"/>
      <c r="VC160" s="90"/>
      <c r="VD160" s="90"/>
      <c r="VE160" s="90"/>
      <c r="VF160" s="90"/>
      <c r="VG160" s="90"/>
      <c r="VH160" s="90"/>
      <c r="VI160" s="90"/>
      <c r="VJ160" s="90"/>
      <c r="VK160" s="90"/>
      <c r="VL160" s="90"/>
      <c r="VM160" s="90"/>
      <c r="VN160" s="90"/>
      <c r="VO160" s="90"/>
      <c r="VP160" s="90"/>
      <c r="VQ160" s="90"/>
      <c r="VR160" s="90"/>
      <c r="VS160" s="90"/>
      <c r="VT160" s="90"/>
      <c r="VU160" s="90"/>
      <c r="VV160" s="90"/>
      <c r="VW160" s="90"/>
      <c r="VX160" s="90"/>
      <c r="VY160" s="90"/>
      <c r="VZ160" s="90"/>
      <c r="WA160" s="90"/>
      <c r="WB160" s="90"/>
      <c r="WC160" s="90"/>
      <c r="WD160" s="90"/>
      <c r="WE160" s="90"/>
      <c r="WF160" s="90"/>
      <c r="WG160" s="90"/>
      <c r="WH160" s="90"/>
      <c r="WI160" s="90"/>
      <c r="WJ160" s="90"/>
      <c r="WK160" s="90"/>
      <c r="WL160" s="90"/>
      <c r="WM160" s="90"/>
      <c r="WN160" s="90"/>
      <c r="WO160" s="90"/>
      <c r="WP160" s="90"/>
      <c r="WQ160" s="90"/>
      <c r="WR160" s="90"/>
      <c r="WS160" s="90"/>
      <c r="WT160" s="90"/>
      <c r="WU160" s="90"/>
      <c r="WV160" s="90"/>
      <c r="WW160" s="90"/>
      <c r="WX160" s="90"/>
      <c r="WY160" s="90"/>
      <c r="WZ160" s="90"/>
      <c r="XA160" s="90"/>
      <c r="XB160" s="90"/>
      <c r="XC160" s="90"/>
      <c r="XD160" s="90"/>
      <c r="XE160" s="90"/>
      <c r="XF160" s="90"/>
      <c r="XG160" s="90"/>
      <c r="XH160" s="90"/>
      <c r="XI160" s="90"/>
      <c r="XJ160" s="90"/>
      <c r="XK160" s="90"/>
      <c r="XL160" s="90"/>
      <c r="XM160" s="90"/>
      <c r="XN160" s="90"/>
      <c r="XO160" s="90"/>
      <c r="XP160" s="90"/>
      <c r="XQ160" s="90"/>
      <c r="XR160" s="90"/>
      <c r="XS160" s="90"/>
      <c r="XT160" s="90"/>
      <c r="XU160" s="90"/>
      <c r="XV160" s="90"/>
      <c r="XW160" s="90"/>
      <c r="XX160" s="90"/>
      <c r="XY160" s="90"/>
      <c r="XZ160" s="90"/>
      <c r="YA160" s="90"/>
      <c r="YB160" s="90"/>
      <c r="YC160" s="90"/>
      <c r="YD160" s="90"/>
      <c r="YE160" s="90"/>
      <c r="YF160" s="90"/>
      <c r="YG160" s="90"/>
      <c r="YH160" s="90"/>
      <c r="YI160" s="90"/>
      <c r="YJ160" s="90"/>
      <c r="YK160" s="90"/>
      <c r="YL160" s="90"/>
      <c r="YM160" s="90"/>
      <c r="YN160" s="90"/>
      <c r="YO160" s="90"/>
      <c r="YP160" s="90"/>
      <c r="YQ160" s="90"/>
      <c r="YR160" s="90"/>
      <c r="YS160" s="90"/>
      <c r="YT160" s="90"/>
      <c r="YU160" s="90"/>
      <c r="YV160" s="90"/>
      <c r="YW160" s="90"/>
      <c r="YX160" s="90"/>
      <c r="YY160" s="90"/>
      <c r="YZ160" s="90"/>
      <c r="ZA160" s="90"/>
      <c r="ZB160" s="90"/>
      <c r="ZC160" s="90"/>
      <c r="ZD160" s="90"/>
      <c r="ZE160" s="90"/>
      <c r="ZF160" s="90"/>
      <c r="ZG160" s="90"/>
      <c r="ZH160" s="90"/>
      <c r="ZI160" s="90"/>
      <c r="ZJ160" s="90"/>
      <c r="ZK160" s="90"/>
      <c r="ZL160" s="90"/>
      <c r="ZM160" s="90"/>
      <c r="ZN160" s="90"/>
      <c r="ZO160" s="90"/>
      <c r="ZP160" s="90"/>
      <c r="ZQ160" s="90"/>
      <c r="ZR160" s="90"/>
      <c r="ZS160" s="90"/>
      <c r="ZT160" s="90"/>
      <c r="ZU160" s="90"/>
      <c r="ZV160" s="90"/>
      <c r="ZW160" s="90"/>
      <c r="ZX160" s="90"/>
      <c r="ZY160" s="90"/>
      <c r="ZZ160" s="90"/>
      <c r="AAA160" s="90"/>
      <c r="AAB160" s="90"/>
      <c r="AAC160" s="90"/>
      <c r="AAD160" s="90"/>
      <c r="AAE160" s="90"/>
      <c r="AAF160" s="90"/>
      <c r="AAG160" s="90"/>
      <c r="AAH160" s="90"/>
      <c r="AAI160" s="90"/>
      <c r="AAJ160" s="90"/>
      <c r="AAK160" s="90"/>
      <c r="AAL160" s="90"/>
      <c r="AAM160" s="90"/>
      <c r="AAN160" s="90"/>
      <c r="AAO160" s="90"/>
      <c r="AAP160" s="90"/>
      <c r="AAQ160" s="90"/>
      <c r="AAR160" s="90"/>
      <c r="AAS160" s="90"/>
      <c r="AAT160" s="90"/>
      <c r="AAU160" s="90"/>
      <c r="AAV160" s="90"/>
      <c r="AAW160" s="90"/>
      <c r="AAX160" s="90"/>
      <c r="AAY160" s="90"/>
      <c r="AAZ160" s="90"/>
      <c r="ABA160" s="90"/>
      <c r="ABB160" s="90"/>
      <c r="ABC160" s="90"/>
      <c r="ABD160" s="90"/>
      <c r="ABE160" s="90"/>
      <c r="ABF160" s="90"/>
      <c r="ABG160" s="90"/>
      <c r="ABH160" s="90"/>
      <c r="ABI160" s="90"/>
      <c r="ABJ160" s="90"/>
      <c r="ABK160" s="90"/>
      <c r="ABL160" s="90"/>
      <c r="ABM160" s="90"/>
      <c r="ABN160" s="90"/>
      <c r="ABO160" s="90"/>
      <c r="ABP160" s="90"/>
      <c r="ABQ160" s="90"/>
      <c r="ABR160" s="90"/>
      <c r="ABS160" s="90"/>
      <c r="ABT160" s="90"/>
      <c r="ABU160" s="90"/>
      <c r="ABV160" s="90"/>
      <c r="ABW160" s="90"/>
      <c r="ABX160" s="90"/>
      <c r="ABY160" s="90"/>
      <c r="ABZ160" s="90"/>
      <c r="ACA160" s="90"/>
      <c r="ACB160" s="90"/>
      <c r="ACC160" s="90"/>
      <c r="ACD160" s="90"/>
      <c r="ACE160" s="90"/>
      <c r="ACF160" s="90"/>
      <c r="ACG160" s="90"/>
      <c r="ACH160" s="90"/>
      <c r="ACI160" s="90"/>
      <c r="ACJ160" s="90"/>
      <c r="ACK160" s="90"/>
      <c r="ACL160" s="90"/>
      <c r="ACM160" s="90"/>
      <c r="ACN160" s="90"/>
      <c r="ACO160" s="90"/>
      <c r="ACP160" s="90"/>
      <c r="ACQ160" s="90"/>
      <c r="ACR160" s="90"/>
      <c r="ACS160" s="90"/>
      <c r="ACT160" s="90"/>
      <c r="ACU160" s="90"/>
      <c r="ACV160" s="90"/>
      <c r="ACW160" s="90"/>
      <c r="ACX160" s="90"/>
      <c r="ACY160" s="90"/>
      <c r="ACZ160" s="90"/>
      <c r="ADA160" s="90"/>
      <c r="ADB160" s="90"/>
      <c r="ADC160" s="90"/>
      <c r="ADD160" s="90"/>
      <c r="ADE160" s="90"/>
      <c r="ADF160" s="90"/>
      <c r="ADG160" s="90"/>
      <c r="ADH160" s="90"/>
      <c r="ADI160" s="90"/>
      <c r="ADJ160" s="90"/>
      <c r="ADK160" s="90"/>
      <c r="ADL160" s="90"/>
      <c r="ADM160" s="90"/>
      <c r="ADN160" s="90"/>
      <c r="ADO160" s="90"/>
      <c r="ADP160" s="90"/>
      <c r="ADQ160" s="90"/>
      <c r="ADR160" s="90"/>
      <c r="ADS160" s="90"/>
      <c r="ADT160" s="90"/>
      <c r="ADU160" s="90"/>
      <c r="ADV160" s="90"/>
      <c r="ADW160" s="90"/>
      <c r="ADX160" s="90"/>
      <c r="ADY160" s="90"/>
      <c r="ADZ160" s="90"/>
      <c r="AEA160" s="90"/>
      <c r="AEB160" s="90"/>
      <c r="AEC160" s="90"/>
      <c r="AED160" s="90"/>
      <c r="AEE160" s="90"/>
      <c r="AEF160" s="90"/>
      <c r="AEG160" s="90"/>
      <c r="AEH160" s="90"/>
      <c r="AEI160" s="90"/>
      <c r="AEJ160" s="90"/>
      <c r="AEK160" s="90"/>
      <c r="AEL160" s="90"/>
      <c r="AEM160" s="90"/>
      <c r="AEN160" s="90"/>
      <c r="AEO160" s="90"/>
      <c r="AEP160" s="90"/>
      <c r="AEQ160" s="90"/>
      <c r="AER160" s="90"/>
      <c r="AES160" s="90"/>
      <c r="AET160" s="90"/>
      <c r="AEU160" s="90"/>
      <c r="AEV160" s="90"/>
      <c r="AEW160" s="90"/>
      <c r="AEX160" s="90"/>
      <c r="AEY160" s="90"/>
      <c r="AEZ160" s="90"/>
      <c r="AFA160" s="90"/>
      <c r="AFB160" s="90"/>
      <c r="AFC160" s="90"/>
      <c r="AFD160" s="90"/>
      <c r="AFE160" s="90"/>
      <c r="AFF160" s="90"/>
      <c r="AFG160" s="90"/>
      <c r="AFH160" s="90"/>
      <c r="AFI160" s="90"/>
      <c r="AFJ160" s="90"/>
      <c r="AFK160" s="90"/>
      <c r="AFL160" s="90"/>
      <c r="AFM160" s="90"/>
      <c r="AFN160" s="90"/>
      <c r="AFO160" s="90"/>
      <c r="AFP160" s="90"/>
      <c r="AFQ160" s="90"/>
      <c r="AFR160" s="90"/>
      <c r="AFS160" s="90"/>
      <c r="AFT160" s="90"/>
      <c r="AFU160" s="90"/>
      <c r="AFV160" s="90"/>
      <c r="AFW160" s="90"/>
      <c r="AFX160" s="90"/>
      <c r="AFY160" s="90"/>
      <c r="AFZ160" s="90"/>
      <c r="AGA160" s="90"/>
      <c r="AGB160" s="90"/>
      <c r="AGC160" s="90"/>
      <c r="AGD160" s="90"/>
      <c r="AGE160" s="90"/>
      <c r="AGF160" s="90"/>
      <c r="AGG160" s="90"/>
      <c r="AGH160" s="90"/>
      <c r="AGI160" s="90"/>
      <c r="AGJ160" s="90"/>
      <c r="AGK160" s="90"/>
      <c r="AGL160" s="90"/>
      <c r="AGM160" s="90"/>
      <c r="AGN160" s="90"/>
      <c r="AGO160" s="90"/>
      <c r="AGP160" s="90"/>
      <c r="AGQ160" s="90"/>
      <c r="AGR160" s="90"/>
      <c r="AGS160" s="90"/>
      <c r="AGT160" s="90"/>
      <c r="AGU160" s="90"/>
      <c r="AGV160" s="90"/>
      <c r="AGW160" s="90"/>
      <c r="AGX160" s="90"/>
      <c r="AGY160" s="90"/>
      <c r="AGZ160" s="90"/>
      <c r="AHA160" s="90"/>
      <c r="AHB160" s="90"/>
      <c r="AHC160" s="90"/>
      <c r="AHD160" s="90"/>
      <c r="AHE160" s="90"/>
      <c r="AHF160" s="90"/>
      <c r="AHG160" s="90"/>
      <c r="AHH160" s="90"/>
      <c r="AHI160" s="90"/>
      <c r="AHJ160" s="90"/>
      <c r="AHK160" s="90"/>
      <c r="AHL160" s="90"/>
      <c r="AHM160" s="90"/>
      <c r="AHN160" s="90"/>
      <c r="AHO160" s="90"/>
      <c r="AHP160" s="90"/>
      <c r="AHQ160" s="90"/>
      <c r="AHR160" s="90"/>
      <c r="AHS160" s="90"/>
      <c r="AHT160" s="90"/>
      <c r="AHU160" s="90"/>
      <c r="AHV160" s="90"/>
      <c r="AHW160" s="90"/>
      <c r="AHX160" s="90"/>
      <c r="AHY160" s="90"/>
      <c r="AHZ160" s="90"/>
      <c r="AIA160" s="90"/>
      <c r="AIB160" s="90"/>
      <c r="AIC160" s="90"/>
      <c r="AID160" s="90"/>
      <c r="AIE160" s="90"/>
      <c r="AIF160" s="90"/>
      <c r="AIG160" s="90"/>
      <c r="AIH160" s="90"/>
      <c r="AII160" s="90"/>
      <c r="AIJ160" s="90"/>
      <c r="AIK160" s="90"/>
      <c r="AIL160" s="90"/>
      <c r="AIM160" s="90"/>
      <c r="AIN160" s="90"/>
      <c r="AIO160" s="90"/>
      <c r="AIP160" s="90"/>
      <c r="AIQ160" s="90"/>
      <c r="AIR160" s="90"/>
      <c r="AIS160" s="90"/>
      <c r="AIT160" s="90"/>
      <c r="AIU160" s="90"/>
      <c r="AIV160" s="90"/>
      <c r="AIW160" s="90"/>
      <c r="AIX160" s="90"/>
      <c r="AIY160" s="90"/>
      <c r="AIZ160" s="90"/>
      <c r="AJA160" s="90"/>
      <c r="AJB160" s="90"/>
      <c r="AJC160" s="90"/>
      <c r="AJD160" s="90"/>
      <c r="AJE160" s="90"/>
      <c r="AJF160" s="90"/>
      <c r="AJG160" s="90"/>
      <c r="AJH160" s="90"/>
      <c r="AJI160" s="90"/>
      <c r="AJJ160" s="90"/>
      <c r="AJK160" s="90"/>
      <c r="AJL160" s="90"/>
      <c r="AJM160" s="90"/>
      <c r="AJN160" s="90"/>
      <c r="AJO160" s="90"/>
      <c r="AJP160" s="90"/>
      <c r="AJQ160" s="90"/>
      <c r="AJR160" s="90"/>
      <c r="AJS160" s="90"/>
      <c r="AJT160" s="90"/>
      <c r="AJU160" s="90"/>
      <c r="AJV160" s="90"/>
      <c r="AJW160" s="90"/>
      <c r="AJX160" s="90"/>
      <c r="AJY160" s="90"/>
      <c r="AJZ160" s="90"/>
      <c r="AKA160" s="90"/>
      <c r="AKB160" s="90"/>
      <c r="AKC160" s="90"/>
      <c r="AKD160" s="90"/>
      <c r="AKE160" s="90"/>
      <c r="AKF160" s="90"/>
      <c r="AKG160" s="90"/>
      <c r="AKH160" s="90"/>
      <c r="AKI160" s="90"/>
      <c r="AKJ160" s="90"/>
      <c r="AKK160" s="90"/>
      <c r="AKL160" s="90"/>
      <c r="AKM160" s="90"/>
      <c r="AKN160" s="90"/>
      <c r="AKO160" s="90"/>
      <c r="AKP160" s="90"/>
      <c r="AKQ160" s="90"/>
      <c r="AKR160" s="90"/>
      <c r="AKS160" s="90"/>
      <c r="AKT160" s="90"/>
      <c r="AKU160" s="90"/>
      <c r="AKV160" s="90"/>
      <c r="AKW160" s="90"/>
      <c r="AKX160" s="90"/>
      <c r="AKY160" s="90"/>
      <c r="AKZ160" s="90"/>
      <c r="ALA160" s="90"/>
      <c r="ALB160" s="90"/>
      <c r="ALC160" s="90"/>
      <c r="ALD160" s="90"/>
      <c r="ALE160" s="90"/>
      <c r="ALF160" s="90"/>
      <c r="ALG160" s="90"/>
      <c r="ALH160" s="90"/>
      <c r="ALI160" s="90"/>
      <c r="ALJ160" s="90"/>
      <c r="ALK160" s="90"/>
      <c r="ALL160" s="90"/>
      <c r="ALM160" s="90"/>
      <c r="ALN160" s="90"/>
      <c r="ALO160" s="90"/>
      <c r="ALP160" s="90"/>
      <c r="ALQ160" s="90"/>
      <c r="ALR160" s="90"/>
      <c r="ALS160" s="90"/>
      <c r="ALT160" s="90"/>
      <c r="ALU160" s="90"/>
      <c r="ALV160" s="90"/>
      <c r="ALW160" s="90"/>
      <c r="ALX160" s="90"/>
      <c r="ALY160" s="90"/>
      <c r="ALZ160" s="90"/>
      <c r="AMA160" s="90"/>
      <c r="AMB160" s="90"/>
      <c r="AMC160" s="90"/>
      <c r="AMD160" s="90"/>
      <c r="AME160" s="90"/>
      <c r="AMF160" s="90"/>
      <c r="AMG160" s="90"/>
      <c r="AMH160" s="90"/>
      <c r="AMI160" s="90"/>
      <c r="AMJ160" s="90"/>
      <c r="AMK160" s="90"/>
      <c r="AML160" s="90"/>
      <c r="AMM160" s="90"/>
      <c r="AMN160" s="90"/>
      <c r="AMO160" s="90"/>
      <c r="AMP160" s="90"/>
      <c r="AMQ160" s="90"/>
      <c r="AMR160" s="90"/>
      <c r="AMS160" s="90"/>
      <c r="AMT160" s="90"/>
      <c r="AMU160" s="90"/>
      <c r="AMV160" s="90"/>
      <c r="AMW160" s="90"/>
      <c r="AMX160" s="90"/>
      <c r="AMY160" s="90"/>
      <c r="AMZ160" s="90"/>
      <c r="ANA160" s="90"/>
      <c r="ANB160" s="90"/>
      <c r="ANC160" s="90"/>
      <c r="AND160" s="90"/>
      <c r="ANE160" s="90"/>
      <c r="ANF160" s="90"/>
      <c r="ANG160" s="90"/>
      <c r="ANH160" s="90"/>
      <c r="ANI160" s="90"/>
      <c r="ANJ160" s="90"/>
      <c r="ANK160" s="90"/>
      <c r="ANL160" s="90"/>
      <c r="ANM160" s="90"/>
      <c r="ANN160" s="90"/>
      <c r="ANO160" s="90"/>
      <c r="ANP160" s="90"/>
      <c r="ANQ160" s="90"/>
      <c r="ANR160" s="90"/>
      <c r="ANS160" s="90"/>
      <c r="ANT160" s="90"/>
      <c r="ANU160" s="90"/>
      <c r="ANV160" s="90"/>
      <c r="ANW160" s="90"/>
      <c r="ANX160" s="90"/>
      <c r="ANY160" s="90"/>
      <c r="ANZ160" s="90"/>
      <c r="AOA160" s="90"/>
      <c r="AOB160" s="90"/>
      <c r="AOC160" s="90"/>
      <c r="AOD160" s="90"/>
      <c r="AOE160" s="90"/>
      <c r="AOF160" s="90"/>
      <c r="AOG160" s="90"/>
      <c r="AOH160" s="90"/>
      <c r="AOI160" s="90"/>
      <c r="AOJ160" s="90"/>
      <c r="AOK160" s="90"/>
      <c r="AOL160" s="90"/>
      <c r="AOM160" s="90"/>
      <c r="AON160" s="90"/>
      <c r="AOO160" s="90"/>
      <c r="AOP160" s="90"/>
      <c r="AOQ160" s="90"/>
      <c r="AOR160" s="90"/>
      <c r="AOS160" s="90"/>
      <c r="AOT160" s="90"/>
      <c r="AOU160" s="90"/>
      <c r="AOV160" s="90"/>
      <c r="AOW160" s="90"/>
      <c r="AOX160" s="90"/>
      <c r="AOY160" s="90"/>
      <c r="AOZ160" s="90"/>
      <c r="APA160" s="90"/>
      <c r="APB160" s="90"/>
      <c r="APC160" s="90"/>
      <c r="APD160" s="90"/>
      <c r="APE160" s="90"/>
      <c r="APF160" s="90"/>
      <c r="APG160" s="90"/>
      <c r="APH160" s="90"/>
      <c r="API160" s="90"/>
      <c r="APJ160" s="90"/>
      <c r="APK160" s="90"/>
      <c r="APL160" s="90"/>
      <c r="APM160" s="90"/>
      <c r="APN160" s="90"/>
      <c r="APO160" s="90"/>
      <c r="APP160" s="90"/>
      <c r="APQ160" s="90"/>
      <c r="APR160" s="90"/>
      <c r="APS160" s="90"/>
      <c r="APT160" s="90"/>
      <c r="APU160" s="90"/>
      <c r="APV160" s="90"/>
      <c r="APW160" s="90"/>
      <c r="APX160" s="90"/>
      <c r="APY160" s="90"/>
      <c r="APZ160" s="90"/>
      <c r="AQA160" s="90"/>
      <c r="AQB160" s="90"/>
      <c r="AQC160" s="90"/>
      <c r="AQD160" s="90"/>
      <c r="AQE160" s="90"/>
      <c r="AQF160" s="90"/>
      <c r="AQG160" s="90"/>
      <c r="AQH160" s="90"/>
      <c r="AQI160" s="90"/>
      <c r="AQJ160" s="90"/>
      <c r="AQK160" s="90"/>
      <c r="AQL160" s="90"/>
      <c r="AQM160" s="90"/>
      <c r="AQN160" s="90"/>
      <c r="AQO160" s="90"/>
      <c r="AQP160" s="90"/>
      <c r="AQQ160" s="90"/>
      <c r="AQR160" s="90"/>
      <c r="AQS160" s="90"/>
      <c r="AQT160" s="90"/>
      <c r="AQU160" s="90"/>
      <c r="AQV160" s="90"/>
      <c r="AQW160" s="90"/>
      <c r="AQX160" s="90"/>
      <c r="AQY160" s="90"/>
      <c r="AQZ160" s="90"/>
      <c r="ARA160" s="90"/>
      <c r="ARB160" s="90"/>
      <c r="ARC160" s="90"/>
      <c r="ARD160" s="90"/>
      <c r="ARE160" s="90"/>
      <c r="ARF160" s="90"/>
      <c r="ARG160" s="90"/>
      <c r="ARH160" s="90"/>
      <c r="ARI160" s="90"/>
      <c r="ARJ160" s="90"/>
      <c r="ARK160" s="90"/>
      <c r="ARL160" s="90"/>
      <c r="ARM160" s="90"/>
      <c r="ARN160" s="90"/>
      <c r="ARO160" s="90"/>
      <c r="ARP160" s="90"/>
      <c r="ARQ160" s="90"/>
      <c r="ARR160" s="90"/>
      <c r="ARS160" s="90"/>
      <c r="ART160" s="90"/>
      <c r="ARU160" s="90"/>
      <c r="ARV160" s="90"/>
      <c r="ARW160" s="90"/>
      <c r="ARX160" s="90"/>
      <c r="ARY160" s="90"/>
      <c r="ARZ160" s="90"/>
      <c r="ASA160" s="90"/>
      <c r="ASB160" s="90"/>
      <c r="ASC160" s="90"/>
      <c r="ASD160" s="90"/>
      <c r="ASE160" s="90"/>
      <c r="ASF160" s="90"/>
      <c r="ASG160" s="90"/>
      <c r="ASH160" s="90"/>
      <c r="ASI160" s="90"/>
      <c r="ASJ160" s="90"/>
      <c r="ASK160" s="90"/>
      <c r="ASL160" s="90"/>
      <c r="ASM160" s="90"/>
      <c r="ASN160" s="90"/>
      <c r="ASO160" s="90"/>
      <c r="ASP160" s="90"/>
      <c r="ASQ160" s="90"/>
      <c r="ASR160" s="90"/>
      <c r="ASS160" s="90"/>
      <c r="AST160" s="90"/>
      <c r="ASU160" s="90"/>
      <c r="ASV160" s="90"/>
      <c r="ASW160" s="90"/>
      <c r="ASX160" s="90"/>
      <c r="ASY160" s="90"/>
      <c r="ASZ160" s="90"/>
      <c r="ATA160" s="90"/>
      <c r="ATB160" s="90"/>
      <c r="ATC160" s="90"/>
      <c r="ATD160" s="90"/>
      <c r="ATE160" s="90"/>
      <c r="ATF160" s="90"/>
      <c r="ATG160" s="90"/>
      <c r="ATH160" s="90"/>
      <c r="ATI160" s="90"/>
      <c r="ATJ160" s="90"/>
      <c r="ATK160" s="90"/>
      <c r="ATL160" s="90"/>
      <c r="ATM160" s="90"/>
      <c r="ATN160" s="90"/>
      <c r="ATO160" s="90"/>
      <c r="ATP160" s="90"/>
      <c r="ATQ160" s="90"/>
      <c r="ATR160" s="90"/>
      <c r="ATS160" s="90"/>
      <c r="ATT160" s="90"/>
      <c r="ATU160" s="90"/>
      <c r="ATV160" s="90"/>
      <c r="ATW160" s="90"/>
      <c r="ATX160" s="90"/>
      <c r="ATY160" s="90"/>
      <c r="ATZ160" s="90"/>
      <c r="AUA160" s="90"/>
      <c r="AUB160" s="90"/>
      <c r="AUC160" s="90"/>
      <c r="AUD160" s="90"/>
      <c r="AUE160" s="90"/>
      <c r="AUF160" s="90"/>
      <c r="AUG160" s="90"/>
      <c r="AUH160" s="90"/>
      <c r="AUI160" s="90"/>
      <c r="AUJ160" s="90"/>
      <c r="AUK160" s="90"/>
      <c r="AUL160" s="90"/>
      <c r="AUM160" s="90"/>
      <c r="AUN160" s="90"/>
      <c r="AUO160" s="90"/>
      <c r="AUP160" s="90"/>
      <c r="AUQ160" s="90"/>
      <c r="AUR160" s="90"/>
      <c r="AUS160" s="90"/>
      <c r="AUT160" s="90"/>
      <c r="AUU160" s="90"/>
      <c r="AUV160" s="90"/>
      <c r="AUW160" s="90"/>
      <c r="AUX160" s="90"/>
      <c r="AUY160" s="90"/>
      <c r="AUZ160" s="90"/>
      <c r="AVA160" s="90"/>
      <c r="AVB160" s="90"/>
      <c r="AVC160" s="90"/>
      <c r="AVD160" s="90"/>
      <c r="AVE160" s="90"/>
      <c r="AVF160" s="90"/>
      <c r="AVG160" s="90"/>
      <c r="AVH160" s="90"/>
      <c r="AVI160" s="90"/>
      <c r="AVJ160" s="90"/>
      <c r="AVK160" s="90"/>
      <c r="AVL160" s="90"/>
      <c r="AVM160" s="90"/>
      <c r="AVN160" s="90"/>
      <c r="AVO160" s="90"/>
      <c r="AVP160" s="90"/>
      <c r="AVQ160" s="90"/>
      <c r="AVR160" s="90"/>
      <c r="AVS160" s="90"/>
      <c r="AVT160" s="90"/>
      <c r="AVU160" s="90"/>
      <c r="AVV160" s="90"/>
      <c r="AVW160" s="90"/>
      <c r="AVX160" s="90"/>
      <c r="AVY160" s="90"/>
      <c r="AVZ160" s="90"/>
      <c r="AWA160" s="90"/>
      <c r="AWB160" s="90"/>
      <c r="AWC160" s="90"/>
      <c r="AWD160" s="90"/>
      <c r="AWE160" s="90"/>
      <c r="AWF160" s="90"/>
      <c r="AWG160" s="90"/>
      <c r="AWH160" s="90"/>
      <c r="AWI160" s="90"/>
      <c r="AWJ160" s="90"/>
      <c r="AWK160" s="90"/>
      <c r="AWL160" s="90"/>
      <c r="AWM160" s="90"/>
      <c r="AWN160" s="90"/>
      <c r="AWO160" s="90"/>
      <c r="AWP160" s="90"/>
      <c r="AWQ160" s="90"/>
      <c r="AWR160" s="90"/>
      <c r="AWS160" s="90"/>
      <c r="AWT160" s="90"/>
      <c r="AWU160" s="90"/>
      <c r="AWV160" s="90"/>
      <c r="AWW160" s="90"/>
      <c r="AWX160" s="90"/>
      <c r="AWY160" s="90"/>
      <c r="AWZ160" s="90"/>
      <c r="AXA160" s="90"/>
      <c r="AXB160" s="90"/>
      <c r="AXC160" s="90"/>
      <c r="AXD160" s="90"/>
      <c r="AXE160" s="90"/>
      <c r="AXF160" s="90"/>
      <c r="AXG160" s="90"/>
      <c r="AXH160" s="90"/>
      <c r="AXI160" s="90"/>
      <c r="AXJ160" s="90"/>
      <c r="AXK160" s="90"/>
      <c r="AXL160" s="90"/>
      <c r="AXM160" s="90"/>
      <c r="AXN160" s="90"/>
      <c r="AXO160" s="90"/>
      <c r="AXP160" s="90"/>
      <c r="AXQ160" s="90"/>
      <c r="AXR160" s="90"/>
      <c r="AXS160" s="90"/>
      <c r="AXT160" s="90"/>
      <c r="AXU160" s="90"/>
      <c r="AXV160" s="90"/>
      <c r="AXW160" s="90"/>
      <c r="AXX160" s="90"/>
      <c r="AXY160" s="90"/>
      <c r="AXZ160" s="90"/>
      <c r="AYA160" s="90"/>
      <c r="AYB160" s="90"/>
      <c r="AYC160" s="90"/>
      <c r="AYD160" s="90"/>
      <c r="AYE160" s="90"/>
      <c r="AYF160" s="90"/>
      <c r="AYG160" s="90"/>
      <c r="AYH160" s="90"/>
      <c r="AYI160" s="90"/>
      <c r="AYJ160" s="90"/>
      <c r="AYK160" s="90"/>
      <c r="AYL160" s="90"/>
      <c r="AYM160" s="90"/>
      <c r="AYN160" s="90"/>
      <c r="AYO160" s="90"/>
      <c r="AYP160" s="90"/>
      <c r="AYQ160" s="90"/>
      <c r="AYR160" s="90"/>
      <c r="AYS160" s="90"/>
      <c r="AYT160" s="90"/>
      <c r="AYU160" s="90"/>
      <c r="AYV160" s="90"/>
      <c r="AYW160" s="90"/>
      <c r="AYX160" s="90"/>
      <c r="AYY160" s="90"/>
      <c r="AYZ160" s="90"/>
      <c r="AZA160" s="90"/>
      <c r="AZB160" s="90"/>
      <c r="AZC160" s="90"/>
      <c r="AZD160" s="90"/>
      <c r="AZE160" s="90"/>
      <c r="AZF160" s="90"/>
      <c r="AZG160" s="90"/>
      <c r="AZH160" s="90"/>
      <c r="AZI160" s="90"/>
      <c r="AZJ160" s="90"/>
      <c r="AZK160" s="90"/>
      <c r="AZL160" s="90"/>
      <c r="AZM160" s="90"/>
      <c r="AZN160" s="90"/>
      <c r="AZO160" s="90"/>
      <c r="AZP160" s="90"/>
      <c r="AZQ160" s="90"/>
      <c r="AZR160" s="90"/>
      <c r="AZS160" s="90"/>
      <c r="AZT160" s="90"/>
      <c r="AZU160" s="90"/>
      <c r="AZV160" s="90"/>
      <c r="AZW160" s="90"/>
      <c r="AZX160" s="90"/>
      <c r="AZY160" s="90"/>
      <c r="AZZ160" s="90"/>
      <c r="BAA160" s="90"/>
      <c r="BAB160" s="90"/>
      <c r="BAC160" s="90"/>
      <c r="BAD160" s="90"/>
      <c r="BAE160" s="90"/>
      <c r="BAF160" s="90"/>
      <c r="BAG160" s="90"/>
      <c r="BAH160" s="90"/>
      <c r="BAI160" s="90"/>
      <c r="BAJ160" s="90"/>
      <c r="BAK160" s="90"/>
      <c r="BAL160" s="90"/>
      <c r="BAM160" s="90"/>
      <c r="BAN160" s="90"/>
      <c r="BAO160" s="90"/>
      <c r="BAP160" s="90"/>
      <c r="BAQ160" s="90"/>
      <c r="BAR160" s="90"/>
      <c r="BAS160" s="90"/>
      <c r="BAT160" s="90"/>
      <c r="BAU160" s="90"/>
      <c r="BAV160" s="90"/>
      <c r="BAW160" s="90"/>
      <c r="BAX160" s="90"/>
      <c r="BAY160" s="90"/>
      <c r="BAZ160" s="90"/>
      <c r="BBA160" s="90"/>
      <c r="BBB160" s="90"/>
      <c r="BBC160" s="90"/>
      <c r="BBD160" s="90"/>
      <c r="BBE160" s="90"/>
      <c r="BBF160" s="90"/>
      <c r="BBG160" s="90"/>
      <c r="BBH160" s="90"/>
      <c r="BBI160" s="90"/>
      <c r="BBJ160" s="90"/>
      <c r="BBK160" s="90"/>
      <c r="BBL160" s="90"/>
      <c r="BBM160" s="90"/>
      <c r="BBN160" s="90"/>
      <c r="BBO160" s="90"/>
      <c r="BBP160" s="90"/>
      <c r="BBQ160" s="90"/>
      <c r="BBR160" s="90"/>
      <c r="BBS160" s="90"/>
      <c r="BBT160" s="90"/>
      <c r="BBU160" s="90"/>
      <c r="BBV160" s="90"/>
      <c r="BBW160" s="90"/>
      <c r="BBX160" s="90"/>
      <c r="BBY160" s="90"/>
      <c r="BBZ160" s="90"/>
      <c r="BCA160" s="90"/>
      <c r="BCB160" s="90"/>
      <c r="BCC160" s="90"/>
      <c r="BCD160" s="90"/>
      <c r="BCE160" s="90"/>
      <c r="BCF160" s="90"/>
      <c r="BCG160" s="90"/>
      <c r="BCH160" s="90"/>
      <c r="BCI160" s="90"/>
      <c r="BCJ160" s="90"/>
      <c r="BCK160" s="90"/>
      <c r="BCL160" s="90"/>
      <c r="BCM160" s="90"/>
      <c r="BCN160" s="90"/>
      <c r="BCO160" s="90"/>
      <c r="BCP160" s="90"/>
      <c r="BCQ160" s="90"/>
      <c r="BCR160" s="90"/>
      <c r="BCS160" s="90"/>
      <c r="BCT160" s="90"/>
      <c r="BCU160" s="90"/>
      <c r="BCV160" s="90"/>
      <c r="BCW160" s="90"/>
      <c r="BCX160" s="90"/>
      <c r="BCY160" s="90"/>
      <c r="BCZ160" s="90"/>
      <c r="BDA160" s="90"/>
      <c r="BDB160" s="90"/>
      <c r="BDC160" s="90"/>
      <c r="BDD160" s="90"/>
      <c r="BDE160" s="90"/>
      <c r="BDF160" s="90"/>
      <c r="BDG160" s="90"/>
      <c r="BDH160" s="90"/>
      <c r="BDI160" s="90"/>
      <c r="BDJ160" s="90"/>
      <c r="BDK160" s="90"/>
      <c r="BDL160" s="90"/>
      <c r="BDM160" s="90"/>
      <c r="BDN160" s="90"/>
      <c r="BDO160" s="90"/>
      <c r="BDP160" s="90"/>
      <c r="BDQ160" s="90"/>
      <c r="BDR160" s="90"/>
      <c r="BDS160" s="90"/>
      <c r="BDT160" s="90"/>
      <c r="BDU160" s="90"/>
      <c r="BDV160" s="90"/>
      <c r="BDW160" s="90"/>
      <c r="BDX160" s="90"/>
      <c r="BDY160" s="90"/>
      <c r="BDZ160" s="90"/>
      <c r="BEA160" s="90"/>
      <c r="BEB160" s="90"/>
      <c r="BEC160" s="90"/>
      <c r="BED160" s="90"/>
      <c r="BEE160" s="90"/>
      <c r="BEF160" s="90"/>
      <c r="BEG160" s="90"/>
      <c r="BEH160" s="90"/>
      <c r="BEI160" s="90"/>
      <c r="BEJ160" s="90"/>
      <c r="BEK160" s="90"/>
      <c r="BEL160" s="90"/>
      <c r="BEM160" s="90"/>
      <c r="BEN160" s="90"/>
      <c r="BEO160" s="90"/>
      <c r="BEP160" s="90"/>
      <c r="BEQ160" s="90"/>
      <c r="BER160" s="90"/>
      <c r="BES160" s="90"/>
      <c r="BET160" s="90"/>
      <c r="BEU160" s="90"/>
      <c r="BEV160" s="90"/>
      <c r="BEW160" s="90"/>
      <c r="BEX160" s="90"/>
      <c r="BEY160" s="90"/>
      <c r="BEZ160" s="90"/>
      <c r="BFA160" s="90"/>
      <c r="BFB160" s="90"/>
      <c r="BFC160" s="90"/>
      <c r="BFD160" s="90"/>
      <c r="BFE160" s="90"/>
      <c r="BFF160" s="90"/>
      <c r="BFG160" s="90"/>
      <c r="BFH160" s="90"/>
      <c r="BFI160" s="90"/>
      <c r="BFJ160" s="90"/>
      <c r="BFK160" s="90"/>
      <c r="BFL160" s="90"/>
      <c r="BFM160" s="90"/>
      <c r="BFN160" s="90"/>
      <c r="BFO160" s="90"/>
      <c r="BFP160" s="90"/>
      <c r="BFQ160" s="90"/>
      <c r="BFR160" s="90"/>
      <c r="BFS160" s="90"/>
      <c r="BFT160" s="90"/>
      <c r="BFU160" s="90"/>
      <c r="BFV160" s="90"/>
      <c r="BFW160" s="90"/>
      <c r="BFX160" s="90"/>
      <c r="BFY160" s="90"/>
      <c r="BFZ160" s="90"/>
      <c r="BGA160" s="90"/>
      <c r="BGB160" s="90"/>
      <c r="BGC160" s="90"/>
      <c r="BGD160" s="90"/>
      <c r="BGE160" s="90"/>
      <c r="BGF160" s="90"/>
      <c r="BGG160" s="90"/>
      <c r="BGH160" s="90"/>
      <c r="BGI160" s="90"/>
      <c r="BGJ160" s="90"/>
      <c r="BGK160" s="90"/>
      <c r="BGL160" s="90"/>
      <c r="BGM160" s="90"/>
      <c r="BGN160" s="90"/>
      <c r="BGO160" s="90"/>
      <c r="BGP160" s="90"/>
      <c r="BGQ160" s="90"/>
      <c r="BGR160" s="90"/>
      <c r="BGS160" s="90"/>
      <c r="BGT160" s="90"/>
      <c r="BGU160" s="90"/>
      <c r="BGV160" s="90"/>
      <c r="BGW160" s="90"/>
      <c r="BGX160" s="90"/>
      <c r="BGY160" s="90"/>
      <c r="BGZ160" s="90"/>
      <c r="BHA160" s="90"/>
      <c r="BHB160" s="90"/>
      <c r="BHC160" s="90"/>
      <c r="BHD160" s="90"/>
      <c r="BHE160" s="90"/>
      <c r="BHF160" s="90"/>
      <c r="BHG160" s="90"/>
      <c r="BHH160" s="90"/>
      <c r="BHI160" s="90"/>
      <c r="BHJ160" s="90"/>
      <c r="BHK160" s="90"/>
      <c r="BHL160" s="90"/>
      <c r="BHM160" s="90"/>
      <c r="BHN160" s="90"/>
      <c r="BHO160" s="90"/>
      <c r="BHP160" s="90"/>
      <c r="BHQ160" s="90"/>
      <c r="BHR160" s="90"/>
      <c r="BHS160" s="90"/>
      <c r="BHT160" s="90"/>
      <c r="BHU160" s="90"/>
      <c r="BHV160" s="90"/>
      <c r="BHW160" s="90"/>
      <c r="BHX160" s="90"/>
      <c r="BHY160" s="90"/>
      <c r="BHZ160" s="90"/>
      <c r="BIA160" s="90"/>
      <c r="BIB160" s="90"/>
      <c r="BIC160" s="90"/>
      <c r="BID160" s="90"/>
      <c r="BIE160" s="90"/>
      <c r="BIF160" s="90"/>
      <c r="BIG160" s="90"/>
      <c r="BIH160" s="90"/>
      <c r="BII160" s="90"/>
      <c r="BIJ160" s="90"/>
      <c r="BIK160" s="90"/>
      <c r="BIL160" s="90"/>
      <c r="BIM160" s="90"/>
      <c r="BIN160" s="90"/>
      <c r="BIO160" s="90"/>
      <c r="BIP160" s="90"/>
      <c r="BIQ160" s="90"/>
      <c r="BIR160" s="90"/>
      <c r="BIS160" s="90"/>
      <c r="BIT160" s="90"/>
      <c r="BIU160" s="90"/>
      <c r="BIV160" s="90"/>
      <c r="BIW160" s="90"/>
      <c r="BIX160" s="90"/>
      <c r="BIY160" s="90"/>
      <c r="BIZ160" s="90"/>
      <c r="BJA160" s="90"/>
      <c r="BJB160" s="90"/>
      <c r="BJC160" s="90"/>
      <c r="BJD160" s="90"/>
      <c r="BJE160" s="90"/>
      <c r="BJF160" s="90"/>
      <c r="BJG160" s="90"/>
      <c r="BJH160" s="90"/>
      <c r="BJI160" s="90"/>
      <c r="BJJ160" s="90"/>
      <c r="BJK160" s="90"/>
      <c r="BJL160" s="90"/>
      <c r="BJM160" s="90"/>
      <c r="BJN160" s="90"/>
      <c r="BJO160" s="90"/>
      <c r="BJP160" s="90"/>
      <c r="BJQ160" s="90"/>
      <c r="BJR160" s="90"/>
      <c r="BJS160" s="90"/>
      <c r="BJT160" s="90"/>
      <c r="BJU160" s="90"/>
      <c r="BJV160" s="90"/>
      <c r="BJW160" s="90"/>
      <c r="BJX160" s="90"/>
      <c r="BJY160" s="90"/>
      <c r="BJZ160" s="90"/>
      <c r="BKA160" s="90"/>
      <c r="BKB160" s="90"/>
      <c r="BKC160" s="90"/>
      <c r="BKD160" s="90"/>
      <c r="BKE160" s="90"/>
      <c r="BKF160" s="90"/>
      <c r="BKG160" s="90"/>
      <c r="BKH160" s="90"/>
      <c r="BKI160" s="90"/>
      <c r="BKJ160" s="90"/>
      <c r="BKK160" s="90"/>
      <c r="BKL160" s="90"/>
      <c r="BKM160" s="90"/>
      <c r="BKN160" s="90"/>
      <c r="BKO160" s="90"/>
      <c r="BKP160" s="90"/>
      <c r="BKQ160" s="90"/>
      <c r="BKR160" s="90"/>
      <c r="BKS160" s="90"/>
      <c r="BKT160" s="90"/>
      <c r="BKU160" s="90"/>
      <c r="BKV160" s="90"/>
      <c r="BKW160" s="90"/>
      <c r="BKX160" s="90"/>
      <c r="BKY160" s="90"/>
      <c r="BKZ160" s="90"/>
      <c r="BLA160" s="90"/>
      <c r="BLB160" s="90"/>
      <c r="BLC160" s="90"/>
      <c r="BLD160" s="90"/>
      <c r="BLE160" s="90"/>
      <c r="BLF160" s="90"/>
      <c r="BLG160" s="90"/>
      <c r="BLH160" s="90"/>
      <c r="BLI160" s="90"/>
      <c r="BLJ160" s="90"/>
      <c r="BLK160" s="90"/>
      <c r="BLL160" s="90"/>
      <c r="BLM160" s="90"/>
      <c r="BLN160" s="90"/>
      <c r="BLO160" s="90"/>
      <c r="BLP160" s="90"/>
      <c r="BLQ160" s="90"/>
      <c r="BLR160" s="90"/>
      <c r="BLS160" s="90"/>
      <c r="BLT160" s="90"/>
      <c r="BLU160" s="90"/>
      <c r="BLV160" s="90"/>
      <c r="BLW160" s="90"/>
      <c r="BLX160" s="90"/>
      <c r="BLY160" s="90"/>
      <c r="BLZ160" s="90"/>
      <c r="BMA160" s="90"/>
      <c r="BMB160" s="90"/>
      <c r="BMC160" s="90"/>
      <c r="BMD160" s="90"/>
      <c r="BME160" s="90"/>
      <c r="BMF160" s="90"/>
      <c r="BMG160" s="90"/>
      <c r="BMH160" s="90"/>
      <c r="BMI160" s="90"/>
      <c r="BMJ160" s="90"/>
      <c r="BMK160" s="90"/>
      <c r="BML160" s="90"/>
      <c r="BMM160" s="90"/>
      <c r="BMN160" s="90"/>
      <c r="BMO160" s="90"/>
      <c r="BMP160" s="90"/>
      <c r="BMQ160" s="90"/>
      <c r="BMR160" s="90"/>
      <c r="BMS160" s="90"/>
      <c r="BMT160" s="90"/>
      <c r="BMU160" s="90"/>
      <c r="BMV160" s="90"/>
      <c r="BMW160" s="90"/>
      <c r="BMX160" s="90"/>
      <c r="BMY160" s="90"/>
      <c r="BMZ160" s="90"/>
      <c r="BNA160" s="90"/>
      <c r="BNB160" s="90"/>
      <c r="BNC160" s="90"/>
      <c r="BND160" s="90"/>
      <c r="BNE160" s="90"/>
      <c r="BNF160" s="90"/>
      <c r="BNG160" s="90"/>
      <c r="BNH160" s="90"/>
      <c r="BNI160" s="90"/>
      <c r="BNJ160" s="90"/>
      <c r="BNK160" s="90"/>
      <c r="BNL160" s="90"/>
      <c r="BNM160" s="90"/>
      <c r="BNN160" s="90"/>
      <c r="BNO160" s="90"/>
      <c r="BNP160" s="90"/>
      <c r="BNQ160" s="90"/>
      <c r="BNR160" s="90"/>
      <c r="BNS160" s="90"/>
      <c r="BNT160" s="90"/>
      <c r="BNU160" s="90"/>
      <c r="BNV160" s="90"/>
      <c r="BNW160" s="90"/>
      <c r="BNX160" s="90"/>
      <c r="BNY160" s="90"/>
      <c r="BNZ160" s="90"/>
      <c r="BOA160" s="90"/>
      <c r="BOB160" s="90"/>
      <c r="BOC160" s="90"/>
      <c r="BOD160" s="90"/>
      <c r="BOE160" s="90"/>
      <c r="BOF160" s="90"/>
      <c r="BOG160" s="90"/>
      <c r="BOH160" s="90"/>
      <c r="BOI160" s="90"/>
      <c r="BOJ160" s="90"/>
      <c r="BOK160" s="90"/>
      <c r="BOL160" s="90"/>
      <c r="BOM160" s="90"/>
      <c r="BON160" s="90"/>
      <c r="BOO160" s="90"/>
      <c r="BOP160" s="90"/>
      <c r="BOQ160" s="90"/>
      <c r="BOR160" s="90"/>
      <c r="BOS160" s="90"/>
      <c r="BOT160" s="90"/>
      <c r="BOU160" s="90"/>
      <c r="BOV160" s="90"/>
      <c r="BOW160" s="90"/>
      <c r="BOX160" s="90"/>
      <c r="BOY160" s="90"/>
      <c r="BOZ160" s="90"/>
      <c r="BPA160" s="90"/>
      <c r="BPB160" s="90"/>
      <c r="BPC160" s="90"/>
      <c r="BPD160" s="90"/>
      <c r="BPE160" s="90"/>
      <c r="BPF160" s="90"/>
      <c r="BPG160" s="90"/>
      <c r="BPH160" s="90"/>
      <c r="BPI160" s="90"/>
      <c r="BPJ160" s="90"/>
      <c r="BPK160" s="90"/>
      <c r="BPL160" s="90"/>
      <c r="BPM160" s="90"/>
      <c r="BPN160" s="90"/>
      <c r="BPO160" s="90"/>
      <c r="BPP160" s="90"/>
      <c r="BPQ160" s="90"/>
      <c r="BPR160" s="90"/>
      <c r="BPS160" s="90"/>
      <c r="BPT160" s="90"/>
      <c r="BPU160" s="90"/>
      <c r="BPV160" s="90"/>
      <c r="BPW160" s="90"/>
      <c r="BPX160" s="90"/>
      <c r="BPY160" s="90"/>
      <c r="BPZ160" s="90"/>
      <c r="BQA160" s="90"/>
      <c r="BQB160" s="90"/>
      <c r="BQC160" s="90"/>
      <c r="BQD160" s="90"/>
      <c r="BQE160" s="90"/>
      <c r="BQF160" s="90"/>
      <c r="BQG160" s="90"/>
      <c r="BQH160" s="90"/>
      <c r="BQI160" s="90"/>
      <c r="BQJ160" s="90"/>
      <c r="BQK160" s="90"/>
      <c r="BQL160" s="90"/>
      <c r="BQM160" s="90"/>
      <c r="BQN160" s="90"/>
      <c r="BQO160" s="90"/>
      <c r="BQP160" s="90"/>
      <c r="BQQ160" s="90"/>
      <c r="BQR160" s="90"/>
      <c r="BQS160" s="90"/>
      <c r="BQT160" s="90"/>
      <c r="BQU160" s="90"/>
      <c r="BQV160" s="90"/>
      <c r="BQW160" s="90"/>
      <c r="BQX160" s="90"/>
      <c r="BQY160" s="90"/>
      <c r="BQZ160" s="90"/>
      <c r="BRA160" s="90"/>
      <c r="BRB160" s="90"/>
      <c r="BRC160" s="90"/>
      <c r="BRD160" s="90"/>
      <c r="BRE160" s="90"/>
      <c r="BRF160" s="90"/>
      <c r="BRG160" s="90"/>
      <c r="BRH160" s="90"/>
      <c r="BRI160" s="90"/>
      <c r="BRJ160" s="90"/>
      <c r="BRK160" s="90"/>
      <c r="BRL160" s="90"/>
      <c r="BRM160" s="90"/>
      <c r="BRN160" s="90"/>
      <c r="BRO160" s="90"/>
      <c r="BRP160" s="90"/>
      <c r="BRQ160" s="90"/>
      <c r="BRR160" s="90"/>
      <c r="BRS160" s="90"/>
      <c r="BRT160" s="90"/>
      <c r="BRU160" s="90"/>
      <c r="BRV160" s="90"/>
      <c r="BRW160" s="90"/>
      <c r="BRX160" s="90"/>
      <c r="BRY160" s="90"/>
      <c r="BRZ160" s="90"/>
      <c r="BSA160" s="90"/>
      <c r="BSB160" s="90"/>
      <c r="BSC160" s="90"/>
      <c r="BSD160" s="90"/>
      <c r="BSE160" s="90"/>
      <c r="BSF160" s="90"/>
      <c r="BSG160" s="90"/>
      <c r="BSH160" s="90"/>
      <c r="BSI160" s="90"/>
      <c r="BSJ160" s="90"/>
      <c r="BSK160" s="90"/>
      <c r="BSL160" s="90"/>
      <c r="BSM160" s="90"/>
      <c r="BSN160" s="90"/>
      <c r="BSO160" s="90"/>
      <c r="BSP160" s="90"/>
      <c r="BSQ160" s="90"/>
      <c r="BSR160" s="90"/>
      <c r="BSS160" s="90"/>
      <c r="BST160" s="90"/>
      <c r="BSU160" s="90"/>
      <c r="BSV160" s="90"/>
      <c r="BSW160" s="90"/>
      <c r="BSX160" s="90"/>
      <c r="BSY160" s="90"/>
      <c r="BSZ160" s="90"/>
      <c r="BTA160" s="90"/>
      <c r="BTB160" s="90"/>
      <c r="BTC160" s="90"/>
      <c r="BTD160" s="90"/>
      <c r="BTE160" s="90"/>
      <c r="BTF160" s="90"/>
      <c r="BTG160" s="90"/>
      <c r="BTH160" s="90"/>
      <c r="BTI160" s="90"/>
      <c r="BTJ160" s="90"/>
      <c r="BTK160" s="90"/>
      <c r="BTL160" s="90"/>
      <c r="BTM160" s="90"/>
      <c r="BTN160" s="90"/>
      <c r="BTO160" s="90"/>
      <c r="BTP160" s="90"/>
      <c r="BTQ160" s="90"/>
      <c r="BTR160" s="90"/>
      <c r="BTS160" s="90"/>
      <c r="BTT160" s="90"/>
      <c r="BTU160" s="90"/>
      <c r="BTV160" s="90"/>
      <c r="BTW160" s="90"/>
      <c r="BTX160" s="90"/>
      <c r="BTY160" s="90"/>
      <c r="BTZ160" s="90"/>
      <c r="BUA160" s="90"/>
      <c r="BUB160" s="90"/>
      <c r="BUC160" s="90"/>
      <c r="BUD160" s="90"/>
      <c r="BUE160" s="90"/>
      <c r="BUF160" s="90"/>
      <c r="BUG160" s="90"/>
      <c r="BUH160" s="90"/>
      <c r="BUI160" s="90"/>
      <c r="BUJ160" s="90"/>
      <c r="BUK160" s="90"/>
      <c r="BUL160" s="90"/>
      <c r="BUM160" s="90"/>
      <c r="BUN160" s="90"/>
      <c r="BUO160" s="90"/>
      <c r="BUP160" s="90"/>
      <c r="BUQ160" s="90"/>
      <c r="BUR160" s="90"/>
      <c r="BUS160" s="90"/>
      <c r="BUT160" s="90"/>
      <c r="BUU160" s="90"/>
      <c r="BUV160" s="90"/>
      <c r="BUW160" s="90"/>
      <c r="BUX160" s="90"/>
      <c r="BUY160" s="90"/>
      <c r="BUZ160" s="90"/>
      <c r="BVA160" s="90"/>
      <c r="BVB160" s="90"/>
      <c r="BVC160" s="90"/>
      <c r="BVD160" s="90"/>
      <c r="BVE160" s="90"/>
      <c r="BVF160" s="90"/>
      <c r="BVG160" s="90"/>
      <c r="BVH160" s="90"/>
      <c r="BVI160" s="90"/>
      <c r="BVJ160" s="90"/>
      <c r="BVK160" s="90"/>
      <c r="BVL160" s="90"/>
      <c r="BVM160" s="90"/>
      <c r="BVN160" s="90"/>
      <c r="BVO160" s="90"/>
      <c r="BVP160" s="90"/>
      <c r="BVQ160" s="90"/>
      <c r="BVR160" s="90"/>
      <c r="BVS160" s="90"/>
      <c r="BVT160" s="90"/>
      <c r="BVU160" s="90"/>
      <c r="BVV160" s="90"/>
      <c r="BVW160" s="90"/>
      <c r="BVX160" s="90"/>
      <c r="BVY160" s="90"/>
      <c r="BVZ160" s="90"/>
      <c r="BWA160" s="90"/>
      <c r="BWB160" s="90"/>
      <c r="BWC160" s="90"/>
      <c r="BWD160" s="90"/>
      <c r="BWE160" s="90"/>
      <c r="BWF160" s="90"/>
      <c r="BWG160" s="90"/>
      <c r="BWH160" s="90"/>
      <c r="BWI160" s="90"/>
      <c r="BWJ160" s="90"/>
      <c r="BWK160" s="90"/>
      <c r="BWL160" s="90"/>
      <c r="BWM160" s="90"/>
      <c r="BWN160" s="90"/>
      <c r="BWO160" s="90"/>
      <c r="BWP160" s="90"/>
      <c r="BWQ160" s="90"/>
      <c r="BWR160" s="90"/>
      <c r="BWS160" s="90"/>
      <c r="BWT160" s="90"/>
      <c r="BWU160" s="90"/>
      <c r="BWV160" s="90"/>
      <c r="BWW160" s="90"/>
      <c r="BWX160" s="90"/>
      <c r="BWY160" s="90"/>
      <c r="BWZ160" s="90"/>
      <c r="BXA160" s="90"/>
      <c r="BXB160" s="90"/>
      <c r="BXC160" s="90"/>
      <c r="BXD160" s="90"/>
      <c r="BXE160" s="90"/>
      <c r="BXF160" s="90"/>
      <c r="BXG160" s="90"/>
      <c r="BXH160" s="90"/>
      <c r="BXI160" s="90"/>
      <c r="BXJ160" s="90"/>
      <c r="BXK160" s="90"/>
      <c r="BXL160" s="90"/>
      <c r="BXM160" s="90"/>
      <c r="BXN160" s="90"/>
      <c r="BXO160" s="90"/>
      <c r="BXP160" s="90"/>
      <c r="BXQ160" s="90"/>
      <c r="BXR160" s="90"/>
      <c r="BXS160" s="90"/>
      <c r="BXT160" s="90"/>
      <c r="BXU160" s="90"/>
      <c r="BXV160" s="90"/>
      <c r="BXW160" s="90"/>
      <c r="BXX160" s="90"/>
      <c r="BXY160" s="90"/>
      <c r="BXZ160" s="90"/>
      <c r="BYA160" s="90"/>
      <c r="BYB160" s="90"/>
      <c r="BYC160" s="90"/>
      <c r="BYD160" s="90"/>
      <c r="BYE160" s="90"/>
      <c r="BYF160" s="90"/>
      <c r="BYG160" s="90"/>
      <c r="BYH160" s="90"/>
      <c r="BYI160" s="90"/>
      <c r="BYJ160" s="90"/>
      <c r="BYK160" s="90"/>
      <c r="BYL160" s="90"/>
      <c r="BYM160" s="90"/>
      <c r="BYN160" s="90"/>
      <c r="BYO160" s="90"/>
      <c r="BYP160" s="90"/>
      <c r="BYQ160" s="90"/>
      <c r="BYR160" s="90"/>
      <c r="BYS160" s="90"/>
      <c r="BYT160" s="90"/>
      <c r="BYU160" s="90"/>
      <c r="BYV160" s="90"/>
      <c r="BYW160" s="90"/>
      <c r="BYX160" s="90"/>
      <c r="BYY160" s="90"/>
      <c r="BYZ160" s="90"/>
      <c r="BZA160" s="90"/>
      <c r="BZB160" s="90"/>
      <c r="BZC160" s="90"/>
      <c r="BZD160" s="90"/>
      <c r="BZE160" s="90"/>
      <c r="BZF160" s="90"/>
      <c r="BZG160" s="90"/>
      <c r="BZH160" s="90"/>
      <c r="BZI160" s="90"/>
      <c r="BZJ160" s="90"/>
      <c r="BZK160" s="90"/>
      <c r="BZL160" s="90"/>
      <c r="BZM160" s="90"/>
      <c r="BZN160" s="90"/>
      <c r="BZO160" s="90"/>
      <c r="BZP160" s="90"/>
      <c r="BZQ160" s="90"/>
      <c r="BZR160" s="90"/>
      <c r="BZS160" s="90"/>
      <c r="BZT160" s="90"/>
      <c r="BZU160" s="90"/>
      <c r="BZV160" s="90"/>
      <c r="BZW160" s="90"/>
      <c r="BZX160" s="90"/>
      <c r="BZY160" s="90"/>
      <c r="BZZ160" s="90"/>
      <c r="CAA160" s="90"/>
      <c r="CAB160" s="90"/>
      <c r="CAC160" s="90"/>
      <c r="CAD160" s="90"/>
      <c r="CAE160" s="90"/>
      <c r="CAF160" s="90"/>
      <c r="CAG160" s="90"/>
      <c r="CAH160" s="90"/>
      <c r="CAI160" s="90"/>
      <c r="CAJ160" s="90"/>
      <c r="CAK160" s="90"/>
      <c r="CAL160" s="90"/>
      <c r="CAM160" s="90"/>
      <c r="CAN160" s="90"/>
      <c r="CAO160" s="90"/>
      <c r="CAP160" s="90"/>
      <c r="CAQ160" s="90"/>
      <c r="CAR160" s="90"/>
      <c r="CAS160" s="90"/>
      <c r="CAT160" s="90"/>
      <c r="CAU160" s="90"/>
      <c r="CAV160" s="90"/>
      <c r="CAW160" s="90"/>
      <c r="CAX160" s="90"/>
      <c r="CAY160" s="90"/>
      <c r="CAZ160" s="90"/>
      <c r="CBA160" s="90"/>
      <c r="CBB160" s="90"/>
      <c r="CBC160" s="90"/>
      <c r="CBD160" s="90"/>
      <c r="CBE160" s="90"/>
      <c r="CBF160" s="90"/>
      <c r="CBG160" s="90"/>
      <c r="CBH160" s="90"/>
      <c r="CBI160" s="90"/>
      <c r="CBJ160" s="90"/>
      <c r="CBK160" s="90"/>
      <c r="CBL160" s="90"/>
      <c r="CBM160" s="90"/>
      <c r="CBN160" s="90"/>
      <c r="CBO160" s="90"/>
      <c r="CBP160" s="90"/>
      <c r="CBQ160" s="90"/>
      <c r="CBR160" s="90"/>
      <c r="CBS160" s="90"/>
      <c r="CBT160" s="90"/>
      <c r="CBU160" s="90"/>
      <c r="CBV160" s="90"/>
      <c r="CBW160" s="90"/>
      <c r="CBX160" s="90"/>
      <c r="CBY160" s="90"/>
      <c r="CBZ160" s="90"/>
      <c r="CCA160" s="90"/>
      <c r="CCB160" s="90"/>
      <c r="CCC160" s="90"/>
      <c r="CCD160" s="90"/>
      <c r="CCE160" s="90"/>
      <c r="CCF160" s="90"/>
      <c r="CCG160" s="90"/>
      <c r="CCH160" s="90"/>
      <c r="CCI160" s="90"/>
      <c r="CCJ160" s="90"/>
      <c r="CCK160" s="90"/>
      <c r="CCL160" s="90"/>
      <c r="CCM160" s="90"/>
      <c r="CCN160" s="90"/>
      <c r="CCO160" s="90"/>
      <c r="CCP160" s="90"/>
      <c r="CCQ160" s="90"/>
      <c r="CCR160" s="90"/>
      <c r="CCS160" s="90"/>
      <c r="CCT160" s="90"/>
      <c r="CCU160" s="90"/>
      <c r="CCV160" s="90"/>
      <c r="CCW160" s="90"/>
      <c r="CCX160" s="90"/>
      <c r="CCY160" s="90"/>
      <c r="CCZ160" s="90"/>
      <c r="CDA160" s="90"/>
      <c r="CDB160" s="90"/>
      <c r="CDC160" s="90"/>
      <c r="CDD160" s="90"/>
      <c r="CDE160" s="90"/>
      <c r="CDF160" s="90"/>
      <c r="CDG160" s="90"/>
      <c r="CDH160" s="90"/>
      <c r="CDI160" s="90"/>
      <c r="CDJ160" s="90"/>
      <c r="CDK160" s="90"/>
      <c r="CDL160" s="90"/>
      <c r="CDM160" s="90"/>
      <c r="CDN160" s="90"/>
      <c r="CDO160" s="90"/>
      <c r="CDP160" s="90"/>
      <c r="CDQ160" s="90"/>
      <c r="CDR160" s="90"/>
      <c r="CDS160" s="90"/>
      <c r="CDT160" s="90"/>
      <c r="CDU160" s="90"/>
      <c r="CDV160" s="90"/>
      <c r="CDW160" s="90"/>
      <c r="CDX160" s="90"/>
      <c r="CDY160" s="90"/>
      <c r="CDZ160" s="90"/>
      <c r="CEA160" s="90"/>
      <c r="CEB160" s="90"/>
      <c r="CEC160" s="90"/>
      <c r="CED160" s="90"/>
      <c r="CEE160" s="90"/>
      <c r="CEF160" s="90"/>
      <c r="CEG160" s="90"/>
      <c r="CEH160" s="90"/>
      <c r="CEI160" s="90"/>
      <c r="CEJ160" s="90"/>
      <c r="CEK160" s="90"/>
      <c r="CEL160" s="90"/>
      <c r="CEM160" s="90"/>
      <c r="CEN160" s="90"/>
      <c r="CEO160" s="90"/>
      <c r="CEP160" s="90"/>
      <c r="CEQ160" s="90"/>
      <c r="CER160" s="90"/>
      <c r="CES160" s="90"/>
      <c r="CET160" s="90"/>
      <c r="CEU160" s="90"/>
      <c r="CEV160" s="90"/>
      <c r="CEW160" s="90"/>
      <c r="CEX160" s="90"/>
      <c r="CEY160" s="90"/>
      <c r="CEZ160" s="90"/>
      <c r="CFA160" s="90"/>
      <c r="CFB160" s="90"/>
      <c r="CFC160" s="90"/>
      <c r="CFD160" s="90"/>
      <c r="CFE160" s="90"/>
      <c r="CFF160" s="90"/>
      <c r="CFG160" s="90"/>
      <c r="CFH160" s="90"/>
      <c r="CFI160" s="90"/>
      <c r="CFJ160" s="90"/>
      <c r="CFK160" s="90"/>
      <c r="CFL160" s="90"/>
      <c r="CFM160" s="90"/>
      <c r="CFN160" s="90"/>
      <c r="CFO160" s="90"/>
      <c r="CFP160" s="90"/>
      <c r="CFQ160" s="90"/>
      <c r="CFR160" s="90"/>
      <c r="CFS160" s="90"/>
      <c r="CFT160" s="90"/>
      <c r="CFU160" s="90"/>
      <c r="CFV160" s="90"/>
      <c r="CFW160" s="90"/>
      <c r="CFX160" s="90"/>
      <c r="CFY160" s="90"/>
      <c r="CFZ160" s="90"/>
      <c r="CGA160" s="90"/>
      <c r="CGB160" s="90"/>
      <c r="CGC160" s="90"/>
      <c r="CGD160" s="90"/>
      <c r="CGE160" s="90"/>
      <c r="CGF160" s="90"/>
      <c r="CGG160" s="90"/>
      <c r="CGH160" s="90"/>
      <c r="CGI160" s="90"/>
      <c r="CGJ160" s="90"/>
      <c r="CGK160" s="90"/>
      <c r="CGL160" s="90"/>
      <c r="CGM160" s="90"/>
      <c r="CGN160" s="90"/>
      <c r="CGO160" s="90"/>
      <c r="CGP160" s="90"/>
      <c r="CGQ160" s="90"/>
      <c r="CGR160" s="90"/>
      <c r="CGS160" s="90"/>
      <c r="CGT160" s="90"/>
      <c r="CGU160" s="90"/>
      <c r="CGV160" s="90"/>
      <c r="CGW160" s="90"/>
      <c r="CGX160" s="90"/>
      <c r="CGY160" s="90"/>
      <c r="CGZ160" s="90"/>
      <c r="CHA160" s="90"/>
      <c r="CHB160" s="90"/>
      <c r="CHC160" s="90"/>
      <c r="CHD160" s="90"/>
      <c r="CHE160" s="90"/>
      <c r="CHF160" s="90"/>
      <c r="CHG160" s="90"/>
      <c r="CHH160" s="90"/>
      <c r="CHI160" s="90"/>
      <c r="CHJ160" s="90"/>
      <c r="CHK160" s="90"/>
      <c r="CHL160" s="90"/>
      <c r="CHM160" s="90"/>
      <c r="CHN160" s="90"/>
      <c r="CHO160" s="90"/>
      <c r="CHP160" s="90"/>
      <c r="CHQ160" s="90"/>
      <c r="CHR160" s="90"/>
      <c r="CHS160" s="90"/>
      <c r="CHT160" s="90"/>
      <c r="CHU160" s="90"/>
      <c r="CHV160" s="90"/>
      <c r="CHW160" s="90"/>
      <c r="CHX160" s="90"/>
      <c r="CHY160" s="90"/>
      <c r="CHZ160" s="90"/>
      <c r="CIA160" s="90"/>
      <c r="CIB160" s="90"/>
      <c r="CIC160" s="90"/>
      <c r="CID160" s="90"/>
      <c r="CIE160" s="90"/>
      <c r="CIF160" s="90"/>
      <c r="CIG160" s="90"/>
      <c r="CIH160" s="90"/>
      <c r="CII160" s="90"/>
      <c r="CIJ160" s="90"/>
      <c r="CIK160" s="90"/>
      <c r="CIL160" s="90"/>
      <c r="CIM160" s="90"/>
      <c r="CIN160" s="90"/>
      <c r="CIO160" s="90"/>
      <c r="CIP160" s="90"/>
      <c r="CIQ160" s="90"/>
      <c r="CIR160" s="90"/>
      <c r="CIS160" s="90"/>
      <c r="CIT160" s="90"/>
      <c r="CIU160" s="90"/>
      <c r="CIV160" s="90"/>
      <c r="CIW160" s="90"/>
      <c r="CIX160" s="90"/>
      <c r="CIY160" s="90"/>
      <c r="CIZ160" s="90"/>
      <c r="CJA160" s="90"/>
      <c r="CJB160" s="90"/>
      <c r="CJC160" s="90"/>
      <c r="CJD160" s="90"/>
      <c r="CJE160" s="90"/>
      <c r="CJF160" s="90"/>
      <c r="CJG160" s="90"/>
      <c r="CJH160" s="90"/>
      <c r="CJI160" s="90"/>
      <c r="CJJ160" s="90"/>
      <c r="CJK160" s="90"/>
      <c r="CJL160" s="90"/>
      <c r="CJM160" s="90"/>
      <c r="CJN160" s="90"/>
      <c r="CJO160" s="90"/>
      <c r="CJP160" s="90"/>
      <c r="CJQ160" s="90"/>
      <c r="CJR160" s="90"/>
      <c r="CJS160" s="90"/>
      <c r="CJT160" s="90"/>
      <c r="CJU160" s="90"/>
      <c r="CJV160" s="90"/>
      <c r="CJW160" s="90"/>
      <c r="CJX160" s="90"/>
      <c r="CJY160" s="90"/>
      <c r="CJZ160" s="90"/>
      <c r="CKA160" s="90"/>
      <c r="CKB160" s="90"/>
      <c r="CKC160" s="90"/>
      <c r="CKD160" s="90"/>
      <c r="CKE160" s="90"/>
      <c r="CKF160" s="90"/>
      <c r="CKG160" s="90"/>
      <c r="CKH160" s="90"/>
      <c r="CKI160" s="90"/>
      <c r="CKJ160" s="90"/>
      <c r="CKK160" s="90"/>
      <c r="CKL160" s="90"/>
      <c r="CKM160" s="90"/>
      <c r="CKN160" s="90"/>
      <c r="CKO160" s="90"/>
      <c r="CKP160" s="90"/>
      <c r="CKQ160" s="90"/>
      <c r="CKR160" s="90"/>
      <c r="CKS160" s="90"/>
      <c r="CKT160" s="90"/>
      <c r="CKU160" s="90"/>
      <c r="CKV160" s="90"/>
      <c r="CKW160" s="90"/>
      <c r="CKX160" s="90"/>
      <c r="CKY160" s="90"/>
      <c r="CKZ160" s="90"/>
      <c r="CLA160" s="90"/>
      <c r="CLB160" s="90"/>
      <c r="CLC160" s="90"/>
      <c r="CLD160" s="90"/>
      <c r="CLE160" s="90"/>
      <c r="CLF160" s="90"/>
      <c r="CLG160" s="90"/>
      <c r="CLH160" s="90"/>
      <c r="CLI160" s="90"/>
      <c r="CLJ160" s="90"/>
      <c r="CLK160" s="90"/>
      <c r="CLL160" s="90"/>
      <c r="CLM160" s="90"/>
      <c r="CLN160" s="90"/>
      <c r="CLO160" s="90"/>
      <c r="CLP160" s="90"/>
      <c r="CLQ160" s="90"/>
      <c r="CLR160" s="90"/>
      <c r="CLS160" s="90"/>
      <c r="CLT160" s="90"/>
      <c r="CLU160" s="90"/>
      <c r="CLV160" s="90"/>
      <c r="CLW160" s="90"/>
      <c r="CLX160" s="90"/>
      <c r="CLY160" s="90"/>
      <c r="CLZ160" s="90"/>
      <c r="CMA160" s="90"/>
      <c r="CMB160" s="90"/>
      <c r="CMC160" s="90"/>
      <c r="CMD160" s="90"/>
      <c r="CME160" s="90"/>
      <c r="CMF160" s="90"/>
      <c r="CMG160" s="90"/>
      <c r="CMH160" s="90"/>
      <c r="CMI160" s="90"/>
      <c r="CMJ160" s="90"/>
      <c r="CMK160" s="90"/>
      <c r="CML160" s="90"/>
      <c r="CMM160" s="90"/>
      <c r="CMN160" s="90"/>
      <c r="CMO160" s="90"/>
      <c r="CMP160" s="90"/>
      <c r="CMQ160" s="90"/>
      <c r="CMR160" s="90"/>
      <c r="CMS160" s="90"/>
      <c r="CMT160" s="90"/>
      <c r="CMU160" s="90"/>
      <c r="CMV160" s="90"/>
      <c r="CMW160" s="90"/>
      <c r="CMX160" s="90"/>
      <c r="CMY160" s="90"/>
      <c r="CMZ160" s="90"/>
      <c r="CNA160" s="90"/>
      <c r="CNB160" s="90"/>
      <c r="CNC160" s="90"/>
      <c r="CND160" s="90"/>
      <c r="CNE160" s="90"/>
      <c r="CNF160" s="90"/>
      <c r="CNG160" s="90"/>
      <c r="CNH160" s="90"/>
      <c r="CNI160" s="90"/>
      <c r="CNJ160" s="90"/>
      <c r="CNK160" s="90"/>
      <c r="CNL160" s="90"/>
      <c r="CNM160" s="90"/>
      <c r="CNN160" s="90"/>
      <c r="CNO160" s="90"/>
      <c r="CNP160" s="90"/>
      <c r="CNQ160" s="90"/>
      <c r="CNR160" s="90"/>
      <c r="CNS160" s="90"/>
      <c r="CNT160" s="90"/>
      <c r="CNU160" s="90"/>
      <c r="CNV160" s="90"/>
      <c r="CNW160" s="90"/>
      <c r="CNX160" s="90"/>
      <c r="CNY160" s="90"/>
      <c r="CNZ160" s="90"/>
      <c r="COA160" s="90"/>
      <c r="COB160" s="90"/>
      <c r="COC160" s="90"/>
      <c r="COD160" s="90"/>
      <c r="COE160" s="90"/>
      <c r="COF160" s="90"/>
      <c r="COG160" s="90"/>
      <c r="COH160" s="90"/>
      <c r="COI160" s="90"/>
      <c r="COJ160" s="90"/>
      <c r="COK160" s="90"/>
      <c r="COL160" s="90"/>
      <c r="COM160" s="90"/>
      <c r="CON160" s="90"/>
      <c r="COO160" s="90"/>
      <c r="COP160" s="90"/>
      <c r="COQ160" s="90"/>
      <c r="COR160" s="90"/>
      <c r="COS160" s="90"/>
      <c r="COT160" s="90"/>
      <c r="COU160" s="90"/>
      <c r="COV160" s="90"/>
      <c r="COW160" s="90"/>
      <c r="COX160" s="90"/>
      <c r="COY160" s="90"/>
      <c r="COZ160" s="90"/>
      <c r="CPA160" s="90"/>
      <c r="CPB160" s="90"/>
      <c r="CPC160" s="90"/>
      <c r="CPD160" s="90"/>
      <c r="CPE160" s="90"/>
      <c r="CPF160" s="90"/>
      <c r="CPG160" s="90"/>
      <c r="CPH160" s="90"/>
      <c r="CPI160" s="90"/>
      <c r="CPJ160" s="90"/>
      <c r="CPK160" s="90"/>
      <c r="CPL160" s="90"/>
      <c r="CPM160" s="90"/>
      <c r="CPN160" s="90"/>
      <c r="CPO160" s="90"/>
      <c r="CPP160" s="90"/>
      <c r="CPQ160" s="90"/>
      <c r="CPR160" s="90"/>
      <c r="CPS160" s="90"/>
      <c r="CPT160" s="90"/>
      <c r="CPU160" s="90"/>
      <c r="CPV160" s="90"/>
      <c r="CPW160" s="90"/>
      <c r="CPX160" s="90"/>
      <c r="CPY160" s="90"/>
      <c r="CPZ160" s="90"/>
      <c r="CQA160" s="90"/>
      <c r="CQB160" s="90"/>
      <c r="CQC160" s="90"/>
      <c r="CQD160" s="90"/>
      <c r="CQE160" s="90"/>
      <c r="CQF160" s="90"/>
      <c r="CQG160" s="90"/>
      <c r="CQH160" s="90"/>
      <c r="CQI160" s="90"/>
      <c r="CQJ160" s="90"/>
      <c r="CQK160" s="90"/>
      <c r="CQL160" s="90"/>
      <c r="CQM160" s="90"/>
      <c r="CQN160" s="90"/>
      <c r="CQO160" s="90"/>
      <c r="CQP160" s="90"/>
      <c r="CQQ160" s="90"/>
      <c r="CQR160" s="90"/>
      <c r="CQS160" s="90"/>
      <c r="CQT160" s="90"/>
      <c r="CQU160" s="90"/>
      <c r="CQV160" s="90"/>
      <c r="CQW160" s="90"/>
      <c r="CQX160" s="90"/>
      <c r="CQY160" s="90"/>
      <c r="CQZ160" s="90"/>
      <c r="CRA160" s="90"/>
      <c r="CRB160" s="90"/>
      <c r="CRC160" s="90"/>
      <c r="CRD160" s="90"/>
      <c r="CRE160" s="90"/>
      <c r="CRF160" s="90"/>
      <c r="CRG160" s="90"/>
      <c r="CRH160" s="90"/>
      <c r="CRI160" s="90"/>
      <c r="CRJ160" s="90"/>
      <c r="CRK160" s="90"/>
      <c r="CRL160" s="90"/>
      <c r="CRM160" s="90"/>
      <c r="CRN160" s="90"/>
      <c r="CRO160" s="90"/>
      <c r="CRP160" s="90"/>
      <c r="CRQ160" s="90"/>
      <c r="CRR160" s="90"/>
      <c r="CRS160" s="90"/>
      <c r="CRT160" s="90"/>
      <c r="CRU160" s="90"/>
      <c r="CRV160" s="90"/>
      <c r="CRW160" s="90"/>
      <c r="CRX160" s="90"/>
      <c r="CRY160" s="90"/>
      <c r="CRZ160" s="90"/>
      <c r="CSA160" s="90"/>
      <c r="CSB160" s="90"/>
      <c r="CSC160" s="90"/>
      <c r="CSD160" s="90"/>
      <c r="CSE160" s="90"/>
      <c r="CSF160" s="90"/>
      <c r="CSG160" s="90"/>
      <c r="CSH160" s="90"/>
      <c r="CSI160" s="90"/>
      <c r="CSJ160" s="90"/>
      <c r="CSK160" s="90"/>
      <c r="CSL160" s="90"/>
      <c r="CSM160" s="90"/>
      <c r="CSN160" s="90"/>
      <c r="CSO160" s="90"/>
      <c r="CSP160" s="90"/>
      <c r="CSQ160" s="90"/>
      <c r="CSR160" s="90"/>
      <c r="CSS160" s="90"/>
      <c r="CST160" s="90"/>
      <c r="CSU160" s="90"/>
      <c r="CSV160" s="90"/>
      <c r="CSW160" s="90"/>
      <c r="CSX160" s="90"/>
      <c r="CSY160" s="90"/>
      <c r="CSZ160" s="90"/>
      <c r="CTA160" s="90"/>
      <c r="CTB160" s="90"/>
      <c r="CTC160" s="90"/>
      <c r="CTD160" s="90"/>
      <c r="CTE160" s="90"/>
      <c r="CTF160" s="90"/>
      <c r="CTG160" s="90"/>
      <c r="CTH160" s="90"/>
      <c r="CTI160" s="90"/>
      <c r="CTJ160" s="90"/>
      <c r="CTK160" s="90"/>
      <c r="CTL160" s="90"/>
      <c r="CTM160" s="90"/>
      <c r="CTN160" s="90"/>
      <c r="CTO160" s="90"/>
      <c r="CTP160" s="90"/>
      <c r="CTQ160" s="90"/>
      <c r="CTR160" s="90"/>
      <c r="CTS160" s="90"/>
      <c r="CTT160" s="90"/>
      <c r="CTU160" s="90"/>
      <c r="CTV160" s="90"/>
      <c r="CTW160" s="90"/>
      <c r="CTX160" s="90"/>
      <c r="CTY160" s="90"/>
      <c r="CTZ160" s="90"/>
      <c r="CUA160" s="90"/>
      <c r="CUB160" s="90"/>
      <c r="CUC160" s="90"/>
      <c r="CUD160" s="90"/>
      <c r="CUE160" s="90"/>
      <c r="CUF160" s="90"/>
      <c r="CUG160" s="90"/>
      <c r="CUH160" s="90"/>
      <c r="CUI160" s="90"/>
      <c r="CUJ160" s="90"/>
      <c r="CUK160" s="90"/>
      <c r="CUL160" s="90"/>
      <c r="CUM160" s="90"/>
      <c r="CUN160" s="90"/>
      <c r="CUO160" s="90"/>
      <c r="CUP160" s="90"/>
      <c r="CUQ160" s="90"/>
      <c r="CUR160" s="90"/>
      <c r="CUS160" s="90"/>
      <c r="CUT160" s="90"/>
      <c r="CUU160" s="90"/>
      <c r="CUV160" s="90"/>
      <c r="CUW160" s="90"/>
      <c r="CUX160" s="90"/>
      <c r="CUY160" s="90"/>
      <c r="CUZ160" s="90"/>
      <c r="CVA160" s="90"/>
      <c r="CVB160" s="90"/>
      <c r="CVC160" s="90"/>
      <c r="CVD160" s="90"/>
      <c r="CVE160" s="90"/>
      <c r="CVF160" s="90"/>
      <c r="CVG160" s="90"/>
      <c r="CVH160" s="90"/>
      <c r="CVI160" s="90"/>
      <c r="CVJ160" s="90"/>
      <c r="CVK160" s="90"/>
      <c r="CVL160" s="90"/>
      <c r="CVM160" s="90"/>
      <c r="CVN160" s="90"/>
      <c r="CVO160" s="90"/>
      <c r="CVP160" s="90"/>
      <c r="CVQ160" s="90"/>
      <c r="CVR160" s="90"/>
      <c r="CVS160" s="90"/>
      <c r="CVT160" s="90"/>
      <c r="CVU160" s="90"/>
      <c r="CVV160" s="90"/>
      <c r="CVW160" s="90"/>
      <c r="CVX160" s="90"/>
      <c r="CVY160" s="90"/>
      <c r="CVZ160" s="90"/>
      <c r="CWA160" s="90"/>
      <c r="CWB160" s="90"/>
      <c r="CWC160" s="90"/>
      <c r="CWD160" s="90"/>
      <c r="CWE160" s="90"/>
      <c r="CWF160" s="90"/>
      <c r="CWG160" s="90"/>
      <c r="CWH160" s="90"/>
      <c r="CWI160" s="90"/>
      <c r="CWJ160" s="90"/>
      <c r="CWK160" s="90"/>
      <c r="CWL160" s="90"/>
      <c r="CWM160" s="90"/>
      <c r="CWN160" s="90"/>
      <c r="CWO160" s="90"/>
      <c r="CWP160" s="90"/>
      <c r="CWQ160" s="90"/>
      <c r="CWR160" s="90"/>
      <c r="CWS160" s="90"/>
      <c r="CWT160" s="90"/>
      <c r="CWU160" s="90"/>
      <c r="CWV160" s="90"/>
      <c r="CWW160" s="90"/>
      <c r="CWX160" s="90"/>
      <c r="CWY160" s="90"/>
      <c r="CWZ160" s="90"/>
      <c r="CXA160" s="90"/>
      <c r="CXB160" s="90"/>
      <c r="CXC160" s="90"/>
      <c r="CXD160" s="90"/>
      <c r="CXE160" s="90"/>
      <c r="CXF160" s="90"/>
      <c r="CXG160" s="90"/>
      <c r="CXH160" s="90"/>
      <c r="CXI160" s="90"/>
      <c r="CXJ160" s="90"/>
      <c r="CXK160" s="90"/>
      <c r="CXL160" s="90"/>
      <c r="CXM160" s="90"/>
      <c r="CXN160" s="90"/>
      <c r="CXO160" s="90"/>
      <c r="CXP160" s="90"/>
      <c r="CXQ160" s="90"/>
      <c r="CXR160" s="90"/>
      <c r="CXS160" s="90"/>
      <c r="CXT160" s="90"/>
      <c r="CXU160" s="90"/>
      <c r="CXV160" s="90"/>
      <c r="CXW160" s="90"/>
      <c r="CXX160" s="90"/>
      <c r="CXY160" s="90"/>
      <c r="CXZ160" s="90"/>
      <c r="CYA160" s="90"/>
      <c r="CYB160" s="90"/>
      <c r="CYC160" s="90"/>
      <c r="CYD160" s="90"/>
      <c r="CYE160" s="90"/>
      <c r="CYF160" s="90"/>
      <c r="CYG160" s="90"/>
      <c r="CYH160" s="90"/>
      <c r="CYI160" s="90"/>
      <c r="CYJ160" s="90"/>
      <c r="CYK160" s="90"/>
      <c r="CYL160" s="90"/>
      <c r="CYM160" s="90"/>
      <c r="CYN160" s="90"/>
      <c r="CYO160" s="90"/>
      <c r="CYP160" s="90"/>
      <c r="CYQ160" s="90"/>
      <c r="CYR160" s="90"/>
      <c r="CYS160" s="90"/>
      <c r="CYT160" s="90"/>
      <c r="CYU160" s="90"/>
      <c r="CYV160" s="90"/>
      <c r="CYW160" s="90"/>
      <c r="CYX160" s="90"/>
      <c r="CYY160" s="90"/>
      <c r="CYZ160" s="90"/>
      <c r="CZA160" s="90"/>
      <c r="CZB160" s="90"/>
      <c r="CZC160" s="90"/>
      <c r="CZD160" s="90"/>
      <c r="CZE160" s="90"/>
      <c r="CZF160" s="90"/>
      <c r="CZG160" s="90"/>
      <c r="CZH160" s="90"/>
      <c r="CZI160" s="90"/>
      <c r="CZJ160" s="90"/>
      <c r="CZK160" s="90"/>
      <c r="CZL160" s="90"/>
      <c r="CZM160" s="90"/>
      <c r="CZN160" s="90"/>
      <c r="CZO160" s="90"/>
      <c r="CZP160" s="90"/>
      <c r="CZQ160" s="90"/>
      <c r="CZR160" s="90"/>
      <c r="CZS160" s="90"/>
      <c r="CZT160" s="90"/>
      <c r="CZU160" s="90"/>
      <c r="CZV160" s="90"/>
      <c r="CZW160" s="90"/>
      <c r="CZX160" s="90"/>
      <c r="CZY160" s="90"/>
      <c r="CZZ160" s="90"/>
      <c r="DAA160" s="90"/>
      <c r="DAB160" s="90"/>
      <c r="DAC160" s="90"/>
      <c r="DAD160" s="90"/>
      <c r="DAE160" s="90"/>
      <c r="DAF160" s="90"/>
      <c r="DAG160" s="90"/>
      <c r="DAH160" s="90"/>
      <c r="DAI160" s="90"/>
      <c r="DAJ160" s="90"/>
      <c r="DAK160" s="90"/>
      <c r="DAL160" s="90"/>
      <c r="DAM160" s="90"/>
      <c r="DAN160" s="90"/>
      <c r="DAO160" s="90"/>
      <c r="DAP160" s="90"/>
      <c r="DAQ160" s="90"/>
      <c r="DAR160" s="90"/>
      <c r="DAS160" s="90"/>
      <c r="DAT160" s="90"/>
      <c r="DAU160" s="90"/>
      <c r="DAV160" s="90"/>
      <c r="DAW160" s="90"/>
      <c r="DAX160" s="90"/>
      <c r="DAY160" s="90"/>
      <c r="DAZ160" s="90"/>
      <c r="DBA160" s="90"/>
      <c r="DBB160" s="90"/>
      <c r="DBC160" s="90"/>
      <c r="DBD160" s="90"/>
      <c r="DBE160" s="90"/>
      <c r="DBF160" s="90"/>
      <c r="DBG160" s="90"/>
      <c r="DBH160" s="90"/>
      <c r="DBI160" s="90"/>
      <c r="DBJ160" s="90"/>
      <c r="DBK160" s="90"/>
      <c r="DBL160" s="90"/>
      <c r="DBM160" s="90"/>
      <c r="DBN160" s="90"/>
      <c r="DBO160" s="90"/>
      <c r="DBP160" s="90"/>
      <c r="DBQ160" s="90"/>
      <c r="DBR160" s="90"/>
      <c r="DBS160" s="90"/>
      <c r="DBT160" s="90"/>
      <c r="DBU160" s="90"/>
      <c r="DBV160" s="90"/>
      <c r="DBW160" s="90"/>
      <c r="DBX160" s="90"/>
      <c r="DBY160" s="90"/>
      <c r="DBZ160" s="90"/>
      <c r="DCA160" s="90"/>
      <c r="DCB160" s="90"/>
      <c r="DCC160" s="90"/>
      <c r="DCD160" s="90"/>
      <c r="DCE160" s="90"/>
      <c r="DCF160" s="90"/>
      <c r="DCG160" s="90"/>
      <c r="DCH160" s="90"/>
      <c r="DCI160" s="90"/>
      <c r="DCJ160" s="90"/>
      <c r="DCK160" s="90"/>
      <c r="DCL160" s="90"/>
      <c r="DCM160" s="90"/>
      <c r="DCN160" s="90"/>
      <c r="DCO160" s="90"/>
      <c r="DCP160" s="90"/>
      <c r="DCQ160" s="90"/>
      <c r="DCR160" s="90"/>
      <c r="DCS160" s="90"/>
      <c r="DCT160" s="90"/>
      <c r="DCU160" s="90"/>
      <c r="DCV160" s="90"/>
      <c r="DCW160" s="90"/>
      <c r="DCX160" s="90"/>
      <c r="DCY160" s="90"/>
      <c r="DCZ160" s="90"/>
      <c r="DDA160" s="90"/>
      <c r="DDB160" s="90"/>
      <c r="DDC160" s="90"/>
      <c r="DDD160" s="90"/>
      <c r="DDE160" s="90"/>
      <c r="DDF160" s="90"/>
      <c r="DDG160" s="90"/>
      <c r="DDH160" s="90"/>
      <c r="DDI160" s="90"/>
      <c r="DDJ160" s="90"/>
      <c r="DDK160" s="90"/>
      <c r="DDL160" s="90"/>
      <c r="DDM160" s="90"/>
      <c r="DDN160" s="90"/>
      <c r="DDO160" s="90"/>
      <c r="DDP160" s="90"/>
      <c r="DDQ160" s="90"/>
      <c r="DDR160" s="90"/>
      <c r="DDS160" s="90"/>
      <c r="DDT160" s="90"/>
      <c r="DDU160" s="90"/>
      <c r="DDV160" s="90"/>
      <c r="DDW160" s="90"/>
      <c r="DDX160" s="90"/>
      <c r="DDY160" s="90"/>
      <c r="DDZ160" s="90"/>
      <c r="DEA160" s="90"/>
      <c r="DEB160" s="90"/>
      <c r="DEC160" s="90"/>
      <c r="DED160" s="90"/>
      <c r="DEE160" s="90"/>
      <c r="DEF160" s="90"/>
      <c r="DEG160" s="90"/>
      <c r="DEH160" s="90"/>
      <c r="DEI160" s="90"/>
      <c r="DEJ160" s="90"/>
      <c r="DEK160" s="90"/>
      <c r="DEL160" s="90"/>
      <c r="DEM160" s="90"/>
      <c r="DEN160" s="90"/>
      <c r="DEO160" s="90"/>
      <c r="DEP160" s="90"/>
      <c r="DEQ160" s="90"/>
      <c r="DER160" s="90"/>
      <c r="DES160" s="90"/>
      <c r="DET160" s="90"/>
      <c r="DEU160" s="90"/>
      <c r="DEV160" s="90"/>
      <c r="DEW160" s="90"/>
      <c r="DEX160" s="90"/>
      <c r="DEY160" s="90"/>
      <c r="DEZ160" s="90"/>
      <c r="DFA160" s="90"/>
      <c r="DFB160" s="90"/>
      <c r="DFC160" s="90"/>
      <c r="DFD160" s="90"/>
      <c r="DFE160" s="90"/>
      <c r="DFF160" s="90"/>
      <c r="DFG160" s="90"/>
      <c r="DFH160" s="90"/>
      <c r="DFI160" s="90"/>
      <c r="DFJ160" s="90"/>
      <c r="DFK160" s="90"/>
      <c r="DFL160" s="90"/>
      <c r="DFM160" s="90"/>
      <c r="DFN160" s="90"/>
      <c r="DFO160" s="90"/>
      <c r="DFP160" s="90"/>
      <c r="DFQ160" s="90"/>
      <c r="DFR160" s="90"/>
      <c r="DFS160" s="90"/>
      <c r="DFT160" s="90"/>
      <c r="DFU160" s="90"/>
      <c r="DFV160" s="90"/>
      <c r="DFW160" s="90"/>
      <c r="DFX160" s="90"/>
      <c r="DFY160" s="90"/>
      <c r="DFZ160" s="90"/>
      <c r="DGA160" s="90"/>
      <c r="DGB160" s="90"/>
      <c r="DGC160" s="90"/>
      <c r="DGD160" s="90"/>
      <c r="DGE160" s="90"/>
      <c r="DGF160" s="90"/>
      <c r="DGG160" s="90"/>
      <c r="DGH160" s="90"/>
      <c r="DGI160" s="90"/>
      <c r="DGJ160" s="90"/>
      <c r="DGK160" s="90"/>
      <c r="DGL160" s="90"/>
      <c r="DGM160" s="90"/>
      <c r="DGN160" s="90"/>
      <c r="DGO160" s="90"/>
      <c r="DGP160" s="90"/>
      <c r="DGQ160" s="90"/>
      <c r="DGR160" s="90"/>
      <c r="DGS160" s="90"/>
      <c r="DGT160" s="90"/>
      <c r="DGU160" s="90"/>
      <c r="DGV160" s="90"/>
      <c r="DGW160" s="90"/>
      <c r="DGX160" s="90"/>
      <c r="DGY160" s="90"/>
      <c r="DGZ160" s="90"/>
      <c r="DHA160" s="90"/>
      <c r="DHB160" s="90"/>
      <c r="DHC160" s="90"/>
      <c r="DHD160" s="90"/>
      <c r="DHE160" s="90"/>
      <c r="DHF160" s="90"/>
      <c r="DHG160" s="90"/>
      <c r="DHH160" s="90"/>
      <c r="DHI160" s="90"/>
      <c r="DHJ160" s="90"/>
      <c r="DHK160" s="90"/>
      <c r="DHL160" s="90"/>
      <c r="DHM160" s="90"/>
      <c r="DHN160" s="90"/>
      <c r="DHO160" s="90"/>
      <c r="DHP160" s="90"/>
      <c r="DHQ160" s="90"/>
      <c r="DHR160" s="90"/>
      <c r="DHS160" s="90"/>
      <c r="DHT160" s="90"/>
      <c r="DHU160" s="90"/>
      <c r="DHV160" s="90"/>
      <c r="DHW160" s="90"/>
      <c r="DHX160" s="90"/>
      <c r="DHY160" s="90"/>
      <c r="DHZ160" s="90"/>
      <c r="DIA160" s="90"/>
      <c r="DIB160" s="90"/>
      <c r="DIC160" s="90"/>
      <c r="DID160" s="90"/>
      <c r="DIE160" s="90"/>
      <c r="DIF160" s="90"/>
      <c r="DIG160" s="90"/>
      <c r="DIH160" s="90"/>
      <c r="DII160" s="90"/>
      <c r="DIJ160" s="90"/>
      <c r="DIK160" s="90"/>
      <c r="DIL160" s="90"/>
      <c r="DIM160" s="90"/>
      <c r="DIN160" s="90"/>
      <c r="DIO160" s="90"/>
      <c r="DIP160" s="90"/>
      <c r="DIQ160" s="90"/>
      <c r="DIR160" s="90"/>
      <c r="DIS160" s="90"/>
      <c r="DIT160" s="90"/>
      <c r="DIU160" s="90"/>
      <c r="DIV160" s="90"/>
      <c r="DIW160" s="90"/>
      <c r="DIX160" s="90"/>
      <c r="DIY160" s="90"/>
      <c r="DIZ160" s="90"/>
      <c r="DJA160" s="90"/>
      <c r="DJB160" s="90"/>
      <c r="DJC160" s="90"/>
      <c r="DJD160" s="90"/>
      <c r="DJE160" s="90"/>
      <c r="DJF160" s="90"/>
      <c r="DJG160" s="90"/>
      <c r="DJH160" s="90"/>
      <c r="DJI160" s="90"/>
      <c r="DJJ160" s="90"/>
      <c r="DJK160" s="90"/>
      <c r="DJL160" s="90"/>
      <c r="DJM160" s="90"/>
      <c r="DJN160" s="90"/>
      <c r="DJO160" s="90"/>
      <c r="DJP160" s="90"/>
      <c r="DJQ160" s="90"/>
      <c r="DJR160" s="90"/>
      <c r="DJS160" s="90"/>
      <c r="DJT160" s="90"/>
      <c r="DJU160" s="90"/>
      <c r="DJV160" s="90"/>
      <c r="DJW160" s="90"/>
      <c r="DJX160" s="90"/>
      <c r="DJY160" s="90"/>
      <c r="DJZ160" s="90"/>
      <c r="DKA160" s="90"/>
      <c r="DKB160" s="90"/>
      <c r="DKC160" s="90"/>
      <c r="DKD160" s="90"/>
      <c r="DKE160" s="90"/>
      <c r="DKF160" s="90"/>
      <c r="DKG160" s="90"/>
      <c r="DKH160" s="90"/>
      <c r="DKI160" s="90"/>
      <c r="DKJ160" s="90"/>
      <c r="DKK160" s="90"/>
      <c r="DKL160" s="90"/>
      <c r="DKM160" s="90"/>
      <c r="DKN160" s="90"/>
      <c r="DKO160" s="90"/>
      <c r="DKP160" s="90"/>
      <c r="DKQ160" s="90"/>
      <c r="DKR160" s="90"/>
      <c r="DKS160" s="90"/>
      <c r="DKT160" s="90"/>
      <c r="DKU160" s="90"/>
      <c r="DKV160" s="90"/>
      <c r="DKW160" s="90"/>
      <c r="DKX160" s="90"/>
      <c r="DKY160" s="90"/>
      <c r="DKZ160" s="90"/>
      <c r="DLA160" s="90"/>
      <c r="DLB160" s="90"/>
      <c r="DLC160" s="90"/>
      <c r="DLD160" s="90"/>
      <c r="DLE160" s="90"/>
      <c r="DLF160" s="90"/>
      <c r="DLG160" s="90"/>
      <c r="DLH160" s="90"/>
      <c r="DLI160" s="90"/>
      <c r="DLJ160" s="90"/>
      <c r="DLK160" s="90"/>
      <c r="DLL160" s="90"/>
      <c r="DLM160" s="90"/>
      <c r="DLN160" s="90"/>
      <c r="DLO160" s="90"/>
      <c r="DLP160" s="90"/>
      <c r="DLQ160" s="90"/>
      <c r="DLR160" s="90"/>
      <c r="DLS160" s="90"/>
      <c r="DLT160" s="90"/>
      <c r="DLU160" s="90"/>
      <c r="DLV160" s="90"/>
      <c r="DLW160" s="90"/>
      <c r="DLX160" s="90"/>
      <c r="DLY160" s="90"/>
      <c r="DLZ160" s="90"/>
      <c r="DMA160" s="90"/>
      <c r="DMB160" s="90"/>
      <c r="DMC160" s="90"/>
      <c r="DMD160" s="90"/>
      <c r="DME160" s="90"/>
      <c r="DMF160" s="90"/>
      <c r="DMG160" s="90"/>
      <c r="DMH160" s="90"/>
      <c r="DMI160" s="90"/>
      <c r="DMJ160" s="90"/>
      <c r="DMK160" s="90"/>
      <c r="DML160" s="90"/>
      <c r="DMM160" s="90"/>
      <c r="DMN160" s="90"/>
      <c r="DMO160" s="90"/>
      <c r="DMP160" s="90"/>
      <c r="DMQ160" s="90"/>
      <c r="DMR160" s="90"/>
      <c r="DMS160" s="90"/>
      <c r="DMT160" s="90"/>
      <c r="DMU160" s="90"/>
      <c r="DMV160" s="90"/>
      <c r="DMW160" s="90"/>
      <c r="DMX160" s="90"/>
      <c r="DMY160" s="90"/>
      <c r="DMZ160" s="90"/>
      <c r="DNA160" s="90"/>
      <c r="DNB160" s="90"/>
      <c r="DNC160" s="90"/>
      <c r="DND160" s="90"/>
      <c r="DNE160" s="90"/>
      <c r="DNF160" s="90"/>
      <c r="DNG160" s="90"/>
      <c r="DNH160" s="90"/>
      <c r="DNI160" s="90"/>
      <c r="DNJ160" s="90"/>
      <c r="DNK160" s="90"/>
      <c r="DNL160" s="90"/>
      <c r="DNM160" s="90"/>
      <c r="DNN160" s="90"/>
      <c r="DNO160" s="90"/>
      <c r="DNP160" s="90"/>
      <c r="DNQ160" s="90"/>
      <c r="DNR160" s="90"/>
      <c r="DNS160" s="90"/>
      <c r="DNT160" s="90"/>
      <c r="DNU160" s="90"/>
      <c r="DNV160" s="90"/>
      <c r="DNW160" s="90"/>
      <c r="DNX160" s="90"/>
      <c r="DNY160" s="90"/>
      <c r="DNZ160" s="90"/>
      <c r="DOA160" s="90"/>
      <c r="DOB160" s="90"/>
      <c r="DOC160" s="90"/>
      <c r="DOD160" s="90"/>
      <c r="DOE160" s="90"/>
      <c r="DOF160" s="90"/>
      <c r="DOG160" s="90"/>
      <c r="DOH160" s="90"/>
      <c r="DOI160" s="90"/>
      <c r="DOJ160" s="90"/>
      <c r="DOK160" s="90"/>
      <c r="DOL160" s="90"/>
      <c r="DOM160" s="90"/>
      <c r="DON160" s="90"/>
      <c r="DOO160" s="90"/>
      <c r="DOP160" s="90"/>
      <c r="DOQ160" s="90"/>
      <c r="DOR160" s="90"/>
      <c r="DOS160" s="90"/>
      <c r="DOT160" s="90"/>
      <c r="DOU160" s="90"/>
      <c r="DOV160" s="90"/>
      <c r="DOW160" s="90"/>
      <c r="DOX160" s="90"/>
      <c r="DOY160" s="90"/>
      <c r="DOZ160" s="90"/>
      <c r="DPA160" s="90"/>
      <c r="DPB160" s="90"/>
      <c r="DPC160" s="90"/>
      <c r="DPD160" s="90"/>
      <c r="DPE160" s="90"/>
      <c r="DPF160" s="90"/>
      <c r="DPG160" s="90"/>
      <c r="DPH160" s="90"/>
      <c r="DPI160" s="90"/>
      <c r="DPJ160" s="90"/>
      <c r="DPK160" s="90"/>
      <c r="DPL160" s="90"/>
      <c r="DPM160" s="90"/>
      <c r="DPN160" s="90"/>
      <c r="DPO160" s="90"/>
      <c r="DPP160" s="90"/>
      <c r="DPQ160" s="90"/>
      <c r="DPR160" s="90"/>
      <c r="DPS160" s="90"/>
      <c r="DPT160" s="90"/>
      <c r="DPU160" s="90"/>
      <c r="DPV160" s="90"/>
      <c r="DPW160" s="90"/>
      <c r="DPX160" s="90"/>
      <c r="DPY160" s="90"/>
      <c r="DPZ160" s="90"/>
      <c r="DQA160" s="90"/>
      <c r="DQB160" s="90"/>
      <c r="DQC160" s="90"/>
      <c r="DQD160" s="90"/>
      <c r="DQE160" s="90"/>
      <c r="DQF160" s="90"/>
      <c r="DQG160" s="90"/>
      <c r="DQH160" s="90"/>
      <c r="DQI160" s="90"/>
      <c r="DQJ160" s="90"/>
      <c r="DQK160" s="90"/>
      <c r="DQL160" s="90"/>
      <c r="DQM160" s="90"/>
      <c r="DQN160" s="90"/>
      <c r="DQO160" s="90"/>
      <c r="DQP160" s="90"/>
      <c r="DQQ160" s="90"/>
      <c r="DQR160" s="90"/>
      <c r="DQS160" s="90"/>
      <c r="DQT160" s="90"/>
      <c r="DQU160" s="90"/>
      <c r="DQV160" s="90"/>
      <c r="DQW160" s="90"/>
      <c r="DQX160" s="90"/>
      <c r="DQY160" s="90"/>
      <c r="DQZ160" s="90"/>
      <c r="DRA160" s="90"/>
      <c r="DRB160" s="90"/>
      <c r="DRC160" s="90"/>
      <c r="DRD160" s="90"/>
      <c r="DRE160" s="90"/>
      <c r="DRF160" s="90"/>
      <c r="DRG160" s="90"/>
      <c r="DRH160" s="90"/>
      <c r="DRI160" s="90"/>
      <c r="DRJ160" s="90"/>
      <c r="DRK160" s="90"/>
      <c r="DRL160" s="90"/>
      <c r="DRM160" s="90"/>
      <c r="DRN160" s="90"/>
      <c r="DRO160" s="90"/>
      <c r="DRP160" s="90"/>
      <c r="DRQ160" s="90"/>
      <c r="DRR160" s="90"/>
      <c r="DRS160" s="90"/>
      <c r="DRT160" s="90"/>
      <c r="DRU160" s="90"/>
      <c r="DRV160" s="90"/>
      <c r="DRW160" s="90"/>
      <c r="DRX160" s="90"/>
      <c r="DRY160" s="90"/>
      <c r="DRZ160" s="90"/>
      <c r="DSA160" s="90"/>
      <c r="DSB160" s="90"/>
      <c r="DSC160" s="90"/>
      <c r="DSD160" s="90"/>
      <c r="DSE160" s="90"/>
      <c r="DSF160" s="90"/>
      <c r="DSG160" s="90"/>
      <c r="DSH160" s="90"/>
      <c r="DSI160" s="90"/>
      <c r="DSJ160" s="90"/>
      <c r="DSK160" s="90"/>
      <c r="DSL160" s="90"/>
      <c r="DSM160" s="90"/>
      <c r="DSN160" s="90"/>
      <c r="DSO160" s="90"/>
      <c r="DSP160" s="90"/>
      <c r="DSQ160" s="90"/>
      <c r="DSR160" s="90"/>
      <c r="DSS160" s="90"/>
      <c r="DST160" s="90"/>
      <c r="DSU160" s="90"/>
      <c r="DSV160" s="90"/>
      <c r="DSW160" s="90"/>
      <c r="DSX160" s="90"/>
      <c r="DSY160" s="90"/>
      <c r="DSZ160" s="90"/>
      <c r="DTA160" s="90"/>
      <c r="DTB160" s="90"/>
      <c r="DTC160" s="90"/>
      <c r="DTD160" s="90"/>
      <c r="DTE160" s="90"/>
      <c r="DTF160" s="90"/>
      <c r="DTG160" s="90"/>
      <c r="DTH160" s="90"/>
      <c r="DTI160" s="90"/>
      <c r="DTJ160" s="90"/>
      <c r="DTK160" s="90"/>
      <c r="DTL160" s="90"/>
      <c r="DTM160" s="90"/>
      <c r="DTN160" s="90"/>
      <c r="DTO160" s="90"/>
      <c r="DTP160" s="90"/>
      <c r="DTQ160" s="90"/>
      <c r="DTR160" s="90"/>
      <c r="DTS160" s="90"/>
      <c r="DTT160" s="90"/>
      <c r="DTU160" s="90"/>
      <c r="DTV160" s="90"/>
      <c r="DTW160" s="90"/>
      <c r="DTX160" s="90"/>
      <c r="DTY160" s="90"/>
      <c r="DTZ160" s="90"/>
      <c r="DUA160" s="90"/>
      <c r="DUB160" s="90"/>
      <c r="DUC160" s="90"/>
      <c r="DUD160" s="90"/>
      <c r="DUE160" s="90"/>
      <c r="DUF160" s="90"/>
      <c r="DUG160" s="90"/>
      <c r="DUH160" s="90"/>
      <c r="DUI160" s="90"/>
      <c r="DUJ160" s="90"/>
      <c r="DUK160" s="90"/>
      <c r="DUL160" s="90"/>
      <c r="DUM160" s="90"/>
      <c r="DUN160" s="90"/>
      <c r="DUO160" s="90"/>
      <c r="DUP160" s="90"/>
      <c r="DUQ160" s="90"/>
      <c r="DUR160" s="90"/>
      <c r="DUS160" s="90"/>
      <c r="DUT160" s="90"/>
      <c r="DUU160" s="90"/>
      <c r="DUV160" s="90"/>
      <c r="DUW160" s="90"/>
      <c r="DUX160" s="90"/>
      <c r="DUY160" s="90"/>
      <c r="DUZ160" s="90"/>
      <c r="DVA160" s="90"/>
      <c r="DVB160" s="90"/>
      <c r="DVC160" s="90"/>
      <c r="DVD160" s="90"/>
      <c r="DVE160" s="90"/>
      <c r="DVF160" s="90"/>
      <c r="DVG160" s="90"/>
      <c r="DVH160" s="90"/>
      <c r="DVI160" s="90"/>
      <c r="DVJ160" s="90"/>
      <c r="DVK160" s="90"/>
      <c r="DVL160" s="90"/>
      <c r="DVM160" s="90"/>
      <c r="DVN160" s="90"/>
      <c r="DVO160" s="90"/>
      <c r="DVP160" s="90"/>
      <c r="DVQ160" s="90"/>
      <c r="DVR160" s="90"/>
      <c r="DVS160" s="90"/>
      <c r="DVT160" s="90"/>
      <c r="DVU160" s="90"/>
      <c r="DVV160" s="90"/>
      <c r="DVW160" s="90"/>
      <c r="DVX160" s="90"/>
      <c r="DVY160" s="90"/>
      <c r="DVZ160" s="90"/>
      <c r="DWA160" s="90"/>
      <c r="DWB160" s="90"/>
      <c r="DWC160" s="90"/>
      <c r="DWD160" s="90"/>
      <c r="DWE160" s="90"/>
      <c r="DWF160" s="90"/>
      <c r="DWG160" s="90"/>
      <c r="DWH160" s="90"/>
      <c r="DWI160" s="90"/>
      <c r="DWJ160" s="90"/>
      <c r="DWK160" s="90"/>
      <c r="DWL160" s="90"/>
      <c r="DWM160" s="90"/>
      <c r="DWN160" s="90"/>
      <c r="DWO160" s="90"/>
      <c r="DWP160" s="90"/>
      <c r="DWQ160" s="90"/>
      <c r="DWR160" s="90"/>
      <c r="DWS160" s="90"/>
      <c r="DWT160" s="90"/>
      <c r="DWU160" s="90"/>
      <c r="DWV160" s="90"/>
      <c r="DWW160" s="90"/>
      <c r="DWX160" s="90"/>
      <c r="DWY160" s="90"/>
      <c r="DWZ160" s="90"/>
      <c r="DXA160" s="90"/>
      <c r="DXB160" s="90"/>
      <c r="DXC160" s="90"/>
      <c r="DXD160" s="90"/>
      <c r="DXE160" s="90"/>
      <c r="DXF160" s="90"/>
      <c r="DXG160" s="90"/>
      <c r="DXH160" s="90"/>
      <c r="DXI160" s="90"/>
      <c r="DXJ160" s="90"/>
      <c r="DXK160" s="90"/>
      <c r="DXL160" s="90"/>
      <c r="DXM160" s="90"/>
      <c r="DXN160" s="90"/>
      <c r="DXO160" s="90"/>
      <c r="DXP160" s="90"/>
      <c r="DXQ160" s="90"/>
      <c r="DXR160" s="90"/>
      <c r="DXS160" s="90"/>
      <c r="DXT160" s="90"/>
      <c r="DXU160" s="90"/>
      <c r="DXV160" s="90"/>
      <c r="DXW160" s="90"/>
      <c r="DXX160" s="90"/>
      <c r="DXY160" s="90"/>
      <c r="DXZ160" s="90"/>
      <c r="DYA160" s="90"/>
      <c r="DYB160" s="90"/>
      <c r="DYC160" s="90"/>
      <c r="DYD160" s="90"/>
      <c r="DYE160" s="90"/>
      <c r="DYF160" s="90"/>
      <c r="DYG160" s="90"/>
      <c r="DYH160" s="90"/>
      <c r="DYI160" s="90"/>
      <c r="DYJ160" s="90"/>
      <c r="DYK160" s="90"/>
      <c r="DYL160" s="90"/>
      <c r="DYM160" s="90"/>
      <c r="DYN160" s="90"/>
      <c r="DYO160" s="90"/>
      <c r="DYP160" s="90"/>
      <c r="DYQ160" s="90"/>
      <c r="DYR160" s="90"/>
      <c r="DYS160" s="90"/>
      <c r="DYT160" s="90"/>
      <c r="DYU160" s="90"/>
      <c r="DYV160" s="90"/>
      <c r="DYW160" s="90"/>
      <c r="DYX160" s="90"/>
      <c r="DYY160" s="90"/>
      <c r="DYZ160" s="90"/>
      <c r="DZA160" s="90"/>
      <c r="DZB160" s="90"/>
      <c r="DZC160" s="90"/>
      <c r="DZD160" s="90"/>
      <c r="DZE160" s="90"/>
      <c r="DZF160" s="90"/>
      <c r="DZG160" s="90"/>
      <c r="DZH160" s="90"/>
      <c r="DZI160" s="90"/>
      <c r="DZJ160" s="90"/>
      <c r="DZK160" s="90"/>
      <c r="DZL160" s="90"/>
      <c r="DZM160" s="90"/>
      <c r="DZN160" s="90"/>
      <c r="DZO160" s="90"/>
      <c r="DZP160" s="90"/>
      <c r="DZQ160" s="90"/>
      <c r="DZR160" s="90"/>
      <c r="DZS160" s="90"/>
      <c r="DZT160" s="90"/>
      <c r="DZU160" s="90"/>
      <c r="DZV160" s="90"/>
      <c r="DZW160" s="90"/>
      <c r="DZX160" s="90"/>
      <c r="DZY160" s="90"/>
      <c r="DZZ160" s="90"/>
      <c r="EAA160" s="90"/>
      <c r="EAB160" s="90"/>
      <c r="EAC160" s="90"/>
      <c r="EAD160" s="90"/>
      <c r="EAE160" s="90"/>
      <c r="EAF160" s="90"/>
      <c r="EAG160" s="90"/>
      <c r="EAH160" s="90"/>
      <c r="EAI160" s="90"/>
      <c r="EAJ160" s="90"/>
      <c r="EAK160" s="90"/>
      <c r="EAL160" s="90"/>
      <c r="EAM160" s="90"/>
      <c r="EAN160" s="90"/>
      <c r="EAO160" s="90"/>
      <c r="EAP160" s="90"/>
      <c r="EAQ160" s="90"/>
      <c r="EAR160" s="90"/>
      <c r="EAS160" s="90"/>
      <c r="EAT160" s="90"/>
      <c r="EAU160" s="90"/>
      <c r="EAV160" s="90"/>
      <c r="EAW160" s="90"/>
      <c r="EAX160" s="90"/>
      <c r="EAY160" s="90"/>
      <c r="EAZ160" s="90"/>
      <c r="EBA160" s="90"/>
      <c r="EBB160" s="90"/>
      <c r="EBC160" s="90"/>
      <c r="EBD160" s="90"/>
      <c r="EBE160" s="90"/>
      <c r="EBF160" s="90"/>
      <c r="EBG160" s="90"/>
      <c r="EBH160" s="90"/>
      <c r="EBI160" s="90"/>
      <c r="EBJ160" s="90"/>
      <c r="EBK160" s="90"/>
      <c r="EBL160" s="90"/>
      <c r="EBM160" s="90"/>
      <c r="EBN160" s="90"/>
      <c r="EBO160" s="90"/>
      <c r="EBP160" s="90"/>
      <c r="EBQ160" s="90"/>
      <c r="EBR160" s="90"/>
      <c r="EBS160" s="90"/>
      <c r="EBT160" s="90"/>
      <c r="EBU160" s="90"/>
      <c r="EBV160" s="90"/>
      <c r="EBW160" s="90"/>
      <c r="EBX160" s="90"/>
      <c r="EBY160" s="90"/>
      <c r="EBZ160" s="90"/>
      <c r="ECA160" s="90"/>
      <c r="ECB160" s="90"/>
      <c r="ECC160" s="90"/>
      <c r="ECD160" s="90"/>
      <c r="ECE160" s="90"/>
      <c r="ECF160" s="90"/>
      <c r="ECG160" s="90"/>
      <c r="ECH160" s="90"/>
      <c r="ECI160" s="90"/>
      <c r="ECJ160" s="90"/>
      <c r="ECK160" s="90"/>
      <c r="ECL160" s="90"/>
      <c r="ECM160" s="90"/>
      <c r="ECN160" s="90"/>
      <c r="ECO160" s="90"/>
      <c r="ECP160" s="90"/>
      <c r="ECQ160" s="90"/>
      <c r="ECR160" s="90"/>
      <c r="ECS160" s="90"/>
      <c r="ECT160" s="90"/>
      <c r="ECU160" s="90"/>
      <c r="ECV160" s="90"/>
      <c r="ECW160" s="90"/>
      <c r="ECX160" s="90"/>
      <c r="ECY160" s="90"/>
      <c r="ECZ160" s="90"/>
      <c r="EDA160" s="90"/>
      <c r="EDB160" s="90"/>
      <c r="EDC160" s="90"/>
      <c r="EDD160" s="90"/>
      <c r="EDE160" s="90"/>
      <c r="EDF160" s="90"/>
      <c r="EDG160" s="90"/>
      <c r="EDH160" s="90"/>
      <c r="EDI160" s="90"/>
      <c r="EDJ160" s="90"/>
      <c r="EDK160" s="90"/>
      <c r="EDL160" s="90"/>
      <c r="EDM160" s="90"/>
      <c r="EDN160" s="90"/>
      <c r="EDO160" s="90"/>
      <c r="EDP160" s="90"/>
      <c r="EDQ160" s="90"/>
      <c r="EDR160" s="90"/>
      <c r="EDS160" s="90"/>
      <c r="EDT160" s="90"/>
      <c r="EDU160" s="90"/>
      <c r="EDV160" s="90"/>
      <c r="EDW160" s="90"/>
      <c r="EDX160" s="90"/>
      <c r="EDY160" s="90"/>
      <c r="EDZ160" s="90"/>
      <c r="EEA160" s="90"/>
      <c r="EEB160" s="90"/>
      <c r="EEC160" s="90"/>
      <c r="EED160" s="90"/>
      <c r="EEE160" s="90"/>
      <c r="EEF160" s="90"/>
      <c r="EEG160" s="90"/>
      <c r="EEH160" s="90"/>
      <c r="EEI160" s="90"/>
      <c r="EEJ160" s="90"/>
      <c r="EEK160" s="90"/>
      <c r="EEL160" s="90"/>
      <c r="EEM160" s="90"/>
      <c r="EEN160" s="90"/>
      <c r="EEO160" s="90"/>
      <c r="EEP160" s="90"/>
      <c r="EEQ160" s="90"/>
      <c r="EER160" s="90"/>
      <c r="EES160" s="90"/>
      <c r="EET160" s="90"/>
      <c r="EEU160" s="90"/>
      <c r="EEV160" s="90"/>
      <c r="EEW160" s="90"/>
      <c r="EEX160" s="90"/>
      <c r="EEY160" s="90"/>
      <c r="EEZ160" s="90"/>
      <c r="EFA160" s="90"/>
      <c r="EFB160" s="90"/>
      <c r="EFC160" s="90"/>
      <c r="EFD160" s="90"/>
      <c r="EFE160" s="90"/>
      <c r="EFF160" s="90"/>
      <c r="EFG160" s="90"/>
      <c r="EFH160" s="90"/>
      <c r="EFI160" s="90"/>
      <c r="EFJ160" s="90"/>
      <c r="EFK160" s="90"/>
      <c r="EFL160" s="90"/>
      <c r="EFM160" s="90"/>
      <c r="EFN160" s="90"/>
      <c r="EFO160" s="90"/>
      <c r="EFP160" s="90"/>
      <c r="EFQ160" s="90"/>
      <c r="EFR160" s="90"/>
      <c r="EFS160" s="90"/>
      <c r="EFT160" s="90"/>
      <c r="EFU160" s="90"/>
      <c r="EFV160" s="90"/>
      <c r="EFW160" s="90"/>
      <c r="EFX160" s="90"/>
      <c r="EFY160" s="90"/>
      <c r="EFZ160" s="90"/>
      <c r="EGA160" s="90"/>
      <c r="EGB160" s="90"/>
      <c r="EGC160" s="90"/>
      <c r="EGD160" s="90"/>
      <c r="EGE160" s="90"/>
      <c r="EGF160" s="90"/>
      <c r="EGG160" s="90"/>
      <c r="EGH160" s="90"/>
      <c r="EGI160" s="90"/>
      <c r="EGJ160" s="90"/>
      <c r="EGK160" s="90"/>
      <c r="EGL160" s="90"/>
      <c r="EGM160" s="90"/>
      <c r="EGN160" s="90"/>
      <c r="EGO160" s="90"/>
      <c r="EGP160" s="90"/>
      <c r="EGQ160" s="90"/>
      <c r="EGR160" s="90"/>
      <c r="EGS160" s="90"/>
      <c r="EGT160" s="90"/>
      <c r="EGU160" s="90"/>
      <c r="EGV160" s="90"/>
      <c r="EGW160" s="90"/>
      <c r="EGX160" s="90"/>
      <c r="EGY160" s="90"/>
      <c r="EGZ160" s="90"/>
      <c r="EHA160" s="90"/>
      <c r="EHB160" s="90"/>
      <c r="EHC160" s="90"/>
      <c r="EHD160" s="90"/>
      <c r="EHE160" s="90"/>
      <c r="EHF160" s="90"/>
      <c r="EHG160" s="90"/>
      <c r="EHH160" s="90"/>
      <c r="EHI160" s="90"/>
      <c r="EHJ160" s="90"/>
      <c r="EHK160" s="90"/>
      <c r="EHL160" s="90"/>
      <c r="EHM160" s="90"/>
      <c r="EHN160" s="90"/>
      <c r="EHO160" s="90"/>
      <c r="EHP160" s="90"/>
      <c r="EHQ160" s="90"/>
      <c r="EHR160" s="90"/>
      <c r="EHS160" s="90"/>
      <c r="EHT160" s="90"/>
      <c r="EHU160" s="90"/>
      <c r="EHV160" s="90"/>
      <c r="EHW160" s="90"/>
      <c r="EHX160" s="90"/>
      <c r="EHY160" s="90"/>
      <c r="EHZ160" s="90"/>
      <c r="EIA160" s="90"/>
      <c r="EIB160" s="90"/>
      <c r="EIC160" s="90"/>
      <c r="EID160" s="90"/>
      <c r="EIE160" s="90"/>
      <c r="EIF160" s="90"/>
      <c r="EIG160" s="90"/>
      <c r="EIH160" s="90"/>
      <c r="EII160" s="90"/>
      <c r="EIJ160" s="90"/>
      <c r="EIK160" s="90"/>
      <c r="EIL160" s="90"/>
      <c r="EIM160" s="90"/>
      <c r="EIN160" s="90"/>
      <c r="EIO160" s="90"/>
      <c r="EIP160" s="90"/>
      <c r="EIQ160" s="90"/>
      <c r="EIR160" s="90"/>
      <c r="EIS160" s="90"/>
      <c r="EIT160" s="90"/>
      <c r="EIU160" s="90"/>
      <c r="EIV160" s="90"/>
      <c r="EIW160" s="90"/>
      <c r="EIX160" s="90"/>
      <c r="EIY160" s="90"/>
      <c r="EIZ160" s="90"/>
      <c r="EJA160" s="90"/>
      <c r="EJB160" s="90"/>
      <c r="EJC160" s="90"/>
      <c r="EJD160" s="90"/>
      <c r="EJE160" s="90"/>
      <c r="EJF160" s="90"/>
      <c r="EJG160" s="90"/>
      <c r="EJH160" s="90"/>
      <c r="EJI160" s="90"/>
      <c r="EJJ160" s="90"/>
      <c r="EJK160" s="90"/>
      <c r="EJL160" s="90"/>
      <c r="EJM160" s="90"/>
      <c r="EJN160" s="90"/>
      <c r="EJO160" s="90"/>
      <c r="EJP160" s="90"/>
      <c r="EJQ160" s="90"/>
      <c r="EJR160" s="90"/>
      <c r="EJS160" s="90"/>
      <c r="EJT160" s="90"/>
      <c r="EJU160" s="90"/>
      <c r="EJV160" s="90"/>
      <c r="EJW160" s="90"/>
      <c r="EJX160" s="90"/>
      <c r="EJY160" s="90"/>
      <c r="EJZ160" s="90"/>
      <c r="EKA160" s="90"/>
      <c r="EKB160" s="90"/>
      <c r="EKC160" s="90"/>
      <c r="EKD160" s="90"/>
      <c r="EKE160" s="90"/>
      <c r="EKF160" s="90"/>
      <c r="EKG160" s="90"/>
      <c r="EKH160" s="90"/>
      <c r="EKI160" s="90"/>
      <c r="EKJ160" s="90"/>
      <c r="EKK160" s="90"/>
      <c r="EKL160" s="90"/>
      <c r="EKM160" s="90"/>
      <c r="EKN160" s="90"/>
      <c r="EKO160" s="90"/>
      <c r="EKP160" s="90"/>
      <c r="EKQ160" s="90"/>
      <c r="EKR160" s="90"/>
      <c r="EKS160" s="90"/>
      <c r="EKT160" s="90"/>
      <c r="EKU160" s="90"/>
      <c r="EKV160" s="90"/>
      <c r="EKW160" s="90"/>
      <c r="EKX160" s="90"/>
      <c r="EKY160" s="90"/>
      <c r="EKZ160" s="90"/>
      <c r="ELA160" s="90"/>
      <c r="ELB160" s="90"/>
      <c r="ELC160" s="90"/>
      <c r="ELD160" s="90"/>
      <c r="ELE160" s="90"/>
      <c r="ELF160" s="90"/>
      <c r="ELG160" s="90"/>
      <c r="ELH160" s="90"/>
      <c r="ELI160" s="90"/>
      <c r="ELJ160" s="90"/>
      <c r="ELK160" s="90"/>
      <c r="ELL160" s="90"/>
      <c r="ELM160" s="90"/>
      <c r="ELN160" s="90"/>
      <c r="ELO160" s="90"/>
      <c r="ELP160" s="90"/>
      <c r="ELQ160" s="90"/>
      <c r="ELR160" s="90"/>
      <c r="ELS160" s="90"/>
      <c r="ELT160" s="90"/>
      <c r="ELU160" s="90"/>
      <c r="ELV160" s="90"/>
      <c r="ELW160" s="90"/>
      <c r="ELX160" s="90"/>
      <c r="ELY160" s="90"/>
      <c r="ELZ160" s="90"/>
      <c r="EMA160" s="90"/>
      <c r="EMB160" s="90"/>
      <c r="EMC160" s="90"/>
      <c r="EMD160" s="90"/>
      <c r="EME160" s="90"/>
      <c r="EMF160" s="90"/>
      <c r="EMG160" s="90"/>
      <c r="EMH160" s="90"/>
      <c r="EMI160" s="90"/>
      <c r="EMJ160" s="90"/>
      <c r="EMK160" s="90"/>
      <c r="EML160" s="90"/>
      <c r="EMM160" s="90"/>
      <c r="EMN160" s="90"/>
      <c r="EMO160" s="90"/>
      <c r="EMP160" s="90"/>
      <c r="EMQ160" s="90"/>
      <c r="EMR160" s="90"/>
      <c r="EMS160" s="90"/>
      <c r="EMT160" s="90"/>
      <c r="EMU160" s="90"/>
      <c r="EMV160" s="90"/>
      <c r="EMW160" s="90"/>
      <c r="EMX160" s="90"/>
      <c r="EMY160" s="90"/>
      <c r="EMZ160" s="90"/>
      <c r="ENA160" s="90"/>
      <c r="ENB160" s="90"/>
      <c r="ENC160" s="90"/>
      <c r="END160" s="90"/>
      <c r="ENE160" s="90"/>
      <c r="ENF160" s="90"/>
      <c r="ENG160" s="90"/>
      <c r="ENH160" s="90"/>
      <c r="ENI160" s="90"/>
      <c r="ENJ160" s="90"/>
      <c r="ENK160" s="90"/>
      <c r="ENL160" s="90"/>
      <c r="ENM160" s="90"/>
      <c r="ENN160" s="90"/>
      <c r="ENO160" s="90"/>
      <c r="ENP160" s="90"/>
      <c r="ENQ160" s="90"/>
      <c r="ENR160" s="90"/>
      <c r="ENS160" s="90"/>
      <c r="ENT160" s="90"/>
      <c r="ENU160" s="90"/>
      <c r="ENV160" s="90"/>
      <c r="ENW160" s="90"/>
      <c r="ENX160" s="90"/>
      <c r="ENY160" s="90"/>
      <c r="ENZ160" s="90"/>
      <c r="EOA160" s="90"/>
      <c r="EOB160" s="90"/>
      <c r="EOC160" s="90"/>
      <c r="EOD160" s="90"/>
      <c r="EOE160" s="90"/>
      <c r="EOF160" s="90"/>
      <c r="EOG160" s="90"/>
      <c r="EOH160" s="90"/>
      <c r="EOI160" s="90"/>
      <c r="EOJ160" s="90"/>
      <c r="EOK160" s="90"/>
      <c r="EOL160" s="90"/>
      <c r="EOM160" s="90"/>
      <c r="EON160" s="90"/>
      <c r="EOO160" s="90"/>
      <c r="EOP160" s="90"/>
      <c r="EOQ160" s="90"/>
      <c r="EOR160" s="90"/>
      <c r="EOS160" s="90"/>
      <c r="EOT160" s="90"/>
      <c r="EOU160" s="90"/>
      <c r="EOV160" s="90"/>
      <c r="EOW160" s="90"/>
      <c r="EOX160" s="90"/>
      <c r="EOY160" s="90"/>
      <c r="EOZ160" s="90"/>
      <c r="EPA160" s="90"/>
      <c r="EPB160" s="90"/>
      <c r="EPC160" s="90"/>
      <c r="EPD160" s="90"/>
      <c r="EPE160" s="90"/>
      <c r="EPF160" s="90"/>
      <c r="EPG160" s="90"/>
      <c r="EPH160" s="90"/>
      <c r="EPI160" s="90"/>
      <c r="EPJ160" s="90"/>
      <c r="EPK160" s="90"/>
      <c r="EPL160" s="90"/>
      <c r="EPM160" s="90"/>
      <c r="EPN160" s="90"/>
      <c r="EPO160" s="90"/>
      <c r="EPP160" s="90"/>
      <c r="EPQ160" s="90"/>
      <c r="EPR160" s="90"/>
      <c r="EPS160" s="90"/>
      <c r="EPT160" s="90"/>
      <c r="EPU160" s="90"/>
      <c r="EPV160" s="90"/>
      <c r="EPW160" s="90"/>
      <c r="EPX160" s="90"/>
      <c r="EPY160" s="90"/>
      <c r="EPZ160" s="90"/>
      <c r="EQA160" s="90"/>
      <c r="EQB160" s="90"/>
      <c r="EQC160" s="90"/>
      <c r="EQD160" s="90"/>
      <c r="EQE160" s="90"/>
      <c r="EQF160" s="90"/>
      <c r="EQG160" s="90"/>
      <c r="EQH160" s="90"/>
      <c r="EQI160" s="90"/>
      <c r="EQJ160" s="90"/>
      <c r="EQK160" s="90"/>
      <c r="EQL160" s="90"/>
      <c r="EQM160" s="90"/>
      <c r="EQN160" s="90"/>
      <c r="EQO160" s="90"/>
      <c r="EQP160" s="90"/>
      <c r="EQQ160" s="90"/>
      <c r="EQR160" s="90"/>
      <c r="EQS160" s="90"/>
      <c r="EQT160" s="90"/>
      <c r="EQU160" s="90"/>
      <c r="EQV160" s="90"/>
      <c r="EQW160" s="90"/>
      <c r="EQX160" s="90"/>
      <c r="EQY160" s="90"/>
      <c r="EQZ160" s="90"/>
      <c r="ERA160" s="90"/>
      <c r="ERB160" s="90"/>
      <c r="ERC160" s="90"/>
      <c r="ERD160" s="90"/>
      <c r="ERE160" s="90"/>
      <c r="ERF160" s="90"/>
      <c r="ERG160" s="90"/>
      <c r="ERH160" s="90"/>
      <c r="ERI160" s="90"/>
      <c r="ERJ160" s="90"/>
      <c r="ERK160" s="90"/>
      <c r="ERL160" s="90"/>
      <c r="ERM160" s="90"/>
      <c r="ERN160" s="90"/>
      <c r="ERO160" s="90"/>
      <c r="ERP160" s="90"/>
      <c r="ERQ160" s="90"/>
      <c r="ERR160" s="90"/>
      <c r="ERS160" s="90"/>
      <c r="ERT160" s="90"/>
      <c r="ERU160" s="90"/>
      <c r="ERV160" s="90"/>
      <c r="ERW160" s="90"/>
      <c r="ERX160" s="90"/>
      <c r="ERY160" s="90"/>
      <c r="ERZ160" s="90"/>
      <c r="ESA160" s="90"/>
      <c r="ESB160" s="90"/>
      <c r="ESC160" s="90"/>
      <c r="ESD160" s="90"/>
      <c r="ESE160" s="90"/>
      <c r="ESF160" s="90"/>
      <c r="ESG160" s="90"/>
      <c r="ESH160" s="90"/>
      <c r="ESI160" s="90"/>
      <c r="ESJ160" s="90"/>
      <c r="ESK160" s="90"/>
      <c r="ESL160" s="90"/>
      <c r="ESM160" s="90"/>
      <c r="ESN160" s="90"/>
      <c r="ESO160" s="90"/>
      <c r="ESP160" s="90"/>
      <c r="ESQ160" s="90"/>
      <c r="ESR160" s="90"/>
      <c r="ESS160" s="90"/>
      <c r="EST160" s="90"/>
      <c r="ESU160" s="90"/>
      <c r="ESV160" s="90"/>
      <c r="ESW160" s="90"/>
      <c r="ESX160" s="90"/>
      <c r="ESY160" s="90"/>
      <c r="ESZ160" s="90"/>
      <c r="ETA160" s="90"/>
      <c r="ETB160" s="90"/>
      <c r="ETC160" s="90"/>
      <c r="ETD160" s="90"/>
      <c r="ETE160" s="90"/>
      <c r="ETF160" s="90"/>
      <c r="ETG160" s="90"/>
      <c r="ETH160" s="90"/>
      <c r="ETI160" s="90"/>
      <c r="ETJ160" s="90"/>
      <c r="ETK160" s="90"/>
      <c r="ETL160" s="90"/>
      <c r="ETM160" s="90"/>
      <c r="ETN160" s="90"/>
      <c r="ETO160" s="90"/>
      <c r="ETP160" s="90"/>
      <c r="ETQ160" s="90"/>
      <c r="ETR160" s="90"/>
      <c r="ETS160" s="90"/>
      <c r="ETT160" s="90"/>
      <c r="ETU160" s="90"/>
      <c r="ETV160" s="90"/>
      <c r="ETW160" s="90"/>
      <c r="ETX160" s="90"/>
      <c r="ETY160" s="90"/>
      <c r="ETZ160" s="90"/>
      <c r="EUA160" s="90"/>
      <c r="EUB160" s="90"/>
      <c r="EUC160" s="90"/>
      <c r="EUD160" s="90"/>
      <c r="EUE160" s="90"/>
      <c r="EUF160" s="90"/>
      <c r="EUG160" s="90"/>
      <c r="EUH160" s="90"/>
      <c r="EUI160" s="90"/>
      <c r="EUJ160" s="90"/>
      <c r="EUK160" s="90"/>
      <c r="EUL160" s="90"/>
      <c r="EUM160" s="90"/>
      <c r="EUN160" s="90"/>
      <c r="EUO160" s="90"/>
      <c r="EUP160" s="90"/>
      <c r="EUQ160" s="90"/>
      <c r="EUR160" s="90"/>
      <c r="EUS160" s="90"/>
      <c r="EUT160" s="90"/>
      <c r="EUU160" s="90"/>
      <c r="EUV160" s="90"/>
      <c r="EUW160" s="90"/>
      <c r="EUX160" s="90"/>
      <c r="EUY160" s="90"/>
      <c r="EUZ160" s="90"/>
      <c r="EVA160" s="90"/>
      <c r="EVB160" s="90"/>
      <c r="EVC160" s="90"/>
      <c r="EVD160" s="90"/>
      <c r="EVE160" s="90"/>
      <c r="EVF160" s="90"/>
      <c r="EVG160" s="90"/>
      <c r="EVH160" s="90"/>
      <c r="EVI160" s="90"/>
      <c r="EVJ160" s="90"/>
      <c r="EVK160" s="90"/>
      <c r="EVL160" s="90"/>
      <c r="EVM160" s="90"/>
      <c r="EVN160" s="90"/>
      <c r="EVO160" s="90"/>
      <c r="EVP160" s="90"/>
      <c r="EVQ160" s="90"/>
      <c r="EVR160" s="90"/>
      <c r="EVS160" s="90"/>
      <c r="EVT160" s="90"/>
      <c r="EVU160" s="90"/>
      <c r="EVV160" s="90"/>
      <c r="EVW160" s="90"/>
      <c r="EVX160" s="90"/>
      <c r="EVY160" s="90"/>
      <c r="EVZ160" s="90"/>
      <c r="EWA160" s="90"/>
      <c r="EWB160" s="90"/>
      <c r="EWC160" s="90"/>
      <c r="EWD160" s="90"/>
      <c r="EWE160" s="90"/>
      <c r="EWF160" s="90"/>
      <c r="EWG160" s="90"/>
      <c r="EWH160" s="90"/>
      <c r="EWI160" s="90"/>
      <c r="EWJ160" s="90"/>
      <c r="EWK160" s="90"/>
      <c r="EWL160" s="90"/>
      <c r="EWM160" s="90"/>
      <c r="EWN160" s="90"/>
      <c r="EWO160" s="90"/>
      <c r="EWP160" s="90"/>
      <c r="EWQ160" s="90"/>
      <c r="EWR160" s="90"/>
      <c r="EWS160" s="90"/>
      <c r="EWT160" s="90"/>
      <c r="EWU160" s="90"/>
      <c r="EWV160" s="90"/>
      <c r="EWW160" s="90"/>
      <c r="EWX160" s="90"/>
      <c r="EWY160" s="90"/>
      <c r="EWZ160" s="90"/>
      <c r="EXA160" s="90"/>
      <c r="EXB160" s="90"/>
      <c r="EXC160" s="90"/>
      <c r="EXD160" s="90"/>
      <c r="EXE160" s="90"/>
      <c r="EXF160" s="90"/>
      <c r="EXG160" s="90"/>
      <c r="EXH160" s="90"/>
      <c r="EXI160" s="90"/>
      <c r="EXJ160" s="90"/>
      <c r="EXK160" s="90"/>
      <c r="EXL160" s="90"/>
      <c r="EXM160" s="90"/>
      <c r="EXN160" s="90"/>
      <c r="EXO160" s="90"/>
      <c r="EXP160" s="90"/>
      <c r="EXQ160" s="90"/>
      <c r="EXR160" s="90"/>
      <c r="EXS160" s="90"/>
      <c r="EXT160" s="90"/>
      <c r="EXU160" s="90"/>
      <c r="EXV160" s="90"/>
      <c r="EXW160" s="90"/>
      <c r="EXX160" s="90"/>
      <c r="EXY160" s="90"/>
      <c r="EXZ160" s="90"/>
      <c r="EYA160" s="90"/>
      <c r="EYB160" s="90"/>
      <c r="EYC160" s="90"/>
      <c r="EYD160" s="90"/>
      <c r="EYE160" s="90"/>
      <c r="EYF160" s="90"/>
      <c r="EYG160" s="90"/>
      <c r="EYH160" s="90"/>
      <c r="EYI160" s="90"/>
      <c r="EYJ160" s="90"/>
      <c r="EYK160" s="90"/>
      <c r="EYL160" s="90"/>
      <c r="EYM160" s="90"/>
      <c r="EYN160" s="90"/>
      <c r="EYO160" s="90"/>
      <c r="EYP160" s="90"/>
      <c r="EYQ160" s="90"/>
      <c r="EYR160" s="90"/>
      <c r="EYS160" s="90"/>
      <c r="EYT160" s="90"/>
      <c r="EYU160" s="90"/>
      <c r="EYV160" s="90"/>
      <c r="EYW160" s="90"/>
      <c r="EYX160" s="90"/>
      <c r="EYY160" s="90"/>
      <c r="EYZ160" s="90"/>
      <c r="EZA160" s="90"/>
      <c r="EZB160" s="90"/>
      <c r="EZC160" s="90"/>
      <c r="EZD160" s="90"/>
      <c r="EZE160" s="90"/>
      <c r="EZF160" s="90"/>
      <c r="EZG160" s="90"/>
      <c r="EZH160" s="90"/>
      <c r="EZI160" s="90"/>
      <c r="EZJ160" s="90"/>
      <c r="EZK160" s="90"/>
      <c r="EZL160" s="90"/>
      <c r="EZM160" s="90"/>
      <c r="EZN160" s="90"/>
      <c r="EZO160" s="90"/>
      <c r="EZP160" s="90"/>
      <c r="EZQ160" s="90"/>
      <c r="EZR160" s="90"/>
      <c r="EZS160" s="90"/>
      <c r="EZT160" s="90"/>
      <c r="EZU160" s="90"/>
      <c r="EZV160" s="90"/>
      <c r="EZW160" s="90"/>
      <c r="EZX160" s="90"/>
      <c r="EZY160" s="90"/>
      <c r="EZZ160" s="90"/>
      <c r="FAA160" s="90"/>
      <c r="FAB160" s="90"/>
      <c r="FAC160" s="90"/>
      <c r="FAD160" s="90"/>
      <c r="FAE160" s="90"/>
      <c r="FAF160" s="90"/>
      <c r="FAG160" s="90"/>
      <c r="FAH160" s="90"/>
      <c r="FAI160" s="90"/>
      <c r="FAJ160" s="90"/>
      <c r="FAK160" s="90"/>
      <c r="FAL160" s="90"/>
      <c r="FAM160" s="90"/>
      <c r="FAN160" s="90"/>
      <c r="FAO160" s="90"/>
      <c r="FAP160" s="90"/>
      <c r="FAQ160" s="90"/>
      <c r="FAR160" s="90"/>
      <c r="FAS160" s="90"/>
      <c r="FAT160" s="90"/>
      <c r="FAU160" s="90"/>
      <c r="FAV160" s="90"/>
      <c r="FAW160" s="90"/>
      <c r="FAX160" s="90"/>
      <c r="FAY160" s="90"/>
      <c r="FAZ160" s="90"/>
      <c r="FBA160" s="90"/>
      <c r="FBB160" s="90"/>
      <c r="FBC160" s="90"/>
      <c r="FBD160" s="90"/>
      <c r="FBE160" s="90"/>
      <c r="FBF160" s="90"/>
      <c r="FBG160" s="90"/>
      <c r="FBH160" s="90"/>
      <c r="FBI160" s="90"/>
      <c r="FBJ160" s="90"/>
      <c r="FBK160" s="90"/>
      <c r="FBL160" s="90"/>
      <c r="FBM160" s="90"/>
      <c r="FBN160" s="90"/>
      <c r="FBO160" s="90"/>
      <c r="FBP160" s="90"/>
      <c r="FBQ160" s="90"/>
      <c r="FBR160" s="90"/>
      <c r="FBS160" s="90"/>
      <c r="FBT160" s="90"/>
      <c r="FBU160" s="90"/>
      <c r="FBV160" s="90"/>
      <c r="FBW160" s="90"/>
      <c r="FBX160" s="90"/>
      <c r="FBY160" s="90"/>
      <c r="FBZ160" s="90"/>
      <c r="FCA160" s="90"/>
      <c r="FCB160" s="90"/>
      <c r="FCC160" s="90"/>
      <c r="FCD160" s="90"/>
      <c r="FCE160" s="90"/>
      <c r="FCF160" s="90"/>
      <c r="FCG160" s="90"/>
      <c r="FCH160" s="90"/>
      <c r="FCI160" s="90"/>
      <c r="FCJ160" s="90"/>
      <c r="FCK160" s="90"/>
      <c r="FCL160" s="90"/>
      <c r="FCM160" s="90"/>
      <c r="FCN160" s="90"/>
      <c r="FCO160" s="90"/>
      <c r="FCP160" s="90"/>
      <c r="FCQ160" s="90"/>
      <c r="FCR160" s="90"/>
      <c r="FCS160" s="90"/>
      <c r="FCT160" s="90"/>
      <c r="FCU160" s="90"/>
      <c r="FCV160" s="90"/>
      <c r="FCW160" s="90"/>
      <c r="FCX160" s="90"/>
      <c r="FCY160" s="90"/>
      <c r="FCZ160" s="90"/>
      <c r="FDA160" s="90"/>
      <c r="FDB160" s="90"/>
      <c r="FDC160" s="90"/>
      <c r="FDD160" s="90"/>
      <c r="FDE160" s="90"/>
      <c r="FDF160" s="90"/>
      <c r="FDG160" s="90"/>
      <c r="FDH160" s="90"/>
      <c r="FDI160" s="90"/>
      <c r="FDJ160" s="90"/>
      <c r="FDK160" s="90"/>
      <c r="FDL160" s="90"/>
      <c r="FDM160" s="90"/>
      <c r="FDN160" s="90"/>
      <c r="FDO160" s="90"/>
      <c r="FDP160" s="90"/>
      <c r="FDQ160" s="90"/>
      <c r="FDR160" s="90"/>
      <c r="FDS160" s="90"/>
      <c r="FDT160" s="90"/>
      <c r="FDU160" s="90"/>
      <c r="FDV160" s="90"/>
      <c r="FDW160" s="90"/>
      <c r="FDX160" s="90"/>
      <c r="FDY160" s="90"/>
      <c r="FDZ160" s="90"/>
      <c r="FEA160" s="90"/>
      <c r="FEB160" s="90"/>
      <c r="FEC160" s="90"/>
      <c r="FED160" s="90"/>
      <c r="FEE160" s="90"/>
      <c r="FEF160" s="90"/>
      <c r="FEG160" s="90"/>
      <c r="FEH160" s="90"/>
      <c r="FEI160" s="90"/>
      <c r="FEJ160" s="90"/>
      <c r="FEK160" s="90"/>
      <c r="FEL160" s="90"/>
      <c r="FEM160" s="90"/>
      <c r="FEN160" s="90"/>
      <c r="FEO160" s="90"/>
      <c r="FEP160" s="90"/>
      <c r="FEQ160" s="90"/>
      <c r="FER160" s="90"/>
      <c r="FES160" s="90"/>
      <c r="FET160" s="90"/>
      <c r="FEU160" s="90"/>
      <c r="FEV160" s="90"/>
      <c r="FEW160" s="90"/>
      <c r="FEX160" s="90"/>
      <c r="FEY160" s="90"/>
      <c r="FEZ160" s="90"/>
      <c r="FFA160" s="90"/>
      <c r="FFB160" s="90"/>
      <c r="FFC160" s="90"/>
      <c r="FFD160" s="90"/>
      <c r="FFE160" s="90"/>
      <c r="FFF160" s="90"/>
      <c r="FFG160" s="90"/>
      <c r="FFH160" s="90"/>
      <c r="FFI160" s="90"/>
      <c r="FFJ160" s="90"/>
      <c r="FFK160" s="90"/>
      <c r="FFL160" s="90"/>
      <c r="FFM160" s="90"/>
      <c r="FFN160" s="90"/>
      <c r="FFO160" s="90"/>
      <c r="FFP160" s="90"/>
      <c r="FFQ160" s="90"/>
      <c r="FFR160" s="90"/>
      <c r="FFS160" s="90"/>
      <c r="FFT160" s="90"/>
      <c r="FFU160" s="90"/>
      <c r="FFV160" s="90"/>
      <c r="FFW160" s="90"/>
      <c r="FFX160" s="90"/>
      <c r="FFY160" s="90"/>
      <c r="FFZ160" s="90"/>
      <c r="FGA160" s="90"/>
      <c r="FGB160" s="90"/>
      <c r="FGC160" s="90"/>
      <c r="FGD160" s="90"/>
      <c r="FGE160" s="90"/>
      <c r="FGF160" s="90"/>
      <c r="FGG160" s="90"/>
      <c r="FGH160" s="90"/>
      <c r="FGI160" s="90"/>
      <c r="FGJ160" s="90"/>
      <c r="FGK160" s="90"/>
      <c r="FGL160" s="90"/>
      <c r="FGM160" s="90"/>
      <c r="FGN160" s="90"/>
      <c r="FGO160" s="90"/>
      <c r="FGP160" s="90"/>
      <c r="FGQ160" s="90"/>
      <c r="FGR160" s="90"/>
      <c r="FGS160" s="90"/>
      <c r="FGT160" s="90"/>
      <c r="FGU160" s="90"/>
      <c r="FGV160" s="90"/>
      <c r="FGW160" s="90"/>
      <c r="FGX160" s="90"/>
      <c r="FGY160" s="90"/>
      <c r="FGZ160" s="90"/>
      <c r="FHA160" s="90"/>
      <c r="FHB160" s="90"/>
      <c r="FHC160" s="90"/>
      <c r="FHD160" s="90"/>
      <c r="FHE160" s="90"/>
      <c r="FHF160" s="90"/>
      <c r="FHG160" s="90"/>
      <c r="FHH160" s="90"/>
      <c r="FHI160" s="90"/>
      <c r="FHJ160" s="90"/>
      <c r="FHK160" s="90"/>
      <c r="FHL160" s="90"/>
      <c r="FHM160" s="90"/>
      <c r="FHN160" s="90"/>
      <c r="FHO160" s="90"/>
      <c r="FHP160" s="90"/>
      <c r="FHQ160" s="90"/>
      <c r="FHR160" s="90"/>
      <c r="FHS160" s="90"/>
      <c r="FHT160" s="90"/>
      <c r="FHU160" s="90"/>
      <c r="FHV160" s="90"/>
      <c r="FHW160" s="90"/>
      <c r="FHX160" s="90"/>
      <c r="FHY160" s="90"/>
      <c r="FHZ160" s="90"/>
      <c r="FIA160" s="90"/>
      <c r="FIB160" s="90"/>
      <c r="FIC160" s="90"/>
      <c r="FID160" s="90"/>
      <c r="FIE160" s="90"/>
      <c r="FIF160" s="90"/>
      <c r="FIG160" s="90"/>
      <c r="FIH160" s="90"/>
      <c r="FII160" s="90"/>
      <c r="FIJ160" s="90"/>
      <c r="FIK160" s="90"/>
      <c r="FIL160" s="90"/>
      <c r="FIM160" s="90"/>
      <c r="FIN160" s="90"/>
      <c r="FIO160" s="90"/>
      <c r="FIP160" s="90"/>
      <c r="FIQ160" s="90"/>
      <c r="FIR160" s="90"/>
      <c r="FIS160" s="90"/>
      <c r="FIT160" s="90"/>
      <c r="FIU160" s="90"/>
      <c r="FIV160" s="90"/>
      <c r="FIW160" s="90"/>
      <c r="FIX160" s="90"/>
      <c r="FIY160" s="90"/>
      <c r="FIZ160" s="90"/>
      <c r="FJA160" s="90"/>
      <c r="FJB160" s="90"/>
      <c r="FJC160" s="90"/>
      <c r="FJD160" s="90"/>
      <c r="FJE160" s="90"/>
      <c r="FJF160" s="90"/>
      <c r="FJG160" s="90"/>
      <c r="FJH160" s="90"/>
      <c r="FJI160" s="90"/>
      <c r="FJJ160" s="90"/>
      <c r="FJK160" s="90"/>
      <c r="FJL160" s="90"/>
      <c r="FJM160" s="90"/>
      <c r="FJN160" s="90"/>
      <c r="FJO160" s="90"/>
      <c r="FJP160" s="90"/>
      <c r="FJQ160" s="90"/>
      <c r="FJR160" s="90"/>
      <c r="FJS160" s="90"/>
      <c r="FJT160" s="90"/>
      <c r="FJU160" s="90"/>
      <c r="FJV160" s="90"/>
      <c r="FJW160" s="90"/>
      <c r="FJX160" s="90"/>
      <c r="FJY160" s="90"/>
      <c r="FJZ160" s="90"/>
      <c r="FKA160" s="90"/>
      <c r="FKB160" s="90"/>
      <c r="FKC160" s="90"/>
      <c r="FKD160" s="90"/>
      <c r="FKE160" s="90"/>
      <c r="FKF160" s="90"/>
      <c r="FKG160" s="90"/>
      <c r="FKH160" s="90"/>
      <c r="FKI160" s="90"/>
      <c r="FKJ160" s="90"/>
      <c r="FKK160" s="90"/>
      <c r="FKL160" s="90"/>
      <c r="FKM160" s="90"/>
      <c r="FKN160" s="90"/>
      <c r="FKO160" s="90"/>
      <c r="FKP160" s="90"/>
      <c r="FKQ160" s="90"/>
      <c r="FKR160" s="90"/>
      <c r="FKS160" s="90"/>
      <c r="FKT160" s="90"/>
      <c r="FKU160" s="90"/>
      <c r="FKV160" s="90"/>
      <c r="FKW160" s="90"/>
      <c r="FKX160" s="90"/>
      <c r="FKY160" s="90"/>
      <c r="FKZ160" s="90"/>
      <c r="FLA160" s="90"/>
      <c r="FLB160" s="90"/>
      <c r="FLC160" s="90"/>
      <c r="FLD160" s="90"/>
      <c r="FLE160" s="90"/>
      <c r="FLF160" s="90"/>
      <c r="FLG160" s="90"/>
      <c r="FLH160" s="90"/>
      <c r="FLI160" s="90"/>
      <c r="FLJ160" s="90"/>
      <c r="FLK160" s="90"/>
      <c r="FLL160" s="90"/>
      <c r="FLM160" s="90"/>
      <c r="FLN160" s="90"/>
      <c r="FLO160" s="90"/>
      <c r="FLP160" s="90"/>
      <c r="FLQ160" s="90"/>
      <c r="FLR160" s="90"/>
      <c r="FLS160" s="90"/>
      <c r="FLT160" s="90"/>
      <c r="FLU160" s="90"/>
      <c r="FLV160" s="90"/>
      <c r="FLW160" s="90"/>
      <c r="FLX160" s="90"/>
      <c r="FLY160" s="90"/>
      <c r="FLZ160" s="90"/>
      <c r="FMA160" s="90"/>
      <c r="FMB160" s="90"/>
      <c r="FMC160" s="90"/>
      <c r="FMD160" s="90"/>
      <c r="FME160" s="90"/>
      <c r="FMF160" s="90"/>
      <c r="FMG160" s="90"/>
      <c r="FMH160" s="90"/>
      <c r="FMI160" s="90"/>
      <c r="FMJ160" s="90"/>
      <c r="FMK160" s="90"/>
      <c r="FML160" s="90"/>
      <c r="FMM160" s="90"/>
      <c r="FMN160" s="90"/>
      <c r="FMO160" s="90"/>
      <c r="FMP160" s="90"/>
      <c r="FMQ160" s="90"/>
      <c r="FMR160" s="90"/>
      <c r="FMS160" s="90"/>
      <c r="FMT160" s="90"/>
      <c r="FMU160" s="90"/>
      <c r="FMV160" s="90"/>
      <c r="FMW160" s="90"/>
      <c r="FMX160" s="90"/>
      <c r="FMY160" s="90"/>
      <c r="FMZ160" s="90"/>
      <c r="FNA160" s="90"/>
      <c r="FNB160" s="90"/>
      <c r="FNC160" s="90"/>
      <c r="FND160" s="90"/>
      <c r="FNE160" s="90"/>
      <c r="FNF160" s="90"/>
      <c r="FNG160" s="90"/>
      <c r="FNH160" s="90"/>
      <c r="FNI160" s="90"/>
      <c r="FNJ160" s="90"/>
      <c r="FNK160" s="90"/>
      <c r="FNL160" s="90"/>
      <c r="FNM160" s="90"/>
      <c r="FNN160" s="90"/>
      <c r="FNO160" s="90"/>
      <c r="FNP160" s="90"/>
      <c r="FNQ160" s="90"/>
      <c r="FNR160" s="90"/>
      <c r="FNS160" s="90"/>
      <c r="FNT160" s="90"/>
      <c r="FNU160" s="90"/>
      <c r="FNV160" s="90"/>
      <c r="FNW160" s="90"/>
      <c r="FNX160" s="90"/>
      <c r="FNY160" s="90"/>
      <c r="FNZ160" s="90"/>
      <c r="FOA160" s="90"/>
      <c r="FOB160" s="90"/>
      <c r="FOC160" s="90"/>
      <c r="FOD160" s="90"/>
      <c r="FOE160" s="90"/>
      <c r="FOF160" s="90"/>
      <c r="FOG160" s="90"/>
      <c r="FOH160" s="90"/>
      <c r="FOI160" s="90"/>
      <c r="FOJ160" s="90"/>
      <c r="FOK160" s="90"/>
      <c r="FOL160" s="90"/>
      <c r="FOM160" s="90"/>
      <c r="FON160" s="90"/>
      <c r="FOO160" s="90"/>
      <c r="FOP160" s="90"/>
      <c r="FOQ160" s="90"/>
      <c r="FOR160" s="90"/>
      <c r="FOS160" s="90"/>
      <c r="FOT160" s="90"/>
      <c r="FOU160" s="90"/>
      <c r="FOV160" s="90"/>
      <c r="FOW160" s="90"/>
      <c r="FOX160" s="90"/>
      <c r="FOY160" s="90"/>
      <c r="FOZ160" s="90"/>
      <c r="FPA160" s="90"/>
      <c r="FPB160" s="90"/>
      <c r="FPC160" s="90"/>
      <c r="FPD160" s="90"/>
      <c r="FPE160" s="90"/>
      <c r="FPF160" s="90"/>
      <c r="FPG160" s="90"/>
      <c r="FPH160" s="90"/>
      <c r="FPI160" s="90"/>
      <c r="FPJ160" s="90"/>
      <c r="FPK160" s="90"/>
      <c r="FPL160" s="90"/>
      <c r="FPM160" s="90"/>
      <c r="FPN160" s="90"/>
      <c r="FPO160" s="90"/>
      <c r="FPP160" s="90"/>
      <c r="FPQ160" s="90"/>
      <c r="FPR160" s="90"/>
      <c r="FPS160" s="90"/>
      <c r="FPT160" s="90"/>
      <c r="FPU160" s="90"/>
      <c r="FPV160" s="90"/>
      <c r="FPW160" s="90"/>
      <c r="FPX160" s="90"/>
      <c r="FPY160" s="90"/>
      <c r="FPZ160" s="90"/>
      <c r="FQA160" s="90"/>
      <c r="FQB160" s="90"/>
      <c r="FQC160" s="90"/>
      <c r="FQD160" s="90"/>
      <c r="FQE160" s="90"/>
      <c r="FQF160" s="90"/>
      <c r="FQG160" s="90"/>
      <c r="FQH160" s="90"/>
      <c r="FQI160" s="90"/>
      <c r="FQJ160" s="90"/>
      <c r="FQK160" s="90"/>
      <c r="FQL160" s="90"/>
      <c r="FQM160" s="90"/>
      <c r="FQN160" s="90"/>
      <c r="FQO160" s="90"/>
      <c r="FQP160" s="90"/>
      <c r="FQQ160" s="90"/>
      <c r="FQR160" s="90"/>
      <c r="FQS160" s="90"/>
      <c r="FQT160" s="90"/>
      <c r="FQU160" s="90"/>
      <c r="FQV160" s="90"/>
      <c r="FQW160" s="90"/>
      <c r="FQX160" s="90"/>
      <c r="FQY160" s="90"/>
      <c r="FQZ160" s="90"/>
      <c r="FRA160" s="90"/>
      <c r="FRB160" s="90"/>
      <c r="FRC160" s="90"/>
      <c r="FRD160" s="90"/>
      <c r="FRE160" s="90"/>
      <c r="FRF160" s="90"/>
      <c r="FRG160" s="90"/>
      <c r="FRH160" s="90"/>
      <c r="FRI160" s="90"/>
      <c r="FRJ160" s="90"/>
      <c r="FRK160" s="90"/>
      <c r="FRL160" s="90"/>
      <c r="FRM160" s="90"/>
      <c r="FRN160" s="90"/>
      <c r="FRO160" s="90"/>
      <c r="FRP160" s="90"/>
      <c r="FRQ160" s="90"/>
      <c r="FRR160" s="90"/>
      <c r="FRS160" s="90"/>
      <c r="FRT160" s="90"/>
      <c r="FRU160" s="90"/>
      <c r="FRV160" s="90"/>
      <c r="FRW160" s="90"/>
      <c r="FRX160" s="90"/>
      <c r="FRY160" s="90"/>
      <c r="FRZ160" s="90"/>
      <c r="FSA160" s="90"/>
      <c r="FSB160" s="90"/>
      <c r="FSC160" s="90"/>
      <c r="FSD160" s="90"/>
      <c r="FSE160" s="90"/>
      <c r="FSF160" s="90"/>
      <c r="FSG160" s="90"/>
      <c r="FSH160" s="90"/>
      <c r="FSI160" s="90"/>
      <c r="FSJ160" s="90"/>
      <c r="FSK160" s="90"/>
      <c r="FSL160" s="90"/>
      <c r="FSM160" s="90"/>
      <c r="FSN160" s="90"/>
      <c r="FSO160" s="90"/>
      <c r="FSP160" s="90"/>
      <c r="FSQ160" s="90"/>
      <c r="FSR160" s="90"/>
      <c r="FSS160" s="90"/>
      <c r="FST160" s="90"/>
      <c r="FSU160" s="90"/>
      <c r="FSV160" s="90"/>
      <c r="FSW160" s="90"/>
      <c r="FSX160" s="90"/>
      <c r="FSY160" s="90"/>
      <c r="FSZ160" s="90"/>
      <c r="FTA160" s="90"/>
      <c r="FTB160" s="90"/>
      <c r="FTC160" s="90"/>
      <c r="FTD160" s="90"/>
      <c r="FTE160" s="90"/>
      <c r="FTF160" s="90"/>
      <c r="FTG160" s="90"/>
      <c r="FTH160" s="90"/>
      <c r="FTI160" s="90"/>
      <c r="FTJ160" s="90"/>
      <c r="FTK160" s="90"/>
      <c r="FTL160" s="90"/>
      <c r="FTM160" s="90"/>
      <c r="FTN160" s="90"/>
      <c r="FTO160" s="90"/>
      <c r="FTP160" s="90"/>
      <c r="FTQ160" s="90"/>
      <c r="FTR160" s="90"/>
      <c r="FTS160" s="90"/>
      <c r="FTT160" s="90"/>
      <c r="FTU160" s="90"/>
      <c r="FTV160" s="90"/>
      <c r="FTW160" s="90"/>
      <c r="FTX160" s="90"/>
      <c r="FTY160" s="90"/>
      <c r="FTZ160" s="90"/>
      <c r="FUA160" s="90"/>
      <c r="FUB160" s="90"/>
      <c r="FUC160" s="90"/>
      <c r="FUD160" s="90"/>
      <c r="FUE160" s="90"/>
      <c r="FUF160" s="90"/>
      <c r="FUG160" s="90"/>
      <c r="FUH160" s="90"/>
      <c r="FUI160" s="90"/>
      <c r="FUJ160" s="90"/>
      <c r="FUK160" s="90"/>
      <c r="FUL160" s="90"/>
      <c r="FUM160" s="90"/>
      <c r="FUN160" s="90"/>
      <c r="FUO160" s="90"/>
      <c r="FUP160" s="90"/>
      <c r="FUQ160" s="90"/>
      <c r="FUR160" s="90"/>
      <c r="FUS160" s="90"/>
      <c r="FUT160" s="90"/>
      <c r="FUU160" s="90"/>
      <c r="FUV160" s="90"/>
      <c r="FUW160" s="90"/>
      <c r="FUX160" s="90"/>
      <c r="FUY160" s="90"/>
      <c r="FUZ160" s="90"/>
      <c r="FVA160" s="90"/>
      <c r="FVB160" s="90"/>
      <c r="FVC160" s="90"/>
      <c r="FVD160" s="90"/>
      <c r="FVE160" s="90"/>
      <c r="FVF160" s="90"/>
      <c r="FVG160" s="90"/>
      <c r="FVH160" s="90"/>
      <c r="FVI160" s="90"/>
      <c r="FVJ160" s="90"/>
      <c r="FVK160" s="90"/>
      <c r="FVL160" s="90"/>
      <c r="FVM160" s="90"/>
      <c r="FVN160" s="90"/>
      <c r="FVO160" s="90"/>
      <c r="FVP160" s="90"/>
      <c r="FVQ160" s="90"/>
      <c r="FVR160" s="90"/>
      <c r="FVS160" s="90"/>
      <c r="FVT160" s="90"/>
      <c r="FVU160" s="90"/>
      <c r="FVV160" s="90"/>
      <c r="FVW160" s="90"/>
      <c r="FVX160" s="90"/>
      <c r="FVY160" s="90"/>
      <c r="FVZ160" s="90"/>
      <c r="FWA160" s="90"/>
      <c r="FWB160" s="90"/>
      <c r="FWC160" s="90"/>
      <c r="FWD160" s="90"/>
      <c r="FWE160" s="90"/>
      <c r="FWF160" s="90"/>
      <c r="FWG160" s="90"/>
      <c r="FWH160" s="90"/>
      <c r="FWI160" s="90"/>
      <c r="FWJ160" s="90"/>
      <c r="FWK160" s="90"/>
      <c r="FWL160" s="90"/>
      <c r="FWM160" s="90"/>
      <c r="FWN160" s="90"/>
      <c r="FWO160" s="90"/>
      <c r="FWP160" s="90"/>
      <c r="FWQ160" s="90"/>
      <c r="FWR160" s="90"/>
      <c r="FWS160" s="90"/>
      <c r="FWT160" s="90"/>
      <c r="FWU160" s="90"/>
      <c r="FWV160" s="90"/>
      <c r="FWW160" s="90"/>
      <c r="FWX160" s="90"/>
      <c r="FWY160" s="90"/>
      <c r="FWZ160" s="90"/>
      <c r="FXA160" s="90"/>
      <c r="FXB160" s="90"/>
      <c r="FXC160" s="90"/>
      <c r="FXD160" s="90"/>
      <c r="FXE160" s="90"/>
      <c r="FXF160" s="90"/>
      <c r="FXG160" s="90"/>
      <c r="FXH160" s="90"/>
      <c r="FXI160" s="90"/>
      <c r="FXJ160" s="90"/>
      <c r="FXK160" s="90"/>
      <c r="FXL160" s="90"/>
      <c r="FXM160" s="90"/>
      <c r="FXN160" s="90"/>
      <c r="FXO160" s="90"/>
      <c r="FXP160" s="90"/>
      <c r="FXQ160" s="90"/>
      <c r="FXR160" s="90"/>
      <c r="FXS160" s="90"/>
      <c r="FXT160" s="90"/>
      <c r="FXU160" s="90"/>
      <c r="FXV160" s="90"/>
      <c r="FXW160" s="90"/>
      <c r="FXX160" s="90"/>
      <c r="FXY160" s="90"/>
      <c r="FXZ160" s="90"/>
      <c r="FYA160" s="90"/>
      <c r="FYB160" s="90"/>
      <c r="FYC160" s="90"/>
      <c r="FYD160" s="90"/>
      <c r="FYE160" s="90"/>
      <c r="FYF160" s="90"/>
      <c r="FYG160" s="90"/>
      <c r="FYH160" s="90"/>
      <c r="FYI160" s="90"/>
      <c r="FYJ160" s="90"/>
      <c r="FYK160" s="90"/>
      <c r="FYL160" s="90"/>
      <c r="FYM160" s="90"/>
      <c r="FYN160" s="90"/>
      <c r="FYO160" s="90"/>
      <c r="FYP160" s="90"/>
      <c r="FYQ160" s="90"/>
      <c r="FYR160" s="90"/>
      <c r="FYS160" s="90"/>
      <c r="FYT160" s="90"/>
      <c r="FYU160" s="90"/>
      <c r="FYV160" s="90"/>
      <c r="FYW160" s="90"/>
      <c r="FYX160" s="90"/>
      <c r="FYY160" s="90"/>
      <c r="FYZ160" s="90"/>
      <c r="FZA160" s="90"/>
      <c r="FZB160" s="90"/>
      <c r="FZC160" s="90"/>
      <c r="FZD160" s="90"/>
      <c r="FZE160" s="90"/>
      <c r="FZF160" s="90"/>
      <c r="FZG160" s="90"/>
      <c r="FZH160" s="90"/>
      <c r="FZI160" s="90"/>
      <c r="FZJ160" s="90"/>
      <c r="FZK160" s="90"/>
      <c r="FZL160" s="90"/>
      <c r="FZM160" s="90"/>
      <c r="FZN160" s="90"/>
      <c r="FZO160" s="90"/>
      <c r="FZP160" s="90"/>
      <c r="FZQ160" s="90"/>
      <c r="FZR160" s="90"/>
      <c r="FZS160" s="90"/>
      <c r="FZT160" s="90"/>
      <c r="FZU160" s="90"/>
      <c r="FZV160" s="90"/>
      <c r="FZW160" s="90"/>
      <c r="FZX160" s="90"/>
      <c r="FZY160" s="90"/>
      <c r="FZZ160" s="90"/>
      <c r="GAA160" s="90"/>
      <c r="GAB160" s="90"/>
      <c r="GAC160" s="90"/>
      <c r="GAD160" s="90"/>
      <c r="GAE160" s="90"/>
      <c r="GAF160" s="90"/>
      <c r="GAG160" s="90"/>
      <c r="GAH160" s="90"/>
      <c r="GAI160" s="90"/>
      <c r="GAJ160" s="90"/>
      <c r="GAK160" s="90"/>
      <c r="GAL160" s="90"/>
      <c r="GAM160" s="90"/>
      <c r="GAN160" s="90"/>
      <c r="GAO160" s="90"/>
      <c r="GAP160" s="90"/>
      <c r="GAQ160" s="90"/>
      <c r="GAR160" s="90"/>
      <c r="GAS160" s="90"/>
      <c r="GAT160" s="90"/>
      <c r="GAU160" s="90"/>
      <c r="GAV160" s="90"/>
      <c r="GAW160" s="90"/>
      <c r="GAX160" s="90"/>
      <c r="GAY160" s="90"/>
      <c r="GAZ160" s="90"/>
      <c r="GBA160" s="90"/>
      <c r="GBB160" s="90"/>
      <c r="GBC160" s="90"/>
      <c r="GBD160" s="90"/>
      <c r="GBE160" s="90"/>
      <c r="GBF160" s="90"/>
      <c r="GBG160" s="90"/>
      <c r="GBH160" s="90"/>
      <c r="GBI160" s="90"/>
      <c r="GBJ160" s="90"/>
      <c r="GBK160" s="90"/>
      <c r="GBL160" s="90"/>
      <c r="GBM160" s="90"/>
      <c r="GBN160" s="90"/>
      <c r="GBO160" s="90"/>
      <c r="GBP160" s="90"/>
      <c r="GBQ160" s="90"/>
      <c r="GBR160" s="90"/>
      <c r="GBS160" s="90"/>
      <c r="GBT160" s="90"/>
      <c r="GBU160" s="90"/>
      <c r="GBV160" s="90"/>
      <c r="GBW160" s="90"/>
      <c r="GBX160" s="90"/>
      <c r="GBY160" s="90"/>
      <c r="GBZ160" s="90"/>
      <c r="GCA160" s="90"/>
      <c r="GCB160" s="90"/>
      <c r="GCC160" s="90"/>
      <c r="GCD160" s="90"/>
      <c r="GCE160" s="90"/>
      <c r="GCF160" s="90"/>
      <c r="GCG160" s="90"/>
      <c r="GCH160" s="90"/>
      <c r="GCI160" s="90"/>
      <c r="GCJ160" s="90"/>
      <c r="GCK160" s="90"/>
      <c r="GCL160" s="90"/>
      <c r="GCM160" s="90"/>
      <c r="GCN160" s="90"/>
      <c r="GCO160" s="90"/>
      <c r="GCP160" s="90"/>
      <c r="GCQ160" s="90"/>
      <c r="GCR160" s="90"/>
      <c r="GCS160" s="90"/>
      <c r="GCT160" s="90"/>
      <c r="GCU160" s="90"/>
      <c r="GCV160" s="90"/>
      <c r="GCW160" s="90"/>
      <c r="GCX160" s="90"/>
      <c r="GCY160" s="90"/>
      <c r="GCZ160" s="90"/>
      <c r="GDA160" s="90"/>
      <c r="GDB160" s="90"/>
      <c r="GDC160" s="90"/>
      <c r="GDD160" s="90"/>
      <c r="GDE160" s="90"/>
      <c r="GDF160" s="90"/>
      <c r="GDG160" s="90"/>
      <c r="GDH160" s="90"/>
      <c r="GDI160" s="90"/>
      <c r="GDJ160" s="90"/>
      <c r="GDK160" s="90"/>
      <c r="GDL160" s="90"/>
      <c r="GDM160" s="90"/>
      <c r="GDN160" s="90"/>
      <c r="GDO160" s="90"/>
      <c r="GDP160" s="90"/>
      <c r="GDQ160" s="90"/>
      <c r="GDR160" s="90"/>
      <c r="GDS160" s="90"/>
      <c r="GDT160" s="90"/>
      <c r="GDU160" s="90"/>
      <c r="GDV160" s="90"/>
      <c r="GDW160" s="90"/>
      <c r="GDX160" s="90"/>
      <c r="GDY160" s="90"/>
      <c r="GDZ160" s="90"/>
      <c r="GEA160" s="90"/>
      <c r="GEB160" s="90"/>
      <c r="GEC160" s="90"/>
      <c r="GED160" s="90"/>
      <c r="GEE160" s="90"/>
      <c r="GEF160" s="90"/>
      <c r="GEG160" s="90"/>
      <c r="GEH160" s="90"/>
      <c r="GEI160" s="90"/>
      <c r="GEJ160" s="90"/>
      <c r="GEK160" s="90"/>
      <c r="GEL160" s="90"/>
      <c r="GEM160" s="90"/>
      <c r="GEN160" s="90"/>
      <c r="GEO160" s="90"/>
      <c r="GEP160" s="90"/>
      <c r="GEQ160" s="90"/>
      <c r="GER160" s="90"/>
      <c r="GES160" s="90"/>
      <c r="GET160" s="90"/>
      <c r="GEU160" s="90"/>
      <c r="GEV160" s="90"/>
      <c r="GEW160" s="90"/>
      <c r="GEX160" s="90"/>
      <c r="GEY160" s="90"/>
      <c r="GEZ160" s="90"/>
      <c r="GFA160" s="90"/>
      <c r="GFB160" s="90"/>
      <c r="GFC160" s="90"/>
      <c r="GFD160" s="90"/>
      <c r="GFE160" s="90"/>
      <c r="GFF160" s="90"/>
      <c r="GFG160" s="90"/>
      <c r="GFH160" s="90"/>
      <c r="GFI160" s="90"/>
      <c r="GFJ160" s="90"/>
      <c r="GFK160" s="90"/>
      <c r="GFL160" s="90"/>
      <c r="GFM160" s="90"/>
      <c r="GFN160" s="90"/>
      <c r="GFO160" s="90"/>
      <c r="GFP160" s="90"/>
      <c r="GFQ160" s="90"/>
      <c r="GFR160" s="90"/>
      <c r="GFS160" s="90"/>
      <c r="GFT160" s="90"/>
      <c r="GFU160" s="90"/>
      <c r="GFV160" s="90"/>
      <c r="GFW160" s="90"/>
      <c r="GFX160" s="90"/>
      <c r="GFY160" s="90"/>
      <c r="GFZ160" s="90"/>
      <c r="GGA160" s="90"/>
      <c r="GGB160" s="90"/>
      <c r="GGC160" s="90"/>
      <c r="GGD160" s="90"/>
      <c r="GGE160" s="90"/>
      <c r="GGF160" s="90"/>
      <c r="GGG160" s="90"/>
      <c r="GGH160" s="90"/>
      <c r="GGI160" s="90"/>
      <c r="GGJ160" s="90"/>
      <c r="GGK160" s="90"/>
      <c r="GGL160" s="90"/>
      <c r="GGM160" s="90"/>
      <c r="GGN160" s="90"/>
      <c r="GGO160" s="90"/>
      <c r="GGP160" s="90"/>
      <c r="GGQ160" s="90"/>
      <c r="GGR160" s="90"/>
      <c r="GGS160" s="90"/>
      <c r="GGT160" s="90"/>
      <c r="GGU160" s="90"/>
      <c r="GGV160" s="90"/>
      <c r="GGW160" s="90"/>
      <c r="GGX160" s="90"/>
      <c r="GGY160" s="90"/>
      <c r="GGZ160" s="90"/>
      <c r="GHA160" s="90"/>
      <c r="GHB160" s="90"/>
      <c r="GHC160" s="90"/>
      <c r="GHD160" s="90"/>
      <c r="GHE160" s="90"/>
      <c r="GHF160" s="90"/>
      <c r="GHG160" s="90"/>
      <c r="GHH160" s="90"/>
      <c r="GHI160" s="90"/>
      <c r="GHJ160" s="90"/>
      <c r="GHK160" s="90"/>
      <c r="GHL160" s="90"/>
      <c r="GHM160" s="90"/>
      <c r="GHN160" s="90"/>
      <c r="GHO160" s="90"/>
      <c r="GHP160" s="90"/>
      <c r="GHQ160" s="90"/>
      <c r="GHR160" s="90"/>
      <c r="GHS160" s="90"/>
      <c r="GHT160" s="90"/>
      <c r="GHU160" s="90"/>
      <c r="GHV160" s="90"/>
      <c r="GHW160" s="90"/>
      <c r="GHX160" s="90"/>
      <c r="GHY160" s="90"/>
      <c r="GHZ160" s="90"/>
      <c r="GIA160" s="90"/>
      <c r="GIB160" s="90"/>
      <c r="GIC160" s="90"/>
      <c r="GID160" s="90"/>
      <c r="GIE160" s="90"/>
      <c r="GIF160" s="90"/>
      <c r="GIG160" s="90"/>
      <c r="GIH160" s="90"/>
      <c r="GII160" s="90"/>
      <c r="GIJ160" s="90"/>
      <c r="GIK160" s="90"/>
      <c r="GIL160" s="90"/>
      <c r="GIM160" s="90"/>
      <c r="GIN160" s="90"/>
      <c r="GIO160" s="90"/>
      <c r="GIP160" s="90"/>
      <c r="GIQ160" s="90"/>
      <c r="GIR160" s="90"/>
      <c r="GIS160" s="90"/>
      <c r="GIT160" s="90"/>
      <c r="GIU160" s="90"/>
      <c r="GIV160" s="90"/>
      <c r="GIW160" s="90"/>
      <c r="GIX160" s="90"/>
      <c r="GIY160" s="90"/>
      <c r="GIZ160" s="90"/>
      <c r="GJA160" s="90"/>
      <c r="GJB160" s="90"/>
      <c r="GJC160" s="90"/>
      <c r="GJD160" s="90"/>
      <c r="GJE160" s="90"/>
      <c r="GJF160" s="90"/>
      <c r="GJG160" s="90"/>
      <c r="GJH160" s="90"/>
      <c r="GJI160" s="90"/>
      <c r="GJJ160" s="90"/>
      <c r="GJK160" s="90"/>
      <c r="GJL160" s="90"/>
      <c r="GJM160" s="90"/>
      <c r="GJN160" s="90"/>
      <c r="GJO160" s="90"/>
      <c r="GJP160" s="90"/>
      <c r="GJQ160" s="90"/>
      <c r="GJR160" s="90"/>
      <c r="GJS160" s="90"/>
      <c r="GJT160" s="90"/>
      <c r="GJU160" s="90"/>
      <c r="GJV160" s="90"/>
      <c r="GJW160" s="90"/>
      <c r="GJX160" s="90"/>
      <c r="GJY160" s="90"/>
      <c r="GJZ160" s="90"/>
      <c r="GKA160" s="90"/>
      <c r="GKB160" s="90"/>
      <c r="GKC160" s="90"/>
      <c r="GKD160" s="90"/>
      <c r="GKE160" s="90"/>
      <c r="GKF160" s="90"/>
      <c r="GKG160" s="90"/>
      <c r="GKH160" s="90"/>
      <c r="GKI160" s="90"/>
      <c r="GKJ160" s="90"/>
      <c r="GKK160" s="90"/>
      <c r="GKL160" s="90"/>
      <c r="GKM160" s="90"/>
      <c r="GKN160" s="90"/>
      <c r="GKO160" s="90"/>
      <c r="GKP160" s="90"/>
      <c r="GKQ160" s="90"/>
      <c r="GKR160" s="90"/>
      <c r="GKS160" s="90"/>
      <c r="GKT160" s="90"/>
      <c r="GKU160" s="90"/>
      <c r="GKV160" s="90"/>
      <c r="GKW160" s="90"/>
      <c r="GKX160" s="90"/>
      <c r="GKY160" s="90"/>
      <c r="GKZ160" s="90"/>
      <c r="GLA160" s="90"/>
      <c r="GLB160" s="90"/>
      <c r="GLC160" s="90"/>
      <c r="GLD160" s="90"/>
      <c r="GLE160" s="90"/>
      <c r="GLF160" s="90"/>
      <c r="GLG160" s="90"/>
      <c r="GLH160" s="90"/>
      <c r="GLI160" s="90"/>
      <c r="GLJ160" s="90"/>
      <c r="GLK160" s="90"/>
      <c r="GLL160" s="90"/>
      <c r="GLM160" s="90"/>
      <c r="GLN160" s="90"/>
      <c r="GLO160" s="90"/>
      <c r="GLP160" s="90"/>
      <c r="GLQ160" s="90"/>
      <c r="GLR160" s="90"/>
      <c r="GLS160" s="90"/>
      <c r="GLT160" s="90"/>
      <c r="GLU160" s="90"/>
      <c r="GLV160" s="90"/>
      <c r="GLW160" s="90"/>
      <c r="GLX160" s="90"/>
      <c r="GLY160" s="90"/>
      <c r="GLZ160" s="90"/>
      <c r="GMA160" s="90"/>
      <c r="GMB160" s="90"/>
      <c r="GMC160" s="90"/>
      <c r="GMD160" s="90"/>
      <c r="GME160" s="90"/>
      <c r="GMF160" s="90"/>
      <c r="GMG160" s="90"/>
      <c r="GMH160" s="90"/>
      <c r="GMI160" s="90"/>
      <c r="GMJ160" s="90"/>
      <c r="GMK160" s="90"/>
      <c r="GML160" s="90"/>
      <c r="GMM160" s="90"/>
      <c r="GMN160" s="90"/>
      <c r="GMO160" s="90"/>
      <c r="GMP160" s="90"/>
      <c r="GMQ160" s="90"/>
      <c r="GMR160" s="90"/>
      <c r="GMS160" s="90"/>
      <c r="GMT160" s="90"/>
      <c r="GMU160" s="90"/>
      <c r="GMV160" s="90"/>
      <c r="GMW160" s="90"/>
      <c r="GMX160" s="90"/>
      <c r="GMY160" s="90"/>
      <c r="GMZ160" s="90"/>
      <c r="GNA160" s="90"/>
      <c r="GNB160" s="90"/>
      <c r="GNC160" s="90"/>
      <c r="GND160" s="90"/>
      <c r="GNE160" s="90"/>
      <c r="GNF160" s="90"/>
      <c r="GNG160" s="90"/>
      <c r="GNH160" s="90"/>
      <c r="GNI160" s="90"/>
      <c r="GNJ160" s="90"/>
      <c r="GNK160" s="90"/>
      <c r="GNL160" s="90"/>
      <c r="GNM160" s="90"/>
      <c r="GNN160" s="90"/>
      <c r="GNO160" s="90"/>
      <c r="GNP160" s="90"/>
      <c r="GNQ160" s="90"/>
      <c r="GNR160" s="90"/>
      <c r="GNS160" s="90"/>
      <c r="GNT160" s="90"/>
      <c r="GNU160" s="90"/>
      <c r="GNV160" s="90"/>
      <c r="GNW160" s="90"/>
      <c r="GNX160" s="90"/>
      <c r="GNY160" s="90"/>
      <c r="GNZ160" s="90"/>
      <c r="GOA160" s="90"/>
      <c r="GOB160" s="90"/>
      <c r="GOC160" s="90"/>
      <c r="GOD160" s="90"/>
      <c r="GOE160" s="90"/>
      <c r="GOF160" s="90"/>
      <c r="GOG160" s="90"/>
      <c r="GOH160" s="90"/>
      <c r="GOI160" s="90"/>
      <c r="GOJ160" s="90"/>
      <c r="GOK160" s="90"/>
      <c r="GOL160" s="90"/>
      <c r="GOM160" s="90"/>
      <c r="GON160" s="90"/>
      <c r="GOO160" s="90"/>
      <c r="GOP160" s="90"/>
      <c r="GOQ160" s="90"/>
      <c r="GOR160" s="90"/>
      <c r="GOS160" s="90"/>
      <c r="GOT160" s="90"/>
      <c r="GOU160" s="90"/>
      <c r="GOV160" s="90"/>
      <c r="GOW160" s="90"/>
      <c r="GOX160" s="90"/>
      <c r="GOY160" s="90"/>
      <c r="GOZ160" s="90"/>
      <c r="GPA160" s="90"/>
      <c r="GPB160" s="90"/>
      <c r="GPC160" s="90"/>
      <c r="GPD160" s="90"/>
      <c r="GPE160" s="90"/>
      <c r="GPF160" s="90"/>
      <c r="GPG160" s="90"/>
      <c r="GPH160" s="90"/>
      <c r="GPI160" s="90"/>
      <c r="GPJ160" s="90"/>
      <c r="GPK160" s="90"/>
      <c r="GPL160" s="90"/>
      <c r="GPM160" s="90"/>
      <c r="GPN160" s="90"/>
      <c r="GPO160" s="90"/>
      <c r="GPP160" s="90"/>
      <c r="GPQ160" s="90"/>
      <c r="GPR160" s="90"/>
      <c r="GPS160" s="90"/>
      <c r="GPT160" s="90"/>
      <c r="GPU160" s="90"/>
      <c r="GPV160" s="90"/>
      <c r="GPW160" s="90"/>
      <c r="GPX160" s="90"/>
      <c r="GPY160" s="90"/>
      <c r="GPZ160" s="90"/>
      <c r="GQA160" s="90"/>
      <c r="GQB160" s="90"/>
      <c r="GQC160" s="90"/>
      <c r="GQD160" s="90"/>
      <c r="GQE160" s="90"/>
      <c r="GQF160" s="90"/>
      <c r="GQG160" s="90"/>
      <c r="GQH160" s="90"/>
      <c r="GQI160" s="90"/>
      <c r="GQJ160" s="90"/>
      <c r="GQK160" s="90"/>
      <c r="GQL160" s="90"/>
      <c r="GQM160" s="90"/>
      <c r="GQN160" s="90"/>
      <c r="GQO160" s="90"/>
      <c r="GQP160" s="90"/>
      <c r="GQQ160" s="90"/>
      <c r="GQR160" s="90"/>
      <c r="GQS160" s="90"/>
      <c r="GQT160" s="90"/>
      <c r="GQU160" s="90"/>
      <c r="GQV160" s="90"/>
      <c r="GQW160" s="90"/>
      <c r="GQX160" s="90"/>
      <c r="GQY160" s="90"/>
      <c r="GQZ160" s="90"/>
      <c r="GRA160" s="90"/>
      <c r="GRB160" s="90"/>
      <c r="GRC160" s="90"/>
      <c r="GRD160" s="90"/>
      <c r="GRE160" s="90"/>
      <c r="GRF160" s="90"/>
      <c r="GRG160" s="90"/>
      <c r="GRH160" s="90"/>
      <c r="GRI160" s="90"/>
      <c r="GRJ160" s="90"/>
      <c r="GRK160" s="90"/>
      <c r="GRL160" s="90"/>
      <c r="GRM160" s="90"/>
      <c r="GRN160" s="90"/>
      <c r="GRO160" s="90"/>
      <c r="GRP160" s="90"/>
      <c r="GRQ160" s="90"/>
      <c r="GRR160" s="90"/>
      <c r="GRS160" s="90"/>
      <c r="GRT160" s="90"/>
      <c r="GRU160" s="90"/>
      <c r="GRV160" s="90"/>
      <c r="GRW160" s="90"/>
      <c r="GRX160" s="90"/>
      <c r="GRY160" s="90"/>
      <c r="GRZ160" s="90"/>
      <c r="GSA160" s="90"/>
      <c r="GSB160" s="90"/>
      <c r="GSC160" s="90"/>
      <c r="GSD160" s="90"/>
      <c r="GSE160" s="90"/>
      <c r="GSF160" s="90"/>
      <c r="GSG160" s="90"/>
      <c r="GSH160" s="90"/>
      <c r="GSI160" s="90"/>
      <c r="GSJ160" s="90"/>
      <c r="GSK160" s="90"/>
      <c r="GSL160" s="90"/>
      <c r="GSM160" s="90"/>
      <c r="GSN160" s="90"/>
      <c r="GSO160" s="90"/>
      <c r="GSP160" s="90"/>
      <c r="GSQ160" s="90"/>
      <c r="GSR160" s="90"/>
      <c r="GSS160" s="90"/>
      <c r="GST160" s="90"/>
      <c r="GSU160" s="90"/>
      <c r="GSV160" s="90"/>
      <c r="GSW160" s="90"/>
      <c r="GSX160" s="90"/>
      <c r="GSY160" s="90"/>
      <c r="GSZ160" s="90"/>
      <c r="GTA160" s="90"/>
      <c r="GTB160" s="90"/>
      <c r="GTC160" s="90"/>
      <c r="GTD160" s="90"/>
      <c r="GTE160" s="90"/>
      <c r="GTF160" s="90"/>
      <c r="GTG160" s="90"/>
      <c r="GTH160" s="90"/>
      <c r="GTI160" s="90"/>
      <c r="GTJ160" s="90"/>
      <c r="GTK160" s="90"/>
      <c r="GTL160" s="90"/>
      <c r="GTM160" s="90"/>
      <c r="GTN160" s="90"/>
      <c r="GTO160" s="90"/>
      <c r="GTP160" s="90"/>
      <c r="GTQ160" s="90"/>
      <c r="GTR160" s="90"/>
      <c r="GTS160" s="90"/>
      <c r="GTT160" s="90"/>
      <c r="GTU160" s="90"/>
      <c r="GTV160" s="90"/>
      <c r="GTW160" s="90"/>
      <c r="GTX160" s="90"/>
      <c r="GTY160" s="90"/>
      <c r="GTZ160" s="90"/>
      <c r="GUA160" s="90"/>
      <c r="GUB160" s="90"/>
      <c r="GUC160" s="90"/>
      <c r="GUD160" s="90"/>
      <c r="GUE160" s="90"/>
      <c r="GUF160" s="90"/>
      <c r="GUG160" s="90"/>
      <c r="GUH160" s="90"/>
      <c r="GUI160" s="90"/>
      <c r="GUJ160" s="90"/>
      <c r="GUK160" s="90"/>
      <c r="GUL160" s="90"/>
      <c r="GUM160" s="90"/>
      <c r="GUN160" s="90"/>
      <c r="GUO160" s="90"/>
      <c r="GUP160" s="90"/>
      <c r="GUQ160" s="90"/>
      <c r="GUR160" s="90"/>
      <c r="GUS160" s="90"/>
      <c r="GUT160" s="90"/>
      <c r="GUU160" s="90"/>
      <c r="GUV160" s="90"/>
      <c r="GUW160" s="90"/>
      <c r="GUX160" s="90"/>
      <c r="GUY160" s="90"/>
      <c r="GUZ160" s="90"/>
      <c r="GVA160" s="90"/>
      <c r="GVB160" s="90"/>
      <c r="GVC160" s="90"/>
      <c r="GVD160" s="90"/>
      <c r="GVE160" s="90"/>
      <c r="GVF160" s="90"/>
      <c r="GVG160" s="90"/>
      <c r="GVH160" s="90"/>
      <c r="GVI160" s="90"/>
      <c r="GVJ160" s="90"/>
      <c r="GVK160" s="90"/>
      <c r="GVL160" s="90"/>
      <c r="GVM160" s="90"/>
      <c r="GVN160" s="90"/>
      <c r="GVO160" s="90"/>
      <c r="GVP160" s="90"/>
      <c r="GVQ160" s="90"/>
      <c r="GVR160" s="90"/>
      <c r="GVS160" s="90"/>
      <c r="GVT160" s="90"/>
      <c r="GVU160" s="90"/>
      <c r="GVV160" s="90"/>
      <c r="GVW160" s="90"/>
      <c r="GVX160" s="90"/>
      <c r="GVY160" s="90"/>
      <c r="GVZ160" s="90"/>
      <c r="GWA160" s="90"/>
      <c r="GWB160" s="90"/>
      <c r="GWC160" s="90"/>
      <c r="GWD160" s="90"/>
      <c r="GWE160" s="90"/>
      <c r="GWF160" s="90"/>
      <c r="GWG160" s="90"/>
      <c r="GWH160" s="90"/>
      <c r="GWI160" s="90"/>
      <c r="GWJ160" s="90"/>
      <c r="GWK160" s="90"/>
      <c r="GWL160" s="90"/>
      <c r="GWM160" s="90"/>
      <c r="GWN160" s="90"/>
      <c r="GWO160" s="90"/>
      <c r="GWP160" s="90"/>
      <c r="GWQ160" s="90"/>
      <c r="GWR160" s="90"/>
      <c r="GWS160" s="90"/>
      <c r="GWT160" s="90"/>
      <c r="GWU160" s="90"/>
      <c r="GWV160" s="90"/>
      <c r="GWW160" s="90"/>
      <c r="GWX160" s="90"/>
      <c r="GWY160" s="90"/>
      <c r="GWZ160" s="90"/>
      <c r="GXA160" s="90"/>
      <c r="GXB160" s="90"/>
      <c r="GXC160" s="90"/>
      <c r="GXD160" s="90"/>
      <c r="GXE160" s="90"/>
      <c r="GXF160" s="90"/>
      <c r="GXG160" s="90"/>
      <c r="GXH160" s="90"/>
      <c r="GXI160" s="90"/>
      <c r="GXJ160" s="90"/>
      <c r="GXK160" s="90"/>
      <c r="GXL160" s="90"/>
      <c r="GXM160" s="90"/>
      <c r="GXN160" s="90"/>
      <c r="GXO160" s="90"/>
      <c r="GXP160" s="90"/>
      <c r="GXQ160" s="90"/>
      <c r="GXR160" s="90"/>
      <c r="GXS160" s="90"/>
      <c r="GXT160" s="90"/>
      <c r="GXU160" s="90"/>
      <c r="GXV160" s="90"/>
      <c r="GXW160" s="90"/>
      <c r="GXX160" s="90"/>
      <c r="GXY160" s="90"/>
      <c r="GXZ160" s="90"/>
      <c r="GYA160" s="90"/>
      <c r="GYB160" s="90"/>
      <c r="GYC160" s="90"/>
      <c r="GYD160" s="90"/>
      <c r="GYE160" s="90"/>
      <c r="GYF160" s="90"/>
      <c r="GYG160" s="90"/>
      <c r="GYH160" s="90"/>
      <c r="GYI160" s="90"/>
      <c r="GYJ160" s="90"/>
      <c r="GYK160" s="90"/>
      <c r="GYL160" s="90"/>
      <c r="GYM160" s="90"/>
      <c r="GYN160" s="90"/>
      <c r="GYO160" s="90"/>
      <c r="GYP160" s="90"/>
      <c r="GYQ160" s="90"/>
      <c r="GYR160" s="90"/>
      <c r="GYS160" s="90"/>
      <c r="GYT160" s="90"/>
      <c r="GYU160" s="90"/>
      <c r="GYV160" s="90"/>
      <c r="GYW160" s="90"/>
      <c r="GYX160" s="90"/>
      <c r="GYY160" s="90"/>
      <c r="GYZ160" s="90"/>
      <c r="GZA160" s="90"/>
      <c r="GZB160" s="90"/>
      <c r="GZC160" s="90"/>
      <c r="GZD160" s="90"/>
      <c r="GZE160" s="90"/>
      <c r="GZF160" s="90"/>
      <c r="GZG160" s="90"/>
      <c r="GZH160" s="90"/>
      <c r="GZI160" s="90"/>
      <c r="GZJ160" s="90"/>
      <c r="GZK160" s="90"/>
      <c r="GZL160" s="90"/>
      <c r="GZM160" s="90"/>
      <c r="GZN160" s="90"/>
      <c r="GZO160" s="90"/>
      <c r="GZP160" s="90"/>
      <c r="GZQ160" s="90"/>
      <c r="GZR160" s="90"/>
      <c r="GZS160" s="90"/>
      <c r="GZT160" s="90"/>
      <c r="GZU160" s="90"/>
      <c r="GZV160" s="90"/>
      <c r="GZW160" s="90"/>
      <c r="GZX160" s="90"/>
      <c r="GZY160" s="90"/>
      <c r="GZZ160" s="90"/>
      <c r="HAA160" s="90"/>
      <c r="HAB160" s="90"/>
      <c r="HAC160" s="90"/>
      <c r="HAD160" s="90"/>
      <c r="HAE160" s="90"/>
      <c r="HAF160" s="90"/>
      <c r="HAG160" s="90"/>
      <c r="HAH160" s="90"/>
      <c r="HAI160" s="90"/>
      <c r="HAJ160" s="90"/>
      <c r="HAK160" s="90"/>
      <c r="HAL160" s="90"/>
      <c r="HAM160" s="90"/>
      <c r="HAN160" s="90"/>
      <c r="HAO160" s="90"/>
      <c r="HAP160" s="90"/>
      <c r="HAQ160" s="90"/>
      <c r="HAR160" s="90"/>
      <c r="HAS160" s="90"/>
      <c r="HAT160" s="90"/>
      <c r="HAU160" s="90"/>
      <c r="HAV160" s="90"/>
      <c r="HAW160" s="90"/>
      <c r="HAX160" s="90"/>
      <c r="HAY160" s="90"/>
      <c r="HAZ160" s="90"/>
      <c r="HBA160" s="90"/>
      <c r="HBB160" s="90"/>
      <c r="HBC160" s="90"/>
      <c r="HBD160" s="90"/>
      <c r="HBE160" s="90"/>
      <c r="HBF160" s="90"/>
      <c r="HBG160" s="90"/>
      <c r="HBH160" s="90"/>
      <c r="HBI160" s="90"/>
      <c r="HBJ160" s="90"/>
      <c r="HBK160" s="90"/>
      <c r="HBL160" s="90"/>
      <c r="HBM160" s="90"/>
      <c r="HBN160" s="90"/>
      <c r="HBO160" s="90"/>
      <c r="HBP160" s="90"/>
      <c r="HBQ160" s="90"/>
      <c r="HBR160" s="90"/>
      <c r="HBS160" s="90"/>
      <c r="HBT160" s="90"/>
      <c r="HBU160" s="90"/>
      <c r="HBV160" s="90"/>
      <c r="HBW160" s="90"/>
      <c r="HBX160" s="90"/>
      <c r="HBY160" s="90"/>
      <c r="HBZ160" s="90"/>
      <c r="HCA160" s="90"/>
      <c r="HCB160" s="90"/>
      <c r="HCC160" s="90"/>
      <c r="HCD160" s="90"/>
      <c r="HCE160" s="90"/>
      <c r="HCF160" s="90"/>
      <c r="HCG160" s="90"/>
      <c r="HCH160" s="90"/>
      <c r="HCI160" s="90"/>
      <c r="HCJ160" s="90"/>
      <c r="HCK160" s="90"/>
      <c r="HCL160" s="90"/>
      <c r="HCM160" s="90"/>
      <c r="HCN160" s="90"/>
      <c r="HCO160" s="90"/>
      <c r="HCP160" s="90"/>
      <c r="HCQ160" s="90"/>
      <c r="HCR160" s="90"/>
      <c r="HCS160" s="90"/>
      <c r="HCT160" s="90"/>
      <c r="HCU160" s="90"/>
      <c r="HCV160" s="90"/>
      <c r="HCW160" s="90"/>
      <c r="HCX160" s="90"/>
      <c r="HCY160" s="90"/>
      <c r="HCZ160" s="90"/>
      <c r="HDA160" s="90"/>
      <c r="HDB160" s="90"/>
      <c r="HDC160" s="90"/>
      <c r="HDD160" s="90"/>
      <c r="HDE160" s="90"/>
      <c r="HDF160" s="90"/>
      <c r="HDG160" s="90"/>
      <c r="HDH160" s="90"/>
      <c r="HDI160" s="90"/>
      <c r="HDJ160" s="90"/>
      <c r="HDK160" s="90"/>
      <c r="HDL160" s="90"/>
      <c r="HDM160" s="90"/>
      <c r="HDN160" s="90"/>
      <c r="HDO160" s="90"/>
      <c r="HDP160" s="90"/>
      <c r="HDQ160" s="90"/>
      <c r="HDR160" s="90"/>
      <c r="HDS160" s="90"/>
      <c r="HDT160" s="90"/>
      <c r="HDU160" s="90"/>
      <c r="HDV160" s="90"/>
      <c r="HDW160" s="90"/>
      <c r="HDX160" s="90"/>
      <c r="HDY160" s="90"/>
      <c r="HDZ160" s="90"/>
      <c r="HEA160" s="90"/>
      <c r="HEB160" s="90"/>
      <c r="HEC160" s="90"/>
      <c r="HED160" s="90"/>
      <c r="HEE160" s="90"/>
      <c r="HEF160" s="90"/>
      <c r="HEG160" s="90"/>
      <c r="HEH160" s="90"/>
      <c r="HEI160" s="90"/>
      <c r="HEJ160" s="90"/>
      <c r="HEK160" s="90"/>
      <c r="HEL160" s="90"/>
      <c r="HEM160" s="90"/>
      <c r="HEN160" s="90"/>
      <c r="HEO160" s="90"/>
      <c r="HEP160" s="90"/>
      <c r="HEQ160" s="90"/>
      <c r="HER160" s="90"/>
      <c r="HES160" s="90"/>
      <c r="HET160" s="90"/>
      <c r="HEU160" s="90"/>
      <c r="HEV160" s="90"/>
      <c r="HEW160" s="90"/>
      <c r="HEX160" s="90"/>
      <c r="HEY160" s="90"/>
      <c r="HEZ160" s="90"/>
      <c r="HFA160" s="90"/>
      <c r="HFB160" s="90"/>
      <c r="HFC160" s="90"/>
      <c r="HFD160" s="90"/>
      <c r="HFE160" s="90"/>
      <c r="HFF160" s="90"/>
      <c r="HFG160" s="90"/>
      <c r="HFH160" s="90"/>
      <c r="HFI160" s="90"/>
      <c r="HFJ160" s="90"/>
      <c r="HFK160" s="90"/>
      <c r="HFL160" s="90"/>
      <c r="HFM160" s="90"/>
      <c r="HFN160" s="90"/>
      <c r="HFO160" s="90"/>
      <c r="HFP160" s="90"/>
      <c r="HFQ160" s="90"/>
      <c r="HFR160" s="90"/>
      <c r="HFS160" s="90"/>
      <c r="HFT160" s="90"/>
      <c r="HFU160" s="90"/>
      <c r="HFV160" s="90"/>
      <c r="HFW160" s="90"/>
      <c r="HFX160" s="90"/>
      <c r="HFY160" s="90"/>
      <c r="HFZ160" s="90"/>
      <c r="HGA160" s="90"/>
      <c r="HGB160" s="90"/>
      <c r="HGC160" s="90"/>
      <c r="HGD160" s="90"/>
      <c r="HGE160" s="90"/>
      <c r="HGF160" s="90"/>
      <c r="HGG160" s="90"/>
      <c r="HGH160" s="90"/>
      <c r="HGI160" s="90"/>
      <c r="HGJ160" s="90"/>
      <c r="HGK160" s="90"/>
      <c r="HGL160" s="90"/>
      <c r="HGM160" s="90"/>
      <c r="HGN160" s="90"/>
      <c r="HGO160" s="90"/>
      <c r="HGP160" s="90"/>
      <c r="HGQ160" s="90"/>
      <c r="HGR160" s="90"/>
      <c r="HGS160" s="90"/>
      <c r="HGT160" s="90"/>
      <c r="HGU160" s="90"/>
      <c r="HGV160" s="90"/>
      <c r="HGW160" s="90"/>
      <c r="HGX160" s="90"/>
      <c r="HGY160" s="90"/>
      <c r="HGZ160" s="90"/>
      <c r="HHA160" s="90"/>
      <c r="HHB160" s="90"/>
      <c r="HHC160" s="90"/>
      <c r="HHD160" s="90"/>
      <c r="HHE160" s="90"/>
      <c r="HHF160" s="90"/>
      <c r="HHG160" s="90"/>
      <c r="HHH160" s="90"/>
      <c r="HHI160" s="90"/>
      <c r="HHJ160" s="90"/>
      <c r="HHK160" s="90"/>
      <c r="HHL160" s="90"/>
      <c r="HHM160" s="90"/>
      <c r="HHN160" s="90"/>
      <c r="HHO160" s="90"/>
      <c r="HHP160" s="90"/>
      <c r="HHQ160" s="90"/>
      <c r="HHR160" s="90"/>
      <c r="HHS160" s="90"/>
      <c r="HHT160" s="90"/>
      <c r="HHU160" s="90"/>
      <c r="HHV160" s="90"/>
      <c r="HHW160" s="90"/>
      <c r="HHX160" s="90"/>
      <c r="HHY160" s="90"/>
      <c r="HHZ160" s="90"/>
      <c r="HIA160" s="90"/>
      <c r="HIB160" s="90"/>
      <c r="HIC160" s="90"/>
      <c r="HID160" s="90"/>
      <c r="HIE160" s="90"/>
      <c r="HIF160" s="90"/>
      <c r="HIG160" s="90"/>
      <c r="HIH160" s="90"/>
      <c r="HII160" s="90"/>
      <c r="HIJ160" s="90"/>
      <c r="HIK160" s="90"/>
      <c r="HIL160" s="90"/>
      <c r="HIM160" s="90"/>
      <c r="HIN160" s="90"/>
      <c r="HIO160" s="90"/>
      <c r="HIP160" s="90"/>
      <c r="HIQ160" s="90"/>
      <c r="HIR160" s="90"/>
      <c r="HIS160" s="90"/>
      <c r="HIT160" s="90"/>
      <c r="HIU160" s="90"/>
      <c r="HIV160" s="90"/>
      <c r="HIW160" s="90"/>
      <c r="HIX160" s="90"/>
      <c r="HIY160" s="90"/>
      <c r="HIZ160" s="90"/>
      <c r="HJA160" s="90"/>
      <c r="HJB160" s="90"/>
      <c r="HJC160" s="90"/>
      <c r="HJD160" s="90"/>
      <c r="HJE160" s="90"/>
      <c r="HJF160" s="90"/>
      <c r="HJG160" s="90"/>
      <c r="HJH160" s="90"/>
      <c r="HJI160" s="90"/>
      <c r="HJJ160" s="90"/>
      <c r="HJK160" s="90"/>
      <c r="HJL160" s="90"/>
      <c r="HJM160" s="90"/>
      <c r="HJN160" s="90"/>
      <c r="HJO160" s="90"/>
      <c r="HJP160" s="90"/>
      <c r="HJQ160" s="90"/>
      <c r="HJR160" s="90"/>
      <c r="HJS160" s="90"/>
      <c r="HJT160" s="90"/>
      <c r="HJU160" s="90"/>
      <c r="HJV160" s="90"/>
      <c r="HJW160" s="90"/>
      <c r="HJX160" s="90"/>
      <c r="HJY160" s="90"/>
      <c r="HJZ160" s="90"/>
      <c r="HKA160" s="90"/>
      <c r="HKB160" s="90"/>
      <c r="HKC160" s="90"/>
      <c r="HKD160" s="90"/>
      <c r="HKE160" s="90"/>
      <c r="HKF160" s="90"/>
      <c r="HKG160" s="90"/>
      <c r="HKH160" s="90"/>
      <c r="HKI160" s="90"/>
      <c r="HKJ160" s="90"/>
      <c r="HKK160" s="90"/>
      <c r="HKL160" s="90"/>
      <c r="HKM160" s="90"/>
      <c r="HKN160" s="90"/>
      <c r="HKO160" s="90"/>
      <c r="HKP160" s="90"/>
      <c r="HKQ160" s="90"/>
      <c r="HKR160" s="90"/>
      <c r="HKS160" s="90"/>
      <c r="HKT160" s="90"/>
      <c r="HKU160" s="90"/>
      <c r="HKV160" s="90"/>
      <c r="HKW160" s="90"/>
      <c r="HKX160" s="90"/>
      <c r="HKY160" s="90"/>
      <c r="HKZ160" s="90"/>
      <c r="HLA160" s="90"/>
      <c r="HLB160" s="90"/>
      <c r="HLC160" s="90"/>
      <c r="HLD160" s="90"/>
      <c r="HLE160" s="90"/>
      <c r="HLF160" s="90"/>
      <c r="HLG160" s="90"/>
      <c r="HLH160" s="90"/>
      <c r="HLI160" s="90"/>
      <c r="HLJ160" s="90"/>
      <c r="HLK160" s="90"/>
      <c r="HLL160" s="90"/>
      <c r="HLM160" s="90"/>
      <c r="HLN160" s="90"/>
      <c r="HLO160" s="90"/>
      <c r="HLP160" s="90"/>
      <c r="HLQ160" s="90"/>
      <c r="HLR160" s="90"/>
      <c r="HLS160" s="90"/>
      <c r="HLT160" s="90"/>
      <c r="HLU160" s="90"/>
      <c r="HLV160" s="90"/>
      <c r="HLW160" s="90"/>
      <c r="HLX160" s="90"/>
      <c r="HLY160" s="90"/>
      <c r="HLZ160" s="90"/>
      <c r="HMA160" s="90"/>
      <c r="HMB160" s="90"/>
      <c r="HMC160" s="90"/>
      <c r="HMD160" s="90"/>
      <c r="HME160" s="90"/>
      <c r="HMF160" s="90"/>
      <c r="HMG160" s="90"/>
      <c r="HMH160" s="90"/>
      <c r="HMI160" s="90"/>
      <c r="HMJ160" s="90"/>
      <c r="HMK160" s="90"/>
      <c r="HML160" s="90"/>
      <c r="HMM160" s="90"/>
      <c r="HMN160" s="90"/>
      <c r="HMO160" s="90"/>
      <c r="HMP160" s="90"/>
      <c r="HMQ160" s="90"/>
      <c r="HMR160" s="90"/>
      <c r="HMS160" s="90"/>
      <c r="HMT160" s="90"/>
      <c r="HMU160" s="90"/>
      <c r="HMV160" s="90"/>
      <c r="HMW160" s="90"/>
      <c r="HMX160" s="90"/>
      <c r="HMY160" s="90"/>
      <c r="HMZ160" s="90"/>
      <c r="HNA160" s="90"/>
      <c r="HNB160" s="90"/>
      <c r="HNC160" s="90"/>
      <c r="HND160" s="90"/>
      <c r="HNE160" s="90"/>
      <c r="HNF160" s="90"/>
      <c r="HNG160" s="90"/>
      <c r="HNH160" s="90"/>
      <c r="HNI160" s="90"/>
      <c r="HNJ160" s="90"/>
      <c r="HNK160" s="90"/>
      <c r="HNL160" s="90"/>
      <c r="HNM160" s="90"/>
      <c r="HNN160" s="90"/>
      <c r="HNO160" s="90"/>
      <c r="HNP160" s="90"/>
      <c r="HNQ160" s="90"/>
      <c r="HNR160" s="90"/>
      <c r="HNS160" s="90"/>
      <c r="HNT160" s="90"/>
      <c r="HNU160" s="90"/>
      <c r="HNV160" s="90"/>
      <c r="HNW160" s="90"/>
      <c r="HNX160" s="90"/>
      <c r="HNY160" s="90"/>
      <c r="HNZ160" s="90"/>
      <c r="HOA160" s="90"/>
      <c r="HOB160" s="90"/>
      <c r="HOC160" s="90"/>
      <c r="HOD160" s="90"/>
      <c r="HOE160" s="90"/>
      <c r="HOF160" s="90"/>
      <c r="HOG160" s="90"/>
      <c r="HOH160" s="90"/>
      <c r="HOI160" s="90"/>
      <c r="HOJ160" s="90"/>
      <c r="HOK160" s="90"/>
      <c r="HOL160" s="90"/>
      <c r="HOM160" s="90"/>
      <c r="HON160" s="90"/>
      <c r="HOO160" s="90"/>
      <c r="HOP160" s="90"/>
      <c r="HOQ160" s="90"/>
      <c r="HOR160" s="90"/>
      <c r="HOS160" s="90"/>
      <c r="HOT160" s="90"/>
      <c r="HOU160" s="90"/>
      <c r="HOV160" s="90"/>
      <c r="HOW160" s="90"/>
      <c r="HOX160" s="90"/>
      <c r="HOY160" s="90"/>
      <c r="HOZ160" s="90"/>
      <c r="HPA160" s="90"/>
      <c r="HPB160" s="90"/>
      <c r="HPC160" s="90"/>
      <c r="HPD160" s="90"/>
      <c r="HPE160" s="90"/>
      <c r="HPF160" s="90"/>
      <c r="HPG160" s="90"/>
      <c r="HPH160" s="90"/>
      <c r="HPI160" s="90"/>
      <c r="HPJ160" s="90"/>
      <c r="HPK160" s="90"/>
      <c r="HPL160" s="90"/>
      <c r="HPM160" s="90"/>
      <c r="HPN160" s="90"/>
      <c r="HPO160" s="90"/>
      <c r="HPP160" s="90"/>
      <c r="HPQ160" s="90"/>
      <c r="HPR160" s="90"/>
      <c r="HPS160" s="90"/>
      <c r="HPT160" s="90"/>
      <c r="HPU160" s="90"/>
      <c r="HPV160" s="90"/>
      <c r="HPW160" s="90"/>
      <c r="HPX160" s="90"/>
      <c r="HPY160" s="90"/>
      <c r="HPZ160" s="90"/>
      <c r="HQA160" s="90"/>
      <c r="HQB160" s="90"/>
      <c r="HQC160" s="90"/>
      <c r="HQD160" s="90"/>
      <c r="HQE160" s="90"/>
      <c r="HQF160" s="90"/>
      <c r="HQG160" s="90"/>
      <c r="HQH160" s="90"/>
      <c r="HQI160" s="90"/>
      <c r="HQJ160" s="90"/>
      <c r="HQK160" s="90"/>
      <c r="HQL160" s="90"/>
      <c r="HQM160" s="90"/>
      <c r="HQN160" s="90"/>
      <c r="HQO160" s="90"/>
      <c r="HQP160" s="90"/>
      <c r="HQQ160" s="90"/>
      <c r="HQR160" s="90"/>
      <c r="HQS160" s="90"/>
      <c r="HQT160" s="90"/>
      <c r="HQU160" s="90"/>
      <c r="HQV160" s="90"/>
      <c r="HQW160" s="90"/>
      <c r="HQX160" s="90"/>
      <c r="HQY160" s="90"/>
      <c r="HQZ160" s="90"/>
      <c r="HRA160" s="90"/>
      <c r="HRB160" s="90"/>
      <c r="HRC160" s="90"/>
      <c r="HRD160" s="90"/>
      <c r="HRE160" s="90"/>
      <c r="HRF160" s="90"/>
      <c r="HRG160" s="90"/>
      <c r="HRH160" s="90"/>
      <c r="HRI160" s="90"/>
      <c r="HRJ160" s="90"/>
      <c r="HRK160" s="90"/>
      <c r="HRL160" s="90"/>
      <c r="HRM160" s="90"/>
      <c r="HRN160" s="90"/>
      <c r="HRO160" s="90"/>
      <c r="HRP160" s="90"/>
      <c r="HRQ160" s="90"/>
      <c r="HRR160" s="90"/>
      <c r="HRS160" s="90"/>
      <c r="HRT160" s="90"/>
      <c r="HRU160" s="90"/>
      <c r="HRV160" s="90"/>
      <c r="HRW160" s="90"/>
      <c r="HRX160" s="90"/>
      <c r="HRY160" s="90"/>
      <c r="HRZ160" s="90"/>
      <c r="HSA160" s="90"/>
      <c r="HSB160" s="90"/>
      <c r="HSC160" s="90"/>
      <c r="HSD160" s="90"/>
      <c r="HSE160" s="90"/>
      <c r="HSF160" s="90"/>
      <c r="HSG160" s="90"/>
      <c r="HSH160" s="90"/>
      <c r="HSI160" s="90"/>
      <c r="HSJ160" s="90"/>
      <c r="HSK160" s="90"/>
      <c r="HSL160" s="90"/>
      <c r="HSM160" s="90"/>
      <c r="HSN160" s="90"/>
      <c r="HSO160" s="90"/>
      <c r="HSP160" s="90"/>
      <c r="HSQ160" s="90"/>
      <c r="HSR160" s="90"/>
      <c r="HSS160" s="90"/>
      <c r="HST160" s="90"/>
      <c r="HSU160" s="90"/>
      <c r="HSV160" s="90"/>
      <c r="HSW160" s="90"/>
      <c r="HSX160" s="90"/>
      <c r="HSY160" s="90"/>
      <c r="HSZ160" s="90"/>
      <c r="HTA160" s="90"/>
      <c r="HTB160" s="90"/>
      <c r="HTC160" s="90"/>
      <c r="HTD160" s="90"/>
      <c r="HTE160" s="90"/>
      <c r="HTF160" s="90"/>
      <c r="HTG160" s="90"/>
      <c r="HTH160" s="90"/>
      <c r="HTI160" s="90"/>
      <c r="HTJ160" s="90"/>
      <c r="HTK160" s="90"/>
      <c r="HTL160" s="90"/>
      <c r="HTM160" s="90"/>
      <c r="HTN160" s="90"/>
      <c r="HTO160" s="90"/>
      <c r="HTP160" s="90"/>
      <c r="HTQ160" s="90"/>
      <c r="HTR160" s="90"/>
      <c r="HTS160" s="90"/>
      <c r="HTT160" s="90"/>
      <c r="HTU160" s="90"/>
      <c r="HTV160" s="90"/>
      <c r="HTW160" s="90"/>
      <c r="HTX160" s="90"/>
      <c r="HTY160" s="90"/>
      <c r="HTZ160" s="90"/>
      <c r="HUA160" s="90"/>
      <c r="HUB160" s="90"/>
      <c r="HUC160" s="90"/>
      <c r="HUD160" s="90"/>
      <c r="HUE160" s="90"/>
      <c r="HUF160" s="90"/>
      <c r="HUG160" s="90"/>
      <c r="HUH160" s="90"/>
      <c r="HUI160" s="90"/>
      <c r="HUJ160" s="90"/>
      <c r="HUK160" s="90"/>
      <c r="HUL160" s="90"/>
      <c r="HUM160" s="90"/>
      <c r="HUN160" s="90"/>
      <c r="HUO160" s="90"/>
      <c r="HUP160" s="90"/>
      <c r="HUQ160" s="90"/>
      <c r="HUR160" s="90"/>
      <c r="HUS160" s="90"/>
      <c r="HUT160" s="90"/>
      <c r="HUU160" s="90"/>
      <c r="HUV160" s="90"/>
      <c r="HUW160" s="90"/>
      <c r="HUX160" s="90"/>
      <c r="HUY160" s="90"/>
      <c r="HUZ160" s="90"/>
      <c r="HVA160" s="90"/>
      <c r="HVB160" s="90"/>
      <c r="HVC160" s="90"/>
      <c r="HVD160" s="90"/>
      <c r="HVE160" s="90"/>
      <c r="HVF160" s="90"/>
      <c r="HVG160" s="90"/>
      <c r="HVH160" s="90"/>
      <c r="HVI160" s="90"/>
      <c r="HVJ160" s="90"/>
      <c r="HVK160" s="90"/>
      <c r="HVL160" s="90"/>
      <c r="HVM160" s="90"/>
      <c r="HVN160" s="90"/>
      <c r="HVO160" s="90"/>
      <c r="HVP160" s="90"/>
      <c r="HVQ160" s="90"/>
      <c r="HVR160" s="90"/>
      <c r="HVS160" s="90"/>
      <c r="HVT160" s="90"/>
      <c r="HVU160" s="90"/>
      <c r="HVV160" s="90"/>
      <c r="HVW160" s="90"/>
      <c r="HVX160" s="90"/>
      <c r="HVY160" s="90"/>
      <c r="HVZ160" s="90"/>
      <c r="HWA160" s="90"/>
      <c r="HWB160" s="90"/>
      <c r="HWC160" s="90"/>
      <c r="HWD160" s="90"/>
      <c r="HWE160" s="90"/>
      <c r="HWF160" s="90"/>
      <c r="HWG160" s="90"/>
      <c r="HWH160" s="90"/>
      <c r="HWI160" s="90"/>
      <c r="HWJ160" s="90"/>
      <c r="HWK160" s="90"/>
      <c r="HWL160" s="90"/>
      <c r="HWM160" s="90"/>
      <c r="HWN160" s="90"/>
      <c r="HWO160" s="90"/>
      <c r="HWP160" s="90"/>
      <c r="HWQ160" s="90"/>
      <c r="HWR160" s="90"/>
      <c r="HWS160" s="90"/>
      <c r="HWT160" s="90"/>
      <c r="HWU160" s="90"/>
      <c r="HWV160" s="90"/>
      <c r="HWW160" s="90"/>
      <c r="HWX160" s="90"/>
      <c r="HWY160" s="90"/>
      <c r="HWZ160" s="90"/>
      <c r="HXA160" s="90"/>
      <c r="HXB160" s="90"/>
      <c r="HXC160" s="90"/>
      <c r="HXD160" s="90"/>
      <c r="HXE160" s="90"/>
      <c r="HXF160" s="90"/>
      <c r="HXG160" s="90"/>
      <c r="HXH160" s="90"/>
      <c r="HXI160" s="90"/>
      <c r="HXJ160" s="90"/>
      <c r="HXK160" s="90"/>
      <c r="HXL160" s="90"/>
      <c r="HXM160" s="90"/>
      <c r="HXN160" s="90"/>
      <c r="HXO160" s="90"/>
      <c r="HXP160" s="90"/>
      <c r="HXQ160" s="90"/>
      <c r="HXR160" s="90"/>
      <c r="HXS160" s="90"/>
      <c r="HXT160" s="90"/>
      <c r="HXU160" s="90"/>
      <c r="HXV160" s="90"/>
      <c r="HXW160" s="90"/>
      <c r="HXX160" s="90"/>
      <c r="HXY160" s="90"/>
      <c r="HXZ160" s="90"/>
      <c r="HYA160" s="90"/>
      <c r="HYB160" s="90"/>
      <c r="HYC160" s="90"/>
      <c r="HYD160" s="90"/>
      <c r="HYE160" s="90"/>
      <c r="HYF160" s="90"/>
      <c r="HYG160" s="90"/>
      <c r="HYH160" s="90"/>
      <c r="HYI160" s="90"/>
      <c r="HYJ160" s="90"/>
      <c r="HYK160" s="90"/>
      <c r="HYL160" s="90"/>
      <c r="HYM160" s="90"/>
      <c r="HYN160" s="90"/>
      <c r="HYO160" s="90"/>
      <c r="HYP160" s="90"/>
      <c r="HYQ160" s="90"/>
      <c r="HYR160" s="90"/>
      <c r="HYS160" s="90"/>
      <c r="HYT160" s="90"/>
      <c r="HYU160" s="90"/>
      <c r="HYV160" s="90"/>
      <c r="HYW160" s="90"/>
      <c r="HYX160" s="90"/>
      <c r="HYY160" s="90"/>
      <c r="HYZ160" s="90"/>
      <c r="HZA160" s="90"/>
      <c r="HZB160" s="90"/>
      <c r="HZC160" s="90"/>
      <c r="HZD160" s="90"/>
      <c r="HZE160" s="90"/>
      <c r="HZF160" s="90"/>
      <c r="HZG160" s="90"/>
      <c r="HZH160" s="90"/>
      <c r="HZI160" s="90"/>
      <c r="HZJ160" s="90"/>
      <c r="HZK160" s="90"/>
      <c r="HZL160" s="90"/>
      <c r="HZM160" s="90"/>
      <c r="HZN160" s="90"/>
      <c r="HZO160" s="90"/>
      <c r="HZP160" s="90"/>
      <c r="HZQ160" s="90"/>
      <c r="HZR160" s="90"/>
      <c r="HZS160" s="90"/>
      <c r="HZT160" s="90"/>
      <c r="HZU160" s="90"/>
      <c r="HZV160" s="90"/>
      <c r="HZW160" s="90"/>
      <c r="HZX160" s="90"/>
      <c r="HZY160" s="90"/>
      <c r="HZZ160" s="90"/>
      <c r="IAA160" s="90"/>
      <c r="IAB160" s="90"/>
      <c r="IAC160" s="90"/>
      <c r="IAD160" s="90"/>
      <c r="IAE160" s="90"/>
      <c r="IAF160" s="90"/>
      <c r="IAG160" s="90"/>
      <c r="IAH160" s="90"/>
      <c r="IAI160" s="90"/>
      <c r="IAJ160" s="90"/>
      <c r="IAK160" s="90"/>
      <c r="IAL160" s="90"/>
      <c r="IAM160" s="90"/>
      <c r="IAN160" s="90"/>
      <c r="IAO160" s="90"/>
      <c r="IAP160" s="90"/>
      <c r="IAQ160" s="90"/>
      <c r="IAR160" s="90"/>
      <c r="IAS160" s="90"/>
      <c r="IAT160" s="90"/>
      <c r="IAU160" s="90"/>
      <c r="IAV160" s="90"/>
      <c r="IAW160" s="90"/>
      <c r="IAX160" s="90"/>
      <c r="IAY160" s="90"/>
      <c r="IAZ160" s="90"/>
      <c r="IBA160" s="90"/>
      <c r="IBB160" s="90"/>
      <c r="IBC160" s="90"/>
      <c r="IBD160" s="90"/>
      <c r="IBE160" s="90"/>
      <c r="IBF160" s="90"/>
      <c r="IBG160" s="90"/>
      <c r="IBH160" s="90"/>
      <c r="IBI160" s="90"/>
      <c r="IBJ160" s="90"/>
      <c r="IBK160" s="90"/>
      <c r="IBL160" s="90"/>
      <c r="IBM160" s="90"/>
      <c r="IBN160" s="90"/>
      <c r="IBO160" s="90"/>
      <c r="IBP160" s="90"/>
      <c r="IBQ160" s="90"/>
      <c r="IBR160" s="90"/>
      <c r="IBS160" s="90"/>
      <c r="IBT160" s="90"/>
      <c r="IBU160" s="90"/>
      <c r="IBV160" s="90"/>
      <c r="IBW160" s="90"/>
      <c r="IBX160" s="90"/>
      <c r="IBY160" s="90"/>
      <c r="IBZ160" s="90"/>
      <c r="ICA160" s="90"/>
      <c r="ICB160" s="90"/>
      <c r="ICC160" s="90"/>
      <c r="ICD160" s="90"/>
      <c r="ICE160" s="90"/>
      <c r="ICF160" s="90"/>
      <c r="ICG160" s="90"/>
      <c r="ICH160" s="90"/>
      <c r="ICI160" s="90"/>
      <c r="ICJ160" s="90"/>
      <c r="ICK160" s="90"/>
      <c r="ICL160" s="90"/>
      <c r="ICM160" s="90"/>
      <c r="ICN160" s="90"/>
      <c r="ICO160" s="90"/>
      <c r="ICP160" s="90"/>
      <c r="ICQ160" s="90"/>
      <c r="ICR160" s="90"/>
      <c r="ICS160" s="90"/>
      <c r="ICT160" s="90"/>
      <c r="ICU160" s="90"/>
      <c r="ICV160" s="90"/>
      <c r="ICW160" s="90"/>
      <c r="ICX160" s="90"/>
      <c r="ICY160" s="90"/>
      <c r="ICZ160" s="90"/>
      <c r="IDA160" s="90"/>
      <c r="IDB160" s="90"/>
      <c r="IDC160" s="90"/>
      <c r="IDD160" s="90"/>
      <c r="IDE160" s="90"/>
      <c r="IDF160" s="90"/>
      <c r="IDG160" s="90"/>
      <c r="IDH160" s="90"/>
      <c r="IDI160" s="90"/>
      <c r="IDJ160" s="90"/>
      <c r="IDK160" s="90"/>
      <c r="IDL160" s="90"/>
      <c r="IDM160" s="90"/>
      <c r="IDN160" s="90"/>
      <c r="IDO160" s="90"/>
      <c r="IDP160" s="90"/>
      <c r="IDQ160" s="90"/>
      <c r="IDR160" s="90"/>
      <c r="IDS160" s="90"/>
      <c r="IDT160" s="90"/>
      <c r="IDU160" s="90"/>
      <c r="IDV160" s="90"/>
      <c r="IDW160" s="90"/>
      <c r="IDX160" s="90"/>
      <c r="IDY160" s="90"/>
      <c r="IDZ160" s="90"/>
      <c r="IEA160" s="90"/>
      <c r="IEB160" s="90"/>
      <c r="IEC160" s="90"/>
      <c r="IED160" s="90"/>
      <c r="IEE160" s="90"/>
      <c r="IEF160" s="90"/>
      <c r="IEG160" s="90"/>
      <c r="IEH160" s="90"/>
      <c r="IEI160" s="90"/>
      <c r="IEJ160" s="90"/>
      <c r="IEK160" s="90"/>
      <c r="IEL160" s="90"/>
      <c r="IEM160" s="90"/>
      <c r="IEN160" s="90"/>
      <c r="IEO160" s="90"/>
      <c r="IEP160" s="90"/>
      <c r="IEQ160" s="90"/>
      <c r="IER160" s="90"/>
      <c r="IES160" s="90"/>
      <c r="IET160" s="90"/>
      <c r="IEU160" s="90"/>
      <c r="IEV160" s="90"/>
      <c r="IEW160" s="90"/>
      <c r="IEX160" s="90"/>
      <c r="IEY160" s="90"/>
      <c r="IEZ160" s="90"/>
      <c r="IFA160" s="90"/>
      <c r="IFB160" s="90"/>
      <c r="IFC160" s="90"/>
      <c r="IFD160" s="90"/>
      <c r="IFE160" s="90"/>
      <c r="IFF160" s="90"/>
      <c r="IFG160" s="90"/>
      <c r="IFH160" s="90"/>
      <c r="IFI160" s="90"/>
      <c r="IFJ160" s="90"/>
      <c r="IFK160" s="90"/>
      <c r="IFL160" s="90"/>
      <c r="IFM160" s="90"/>
      <c r="IFN160" s="90"/>
      <c r="IFO160" s="90"/>
      <c r="IFP160" s="90"/>
      <c r="IFQ160" s="90"/>
      <c r="IFR160" s="90"/>
      <c r="IFS160" s="90"/>
      <c r="IFT160" s="90"/>
      <c r="IFU160" s="90"/>
      <c r="IFV160" s="90"/>
      <c r="IFW160" s="90"/>
      <c r="IFX160" s="90"/>
      <c r="IFY160" s="90"/>
      <c r="IFZ160" s="90"/>
      <c r="IGA160" s="90"/>
      <c r="IGB160" s="90"/>
      <c r="IGC160" s="90"/>
      <c r="IGD160" s="90"/>
      <c r="IGE160" s="90"/>
      <c r="IGF160" s="90"/>
      <c r="IGG160" s="90"/>
      <c r="IGH160" s="90"/>
      <c r="IGI160" s="90"/>
      <c r="IGJ160" s="90"/>
      <c r="IGK160" s="90"/>
      <c r="IGL160" s="90"/>
      <c r="IGM160" s="90"/>
      <c r="IGN160" s="90"/>
      <c r="IGO160" s="90"/>
      <c r="IGP160" s="90"/>
      <c r="IGQ160" s="90"/>
      <c r="IGR160" s="90"/>
      <c r="IGS160" s="90"/>
      <c r="IGT160" s="90"/>
      <c r="IGU160" s="90"/>
      <c r="IGV160" s="90"/>
      <c r="IGW160" s="90"/>
      <c r="IGX160" s="90"/>
      <c r="IGY160" s="90"/>
      <c r="IGZ160" s="90"/>
      <c r="IHA160" s="90"/>
      <c r="IHB160" s="90"/>
      <c r="IHC160" s="90"/>
      <c r="IHD160" s="90"/>
      <c r="IHE160" s="90"/>
      <c r="IHF160" s="90"/>
      <c r="IHG160" s="90"/>
      <c r="IHH160" s="90"/>
      <c r="IHI160" s="90"/>
      <c r="IHJ160" s="90"/>
      <c r="IHK160" s="90"/>
      <c r="IHL160" s="90"/>
      <c r="IHM160" s="90"/>
      <c r="IHN160" s="90"/>
      <c r="IHO160" s="90"/>
      <c r="IHP160" s="90"/>
      <c r="IHQ160" s="90"/>
      <c r="IHR160" s="90"/>
      <c r="IHS160" s="90"/>
      <c r="IHT160" s="90"/>
      <c r="IHU160" s="90"/>
      <c r="IHV160" s="90"/>
      <c r="IHW160" s="90"/>
      <c r="IHX160" s="90"/>
      <c r="IHY160" s="90"/>
      <c r="IHZ160" s="90"/>
      <c r="IIA160" s="90"/>
      <c r="IIB160" s="90"/>
      <c r="IIC160" s="90"/>
      <c r="IID160" s="90"/>
      <c r="IIE160" s="90"/>
      <c r="IIF160" s="90"/>
      <c r="IIG160" s="90"/>
      <c r="IIH160" s="90"/>
      <c r="III160" s="90"/>
      <c r="IIJ160" s="90"/>
      <c r="IIK160" s="90"/>
      <c r="IIL160" s="90"/>
      <c r="IIM160" s="90"/>
      <c r="IIN160" s="90"/>
      <c r="IIO160" s="90"/>
      <c r="IIP160" s="90"/>
      <c r="IIQ160" s="90"/>
      <c r="IIR160" s="90"/>
      <c r="IIS160" s="90"/>
      <c r="IIT160" s="90"/>
      <c r="IIU160" s="90"/>
      <c r="IIV160" s="90"/>
      <c r="IIW160" s="90"/>
      <c r="IIX160" s="90"/>
      <c r="IIY160" s="90"/>
      <c r="IIZ160" s="90"/>
      <c r="IJA160" s="90"/>
      <c r="IJB160" s="90"/>
      <c r="IJC160" s="90"/>
      <c r="IJD160" s="90"/>
      <c r="IJE160" s="90"/>
      <c r="IJF160" s="90"/>
      <c r="IJG160" s="90"/>
      <c r="IJH160" s="90"/>
      <c r="IJI160" s="90"/>
      <c r="IJJ160" s="90"/>
      <c r="IJK160" s="90"/>
      <c r="IJL160" s="90"/>
      <c r="IJM160" s="90"/>
      <c r="IJN160" s="90"/>
      <c r="IJO160" s="90"/>
      <c r="IJP160" s="90"/>
      <c r="IJQ160" s="90"/>
      <c r="IJR160" s="90"/>
      <c r="IJS160" s="90"/>
      <c r="IJT160" s="90"/>
      <c r="IJU160" s="90"/>
      <c r="IJV160" s="90"/>
      <c r="IJW160" s="90"/>
      <c r="IJX160" s="90"/>
      <c r="IJY160" s="90"/>
      <c r="IJZ160" s="90"/>
      <c r="IKA160" s="90"/>
      <c r="IKB160" s="90"/>
      <c r="IKC160" s="90"/>
      <c r="IKD160" s="90"/>
      <c r="IKE160" s="90"/>
      <c r="IKF160" s="90"/>
      <c r="IKG160" s="90"/>
      <c r="IKH160" s="90"/>
      <c r="IKI160" s="90"/>
      <c r="IKJ160" s="90"/>
      <c r="IKK160" s="90"/>
      <c r="IKL160" s="90"/>
      <c r="IKM160" s="90"/>
      <c r="IKN160" s="90"/>
      <c r="IKO160" s="90"/>
      <c r="IKP160" s="90"/>
      <c r="IKQ160" s="90"/>
      <c r="IKR160" s="90"/>
      <c r="IKS160" s="90"/>
      <c r="IKT160" s="90"/>
      <c r="IKU160" s="90"/>
      <c r="IKV160" s="90"/>
      <c r="IKW160" s="90"/>
      <c r="IKX160" s="90"/>
      <c r="IKY160" s="90"/>
      <c r="IKZ160" s="90"/>
      <c r="ILA160" s="90"/>
      <c r="ILB160" s="90"/>
      <c r="ILC160" s="90"/>
      <c r="ILD160" s="90"/>
      <c r="ILE160" s="90"/>
      <c r="ILF160" s="90"/>
      <c r="ILG160" s="90"/>
      <c r="ILH160" s="90"/>
      <c r="ILI160" s="90"/>
      <c r="ILJ160" s="90"/>
      <c r="ILK160" s="90"/>
      <c r="ILL160" s="90"/>
      <c r="ILM160" s="90"/>
      <c r="ILN160" s="90"/>
      <c r="ILO160" s="90"/>
      <c r="ILP160" s="90"/>
      <c r="ILQ160" s="90"/>
      <c r="ILR160" s="90"/>
      <c r="ILS160" s="90"/>
      <c r="ILT160" s="90"/>
      <c r="ILU160" s="90"/>
      <c r="ILV160" s="90"/>
      <c r="ILW160" s="90"/>
      <c r="ILX160" s="90"/>
      <c r="ILY160" s="90"/>
      <c r="ILZ160" s="90"/>
      <c r="IMA160" s="90"/>
      <c r="IMB160" s="90"/>
      <c r="IMC160" s="90"/>
      <c r="IMD160" s="90"/>
      <c r="IME160" s="90"/>
      <c r="IMF160" s="90"/>
      <c r="IMG160" s="90"/>
      <c r="IMH160" s="90"/>
      <c r="IMI160" s="90"/>
      <c r="IMJ160" s="90"/>
      <c r="IMK160" s="90"/>
      <c r="IML160" s="90"/>
      <c r="IMM160" s="90"/>
      <c r="IMN160" s="90"/>
      <c r="IMO160" s="90"/>
      <c r="IMP160" s="90"/>
      <c r="IMQ160" s="90"/>
      <c r="IMR160" s="90"/>
      <c r="IMS160" s="90"/>
      <c r="IMT160" s="90"/>
      <c r="IMU160" s="90"/>
      <c r="IMV160" s="90"/>
      <c r="IMW160" s="90"/>
      <c r="IMX160" s="90"/>
      <c r="IMY160" s="90"/>
      <c r="IMZ160" s="90"/>
      <c r="INA160" s="90"/>
      <c r="INB160" s="90"/>
      <c r="INC160" s="90"/>
      <c r="IND160" s="90"/>
      <c r="INE160" s="90"/>
      <c r="INF160" s="90"/>
      <c r="ING160" s="90"/>
      <c r="INH160" s="90"/>
      <c r="INI160" s="90"/>
      <c r="INJ160" s="90"/>
      <c r="INK160" s="90"/>
      <c r="INL160" s="90"/>
      <c r="INM160" s="90"/>
      <c r="INN160" s="90"/>
      <c r="INO160" s="90"/>
      <c r="INP160" s="90"/>
      <c r="INQ160" s="90"/>
      <c r="INR160" s="90"/>
      <c r="INS160" s="90"/>
      <c r="INT160" s="90"/>
      <c r="INU160" s="90"/>
      <c r="INV160" s="90"/>
      <c r="INW160" s="90"/>
      <c r="INX160" s="90"/>
      <c r="INY160" s="90"/>
      <c r="INZ160" s="90"/>
      <c r="IOA160" s="90"/>
      <c r="IOB160" s="90"/>
      <c r="IOC160" s="90"/>
      <c r="IOD160" s="90"/>
      <c r="IOE160" s="90"/>
      <c r="IOF160" s="90"/>
      <c r="IOG160" s="90"/>
      <c r="IOH160" s="90"/>
      <c r="IOI160" s="90"/>
      <c r="IOJ160" s="90"/>
      <c r="IOK160" s="90"/>
      <c r="IOL160" s="90"/>
      <c r="IOM160" s="90"/>
      <c r="ION160" s="90"/>
      <c r="IOO160" s="90"/>
      <c r="IOP160" s="90"/>
      <c r="IOQ160" s="90"/>
      <c r="IOR160" s="90"/>
      <c r="IOS160" s="90"/>
      <c r="IOT160" s="90"/>
      <c r="IOU160" s="90"/>
      <c r="IOV160" s="90"/>
      <c r="IOW160" s="90"/>
      <c r="IOX160" s="90"/>
      <c r="IOY160" s="90"/>
      <c r="IOZ160" s="90"/>
      <c r="IPA160" s="90"/>
      <c r="IPB160" s="90"/>
      <c r="IPC160" s="90"/>
      <c r="IPD160" s="90"/>
      <c r="IPE160" s="90"/>
      <c r="IPF160" s="90"/>
      <c r="IPG160" s="90"/>
      <c r="IPH160" s="90"/>
      <c r="IPI160" s="90"/>
      <c r="IPJ160" s="90"/>
      <c r="IPK160" s="90"/>
      <c r="IPL160" s="90"/>
      <c r="IPM160" s="90"/>
      <c r="IPN160" s="90"/>
      <c r="IPO160" s="90"/>
      <c r="IPP160" s="90"/>
      <c r="IPQ160" s="90"/>
      <c r="IPR160" s="90"/>
      <c r="IPS160" s="90"/>
      <c r="IPT160" s="90"/>
      <c r="IPU160" s="90"/>
      <c r="IPV160" s="90"/>
      <c r="IPW160" s="90"/>
      <c r="IPX160" s="90"/>
      <c r="IPY160" s="90"/>
      <c r="IPZ160" s="90"/>
      <c r="IQA160" s="90"/>
      <c r="IQB160" s="90"/>
      <c r="IQC160" s="90"/>
      <c r="IQD160" s="90"/>
      <c r="IQE160" s="90"/>
      <c r="IQF160" s="90"/>
      <c r="IQG160" s="90"/>
      <c r="IQH160" s="90"/>
      <c r="IQI160" s="90"/>
      <c r="IQJ160" s="90"/>
      <c r="IQK160" s="90"/>
      <c r="IQL160" s="90"/>
      <c r="IQM160" s="90"/>
      <c r="IQN160" s="90"/>
      <c r="IQO160" s="90"/>
      <c r="IQP160" s="90"/>
      <c r="IQQ160" s="90"/>
      <c r="IQR160" s="90"/>
      <c r="IQS160" s="90"/>
      <c r="IQT160" s="90"/>
      <c r="IQU160" s="90"/>
      <c r="IQV160" s="90"/>
      <c r="IQW160" s="90"/>
      <c r="IQX160" s="90"/>
      <c r="IQY160" s="90"/>
      <c r="IQZ160" s="90"/>
      <c r="IRA160" s="90"/>
      <c r="IRB160" s="90"/>
      <c r="IRC160" s="90"/>
      <c r="IRD160" s="90"/>
      <c r="IRE160" s="90"/>
      <c r="IRF160" s="90"/>
      <c r="IRG160" s="90"/>
      <c r="IRH160" s="90"/>
      <c r="IRI160" s="90"/>
      <c r="IRJ160" s="90"/>
      <c r="IRK160" s="90"/>
      <c r="IRL160" s="90"/>
      <c r="IRM160" s="90"/>
      <c r="IRN160" s="90"/>
      <c r="IRO160" s="90"/>
      <c r="IRP160" s="90"/>
      <c r="IRQ160" s="90"/>
      <c r="IRR160" s="90"/>
      <c r="IRS160" s="90"/>
      <c r="IRT160" s="90"/>
      <c r="IRU160" s="90"/>
      <c r="IRV160" s="90"/>
      <c r="IRW160" s="90"/>
      <c r="IRX160" s="90"/>
      <c r="IRY160" s="90"/>
      <c r="IRZ160" s="90"/>
      <c r="ISA160" s="90"/>
      <c r="ISB160" s="90"/>
      <c r="ISC160" s="90"/>
      <c r="ISD160" s="90"/>
      <c r="ISE160" s="90"/>
      <c r="ISF160" s="90"/>
      <c r="ISG160" s="90"/>
      <c r="ISH160" s="90"/>
      <c r="ISI160" s="90"/>
      <c r="ISJ160" s="90"/>
      <c r="ISK160" s="90"/>
      <c r="ISL160" s="90"/>
      <c r="ISM160" s="90"/>
      <c r="ISN160" s="90"/>
      <c r="ISO160" s="90"/>
      <c r="ISP160" s="90"/>
      <c r="ISQ160" s="90"/>
      <c r="ISR160" s="90"/>
      <c r="ISS160" s="90"/>
      <c r="IST160" s="90"/>
      <c r="ISU160" s="90"/>
      <c r="ISV160" s="90"/>
      <c r="ISW160" s="90"/>
      <c r="ISX160" s="90"/>
      <c r="ISY160" s="90"/>
      <c r="ISZ160" s="90"/>
      <c r="ITA160" s="90"/>
      <c r="ITB160" s="90"/>
      <c r="ITC160" s="90"/>
      <c r="ITD160" s="90"/>
      <c r="ITE160" s="90"/>
      <c r="ITF160" s="90"/>
      <c r="ITG160" s="90"/>
      <c r="ITH160" s="90"/>
      <c r="ITI160" s="90"/>
      <c r="ITJ160" s="90"/>
      <c r="ITK160" s="90"/>
      <c r="ITL160" s="90"/>
      <c r="ITM160" s="90"/>
      <c r="ITN160" s="90"/>
      <c r="ITO160" s="90"/>
      <c r="ITP160" s="90"/>
      <c r="ITQ160" s="90"/>
      <c r="ITR160" s="90"/>
      <c r="ITS160" s="90"/>
      <c r="ITT160" s="90"/>
      <c r="ITU160" s="90"/>
      <c r="ITV160" s="90"/>
      <c r="ITW160" s="90"/>
      <c r="ITX160" s="90"/>
      <c r="ITY160" s="90"/>
      <c r="ITZ160" s="90"/>
      <c r="IUA160" s="90"/>
      <c r="IUB160" s="90"/>
      <c r="IUC160" s="90"/>
      <c r="IUD160" s="90"/>
      <c r="IUE160" s="90"/>
      <c r="IUF160" s="90"/>
      <c r="IUG160" s="90"/>
      <c r="IUH160" s="90"/>
      <c r="IUI160" s="90"/>
      <c r="IUJ160" s="90"/>
      <c r="IUK160" s="90"/>
      <c r="IUL160" s="90"/>
      <c r="IUM160" s="90"/>
      <c r="IUN160" s="90"/>
      <c r="IUO160" s="90"/>
      <c r="IUP160" s="90"/>
      <c r="IUQ160" s="90"/>
      <c r="IUR160" s="90"/>
      <c r="IUS160" s="90"/>
      <c r="IUT160" s="90"/>
      <c r="IUU160" s="90"/>
      <c r="IUV160" s="90"/>
      <c r="IUW160" s="90"/>
      <c r="IUX160" s="90"/>
      <c r="IUY160" s="90"/>
      <c r="IUZ160" s="90"/>
      <c r="IVA160" s="90"/>
      <c r="IVB160" s="90"/>
      <c r="IVC160" s="90"/>
      <c r="IVD160" s="90"/>
      <c r="IVE160" s="90"/>
      <c r="IVF160" s="90"/>
      <c r="IVG160" s="90"/>
      <c r="IVH160" s="90"/>
      <c r="IVI160" s="90"/>
      <c r="IVJ160" s="90"/>
      <c r="IVK160" s="90"/>
      <c r="IVL160" s="90"/>
      <c r="IVM160" s="90"/>
      <c r="IVN160" s="90"/>
      <c r="IVO160" s="90"/>
      <c r="IVP160" s="90"/>
      <c r="IVQ160" s="90"/>
      <c r="IVR160" s="90"/>
      <c r="IVS160" s="90"/>
      <c r="IVT160" s="90"/>
      <c r="IVU160" s="90"/>
      <c r="IVV160" s="90"/>
      <c r="IVW160" s="90"/>
      <c r="IVX160" s="90"/>
      <c r="IVY160" s="90"/>
      <c r="IVZ160" s="90"/>
      <c r="IWA160" s="90"/>
      <c r="IWB160" s="90"/>
      <c r="IWC160" s="90"/>
      <c r="IWD160" s="90"/>
      <c r="IWE160" s="90"/>
      <c r="IWF160" s="90"/>
      <c r="IWG160" s="90"/>
      <c r="IWH160" s="90"/>
      <c r="IWI160" s="90"/>
      <c r="IWJ160" s="90"/>
      <c r="IWK160" s="90"/>
      <c r="IWL160" s="90"/>
      <c r="IWM160" s="90"/>
      <c r="IWN160" s="90"/>
      <c r="IWO160" s="90"/>
      <c r="IWP160" s="90"/>
      <c r="IWQ160" s="90"/>
      <c r="IWR160" s="90"/>
      <c r="IWS160" s="90"/>
      <c r="IWT160" s="90"/>
      <c r="IWU160" s="90"/>
      <c r="IWV160" s="90"/>
      <c r="IWW160" s="90"/>
      <c r="IWX160" s="90"/>
      <c r="IWY160" s="90"/>
      <c r="IWZ160" s="90"/>
      <c r="IXA160" s="90"/>
      <c r="IXB160" s="90"/>
      <c r="IXC160" s="90"/>
      <c r="IXD160" s="90"/>
      <c r="IXE160" s="90"/>
      <c r="IXF160" s="90"/>
      <c r="IXG160" s="90"/>
      <c r="IXH160" s="90"/>
      <c r="IXI160" s="90"/>
      <c r="IXJ160" s="90"/>
      <c r="IXK160" s="90"/>
      <c r="IXL160" s="90"/>
      <c r="IXM160" s="90"/>
      <c r="IXN160" s="90"/>
      <c r="IXO160" s="90"/>
      <c r="IXP160" s="90"/>
      <c r="IXQ160" s="90"/>
      <c r="IXR160" s="90"/>
      <c r="IXS160" s="90"/>
      <c r="IXT160" s="90"/>
      <c r="IXU160" s="90"/>
      <c r="IXV160" s="90"/>
      <c r="IXW160" s="90"/>
      <c r="IXX160" s="90"/>
      <c r="IXY160" s="90"/>
      <c r="IXZ160" s="90"/>
      <c r="IYA160" s="90"/>
      <c r="IYB160" s="90"/>
      <c r="IYC160" s="90"/>
      <c r="IYD160" s="90"/>
      <c r="IYE160" s="90"/>
      <c r="IYF160" s="90"/>
      <c r="IYG160" s="90"/>
      <c r="IYH160" s="90"/>
      <c r="IYI160" s="90"/>
      <c r="IYJ160" s="90"/>
      <c r="IYK160" s="90"/>
      <c r="IYL160" s="90"/>
      <c r="IYM160" s="90"/>
      <c r="IYN160" s="90"/>
      <c r="IYO160" s="90"/>
      <c r="IYP160" s="90"/>
      <c r="IYQ160" s="90"/>
      <c r="IYR160" s="90"/>
      <c r="IYS160" s="90"/>
      <c r="IYT160" s="90"/>
      <c r="IYU160" s="90"/>
      <c r="IYV160" s="90"/>
      <c r="IYW160" s="90"/>
      <c r="IYX160" s="90"/>
      <c r="IYY160" s="90"/>
      <c r="IYZ160" s="90"/>
      <c r="IZA160" s="90"/>
      <c r="IZB160" s="90"/>
      <c r="IZC160" s="90"/>
      <c r="IZD160" s="90"/>
      <c r="IZE160" s="90"/>
      <c r="IZF160" s="90"/>
      <c r="IZG160" s="90"/>
      <c r="IZH160" s="90"/>
      <c r="IZI160" s="90"/>
      <c r="IZJ160" s="90"/>
      <c r="IZK160" s="90"/>
      <c r="IZL160" s="90"/>
      <c r="IZM160" s="90"/>
      <c r="IZN160" s="90"/>
      <c r="IZO160" s="90"/>
      <c r="IZP160" s="90"/>
      <c r="IZQ160" s="90"/>
      <c r="IZR160" s="90"/>
      <c r="IZS160" s="90"/>
      <c r="IZT160" s="90"/>
      <c r="IZU160" s="90"/>
      <c r="IZV160" s="90"/>
      <c r="IZW160" s="90"/>
      <c r="IZX160" s="90"/>
      <c r="IZY160" s="90"/>
      <c r="IZZ160" s="90"/>
      <c r="JAA160" s="90"/>
      <c r="JAB160" s="90"/>
      <c r="JAC160" s="90"/>
      <c r="JAD160" s="90"/>
      <c r="JAE160" s="90"/>
      <c r="JAF160" s="90"/>
      <c r="JAG160" s="90"/>
      <c r="JAH160" s="90"/>
      <c r="JAI160" s="90"/>
      <c r="JAJ160" s="90"/>
      <c r="JAK160" s="90"/>
      <c r="JAL160" s="90"/>
      <c r="JAM160" s="90"/>
      <c r="JAN160" s="90"/>
      <c r="JAO160" s="90"/>
      <c r="JAP160" s="90"/>
      <c r="JAQ160" s="90"/>
      <c r="JAR160" s="90"/>
      <c r="JAS160" s="90"/>
      <c r="JAT160" s="90"/>
      <c r="JAU160" s="90"/>
      <c r="JAV160" s="90"/>
      <c r="JAW160" s="90"/>
      <c r="JAX160" s="90"/>
      <c r="JAY160" s="90"/>
      <c r="JAZ160" s="90"/>
      <c r="JBA160" s="90"/>
      <c r="JBB160" s="90"/>
      <c r="JBC160" s="90"/>
      <c r="JBD160" s="90"/>
      <c r="JBE160" s="90"/>
      <c r="JBF160" s="90"/>
      <c r="JBG160" s="90"/>
      <c r="JBH160" s="90"/>
      <c r="JBI160" s="90"/>
      <c r="JBJ160" s="90"/>
      <c r="JBK160" s="90"/>
      <c r="JBL160" s="90"/>
      <c r="JBM160" s="90"/>
      <c r="JBN160" s="90"/>
      <c r="JBO160" s="90"/>
      <c r="JBP160" s="90"/>
      <c r="JBQ160" s="90"/>
      <c r="JBR160" s="90"/>
      <c r="JBS160" s="90"/>
      <c r="JBT160" s="90"/>
      <c r="JBU160" s="90"/>
      <c r="JBV160" s="90"/>
      <c r="JBW160" s="90"/>
      <c r="JBX160" s="90"/>
      <c r="JBY160" s="90"/>
      <c r="JBZ160" s="90"/>
      <c r="JCA160" s="90"/>
      <c r="JCB160" s="90"/>
      <c r="JCC160" s="90"/>
      <c r="JCD160" s="90"/>
      <c r="JCE160" s="90"/>
      <c r="JCF160" s="90"/>
      <c r="JCG160" s="90"/>
      <c r="JCH160" s="90"/>
      <c r="JCI160" s="90"/>
      <c r="JCJ160" s="90"/>
      <c r="JCK160" s="90"/>
      <c r="JCL160" s="90"/>
      <c r="JCM160" s="90"/>
      <c r="JCN160" s="90"/>
      <c r="JCO160" s="90"/>
      <c r="JCP160" s="90"/>
      <c r="JCQ160" s="90"/>
      <c r="JCR160" s="90"/>
      <c r="JCS160" s="90"/>
      <c r="JCT160" s="90"/>
      <c r="JCU160" s="90"/>
      <c r="JCV160" s="90"/>
      <c r="JCW160" s="90"/>
      <c r="JCX160" s="90"/>
      <c r="JCY160" s="90"/>
      <c r="JCZ160" s="90"/>
      <c r="JDA160" s="90"/>
      <c r="JDB160" s="90"/>
      <c r="JDC160" s="90"/>
      <c r="JDD160" s="90"/>
      <c r="JDE160" s="90"/>
      <c r="JDF160" s="90"/>
      <c r="JDG160" s="90"/>
      <c r="JDH160" s="90"/>
      <c r="JDI160" s="90"/>
      <c r="JDJ160" s="90"/>
      <c r="JDK160" s="90"/>
      <c r="JDL160" s="90"/>
      <c r="JDM160" s="90"/>
      <c r="JDN160" s="90"/>
      <c r="JDO160" s="90"/>
      <c r="JDP160" s="90"/>
      <c r="JDQ160" s="90"/>
      <c r="JDR160" s="90"/>
      <c r="JDS160" s="90"/>
      <c r="JDT160" s="90"/>
      <c r="JDU160" s="90"/>
      <c r="JDV160" s="90"/>
      <c r="JDW160" s="90"/>
      <c r="JDX160" s="90"/>
      <c r="JDY160" s="90"/>
      <c r="JDZ160" s="90"/>
      <c r="JEA160" s="90"/>
      <c r="JEB160" s="90"/>
      <c r="JEC160" s="90"/>
      <c r="JED160" s="90"/>
      <c r="JEE160" s="90"/>
      <c r="JEF160" s="90"/>
      <c r="JEG160" s="90"/>
      <c r="JEH160" s="90"/>
      <c r="JEI160" s="90"/>
      <c r="JEJ160" s="90"/>
      <c r="JEK160" s="90"/>
      <c r="JEL160" s="90"/>
      <c r="JEM160" s="90"/>
      <c r="JEN160" s="90"/>
      <c r="JEO160" s="90"/>
      <c r="JEP160" s="90"/>
      <c r="JEQ160" s="90"/>
      <c r="JER160" s="90"/>
      <c r="JES160" s="90"/>
      <c r="JET160" s="90"/>
      <c r="JEU160" s="90"/>
      <c r="JEV160" s="90"/>
      <c r="JEW160" s="90"/>
      <c r="JEX160" s="90"/>
      <c r="JEY160" s="90"/>
      <c r="JEZ160" s="90"/>
      <c r="JFA160" s="90"/>
      <c r="JFB160" s="90"/>
      <c r="JFC160" s="90"/>
      <c r="JFD160" s="90"/>
      <c r="JFE160" s="90"/>
      <c r="JFF160" s="90"/>
      <c r="JFG160" s="90"/>
      <c r="JFH160" s="90"/>
      <c r="JFI160" s="90"/>
      <c r="JFJ160" s="90"/>
      <c r="JFK160" s="90"/>
      <c r="JFL160" s="90"/>
      <c r="JFM160" s="90"/>
      <c r="JFN160" s="90"/>
      <c r="JFO160" s="90"/>
      <c r="JFP160" s="90"/>
      <c r="JFQ160" s="90"/>
      <c r="JFR160" s="90"/>
      <c r="JFS160" s="90"/>
      <c r="JFT160" s="90"/>
      <c r="JFU160" s="90"/>
      <c r="JFV160" s="90"/>
      <c r="JFW160" s="90"/>
      <c r="JFX160" s="90"/>
      <c r="JFY160" s="90"/>
      <c r="JFZ160" s="90"/>
      <c r="JGA160" s="90"/>
      <c r="JGB160" s="90"/>
      <c r="JGC160" s="90"/>
      <c r="JGD160" s="90"/>
      <c r="JGE160" s="90"/>
      <c r="JGF160" s="90"/>
      <c r="JGG160" s="90"/>
      <c r="JGH160" s="90"/>
      <c r="JGI160" s="90"/>
      <c r="JGJ160" s="90"/>
      <c r="JGK160" s="90"/>
      <c r="JGL160" s="90"/>
      <c r="JGM160" s="90"/>
      <c r="JGN160" s="90"/>
      <c r="JGO160" s="90"/>
      <c r="JGP160" s="90"/>
      <c r="JGQ160" s="90"/>
      <c r="JGR160" s="90"/>
      <c r="JGS160" s="90"/>
      <c r="JGT160" s="90"/>
      <c r="JGU160" s="90"/>
      <c r="JGV160" s="90"/>
      <c r="JGW160" s="90"/>
      <c r="JGX160" s="90"/>
      <c r="JGY160" s="90"/>
      <c r="JGZ160" s="90"/>
      <c r="JHA160" s="90"/>
      <c r="JHB160" s="90"/>
      <c r="JHC160" s="90"/>
      <c r="JHD160" s="90"/>
      <c r="JHE160" s="90"/>
      <c r="JHF160" s="90"/>
      <c r="JHG160" s="90"/>
      <c r="JHH160" s="90"/>
      <c r="JHI160" s="90"/>
      <c r="JHJ160" s="90"/>
      <c r="JHK160" s="90"/>
      <c r="JHL160" s="90"/>
      <c r="JHM160" s="90"/>
      <c r="JHN160" s="90"/>
      <c r="JHO160" s="90"/>
      <c r="JHP160" s="90"/>
      <c r="JHQ160" s="90"/>
      <c r="JHR160" s="90"/>
      <c r="JHS160" s="90"/>
      <c r="JHT160" s="90"/>
      <c r="JHU160" s="90"/>
      <c r="JHV160" s="90"/>
      <c r="JHW160" s="90"/>
      <c r="JHX160" s="90"/>
      <c r="JHY160" s="90"/>
      <c r="JHZ160" s="90"/>
      <c r="JIA160" s="90"/>
      <c r="JIB160" s="90"/>
      <c r="JIC160" s="90"/>
      <c r="JID160" s="90"/>
      <c r="JIE160" s="90"/>
      <c r="JIF160" s="90"/>
      <c r="JIG160" s="90"/>
      <c r="JIH160" s="90"/>
      <c r="JII160" s="90"/>
      <c r="JIJ160" s="90"/>
      <c r="JIK160" s="90"/>
      <c r="JIL160" s="90"/>
      <c r="JIM160" s="90"/>
      <c r="JIN160" s="90"/>
      <c r="JIO160" s="90"/>
      <c r="JIP160" s="90"/>
      <c r="JIQ160" s="90"/>
      <c r="JIR160" s="90"/>
      <c r="JIS160" s="90"/>
      <c r="JIT160" s="90"/>
      <c r="JIU160" s="90"/>
      <c r="JIV160" s="90"/>
      <c r="JIW160" s="90"/>
      <c r="JIX160" s="90"/>
      <c r="JIY160" s="90"/>
      <c r="JIZ160" s="90"/>
      <c r="JJA160" s="90"/>
      <c r="JJB160" s="90"/>
      <c r="JJC160" s="90"/>
      <c r="JJD160" s="90"/>
      <c r="JJE160" s="90"/>
      <c r="JJF160" s="90"/>
      <c r="JJG160" s="90"/>
      <c r="JJH160" s="90"/>
      <c r="JJI160" s="90"/>
      <c r="JJJ160" s="90"/>
      <c r="JJK160" s="90"/>
      <c r="JJL160" s="90"/>
      <c r="JJM160" s="90"/>
      <c r="JJN160" s="90"/>
      <c r="JJO160" s="90"/>
      <c r="JJP160" s="90"/>
      <c r="JJQ160" s="90"/>
      <c r="JJR160" s="90"/>
      <c r="JJS160" s="90"/>
      <c r="JJT160" s="90"/>
      <c r="JJU160" s="90"/>
      <c r="JJV160" s="90"/>
      <c r="JJW160" s="90"/>
      <c r="JJX160" s="90"/>
      <c r="JJY160" s="90"/>
      <c r="JJZ160" s="90"/>
      <c r="JKA160" s="90"/>
      <c r="JKB160" s="90"/>
      <c r="JKC160" s="90"/>
      <c r="JKD160" s="90"/>
      <c r="JKE160" s="90"/>
      <c r="JKF160" s="90"/>
      <c r="JKG160" s="90"/>
      <c r="JKH160" s="90"/>
      <c r="JKI160" s="90"/>
      <c r="JKJ160" s="90"/>
      <c r="JKK160" s="90"/>
      <c r="JKL160" s="90"/>
      <c r="JKM160" s="90"/>
      <c r="JKN160" s="90"/>
      <c r="JKO160" s="90"/>
      <c r="JKP160" s="90"/>
      <c r="JKQ160" s="90"/>
      <c r="JKR160" s="90"/>
      <c r="JKS160" s="90"/>
      <c r="JKT160" s="90"/>
      <c r="JKU160" s="90"/>
      <c r="JKV160" s="90"/>
      <c r="JKW160" s="90"/>
      <c r="JKX160" s="90"/>
      <c r="JKY160" s="90"/>
      <c r="JKZ160" s="90"/>
      <c r="JLA160" s="90"/>
      <c r="JLB160" s="90"/>
      <c r="JLC160" s="90"/>
      <c r="JLD160" s="90"/>
      <c r="JLE160" s="90"/>
      <c r="JLF160" s="90"/>
      <c r="JLG160" s="90"/>
      <c r="JLH160" s="90"/>
      <c r="JLI160" s="90"/>
      <c r="JLJ160" s="90"/>
      <c r="JLK160" s="90"/>
      <c r="JLL160" s="90"/>
      <c r="JLM160" s="90"/>
      <c r="JLN160" s="90"/>
      <c r="JLO160" s="90"/>
      <c r="JLP160" s="90"/>
      <c r="JLQ160" s="90"/>
      <c r="JLR160" s="90"/>
      <c r="JLS160" s="90"/>
      <c r="JLT160" s="90"/>
      <c r="JLU160" s="90"/>
      <c r="JLV160" s="90"/>
      <c r="JLW160" s="90"/>
      <c r="JLX160" s="90"/>
      <c r="JLY160" s="90"/>
      <c r="JLZ160" s="90"/>
      <c r="JMA160" s="90"/>
      <c r="JMB160" s="90"/>
      <c r="JMC160" s="90"/>
      <c r="JMD160" s="90"/>
      <c r="JME160" s="90"/>
      <c r="JMF160" s="90"/>
      <c r="JMG160" s="90"/>
      <c r="JMH160" s="90"/>
      <c r="JMI160" s="90"/>
      <c r="JMJ160" s="90"/>
      <c r="JMK160" s="90"/>
      <c r="JML160" s="90"/>
      <c r="JMM160" s="90"/>
      <c r="JMN160" s="90"/>
      <c r="JMO160" s="90"/>
      <c r="JMP160" s="90"/>
      <c r="JMQ160" s="90"/>
      <c r="JMR160" s="90"/>
      <c r="JMS160" s="90"/>
      <c r="JMT160" s="90"/>
      <c r="JMU160" s="90"/>
      <c r="JMV160" s="90"/>
      <c r="JMW160" s="90"/>
      <c r="JMX160" s="90"/>
      <c r="JMY160" s="90"/>
      <c r="JMZ160" s="90"/>
      <c r="JNA160" s="90"/>
      <c r="JNB160" s="90"/>
      <c r="JNC160" s="90"/>
      <c r="JND160" s="90"/>
      <c r="JNE160" s="90"/>
      <c r="JNF160" s="90"/>
      <c r="JNG160" s="90"/>
      <c r="JNH160" s="90"/>
      <c r="JNI160" s="90"/>
      <c r="JNJ160" s="90"/>
      <c r="JNK160" s="90"/>
      <c r="JNL160" s="90"/>
      <c r="JNM160" s="90"/>
      <c r="JNN160" s="90"/>
      <c r="JNO160" s="90"/>
      <c r="JNP160" s="90"/>
      <c r="JNQ160" s="90"/>
      <c r="JNR160" s="90"/>
      <c r="JNS160" s="90"/>
      <c r="JNT160" s="90"/>
      <c r="JNU160" s="90"/>
      <c r="JNV160" s="90"/>
      <c r="JNW160" s="90"/>
      <c r="JNX160" s="90"/>
      <c r="JNY160" s="90"/>
      <c r="JNZ160" s="90"/>
      <c r="JOA160" s="90"/>
      <c r="JOB160" s="90"/>
      <c r="JOC160" s="90"/>
      <c r="JOD160" s="90"/>
      <c r="JOE160" s="90"/>
      <c r="JOF160" s="90"/>
      <c r="JOG160" s="90"/>
      <c r="JOH160" s="90"/>
      <c r="JOI160" s="90"/>
      <c r="JOJ160" s="90"/>
      <c r="JOK160" s="90"/>
      <c r="JOL160" s="90"/>
      <c r="JOM160" s="90"/>
      <c r="JON160" s="90"/>
      <c r="JOO160" s="90"/>
      <c r="JOP160" s="90"/>
      <c r="JOQ160" s="90"/>
      <c r="JOR160" s="90"/>
      <c r="JOS160" s="90"/>
      <c r="JOT160" s="90"/>
      <c r="JOU160" s="90"/>
      <c r="JOV160" s="90"/>
      <c r="JOW160" s="90"/>
      <c r="JOX160" s="90"/>
      <c r="JOY160" s="90"/>
      <c r="JOZ160" s="90"/>
      <c r="JPA160" s="90"/>
      <c r="JPB160" s="90"/>
      <c r="JPC160" s="90"/>
      <c r="JPD160" s="90"/>
      <c r="JPE160" s="90"/>
      <c r="JPF160" s="90"/>
      <c r="JPG160" s="90"/>
      <c r="JPH160" s="90"/>
      <c r="JPI160" s="90"/>
      <c r="JPJ160" s="90"/>
      <c r="JPK160" s="90"/>
      <c r="JPL160" s="90"/>
      <c r="JPM160" s="90"/>
      <c r="JPN160" s="90"/>
      <c r="JPO160" s="90"/>
      <c r="JPP160" s="90"/>
      <c r="JPQ160" s="90"/>
      <c r="JPR160" s="90"/>
      <c r="JPS160" s="90"/>
      <c r="JPT160" s="90"/>
      <c r="JPU160" s="90"/>
      <c r="JPV160" s="90"/>
      <c r="JPW160" s="90"/>
      <c r="JPX160" s="90"/>
      <c r="JPY160" s="90"/>
      <c r="JPZ160" s="90"/>
      <c r="JQA160" s="90"/>
      <c r="JQB160" s="90"/>
      <c r="JQC160" s="90"/>
      <c r="JQD160" s="90"/>
      <c r="JQE160" s="90"/>
      <c r="JQF160" s="90"/>
      <c r="JQG160" s="90"/>
      <c r="JQH160" s="90"/>
      <c r="JQI160" s="90"/>
      <c r="JQJ160" s="90"/>
      <c r="JQK160" s="90"/>
      <c r="JQL160" s="90"/>
      <c r="JQM160" s="90"/>
      <c r="JQN160" s="90"/>
      <c r="JQO160" s="90"/>
      <c r="JQP160" s="90"/>
      <c r="JQQ160" s="90"/>
      <c r="JQR160" s="90"/>
      <c r="JQS160" s="90"/>
      <c r="JQT160" s="90"/>
      <c r="JQU160" s="90"/>
      <c r="JQV160" s="90"/>
      <c r="JQW160" s="90"/>
      <c r="JQX160" s="90"/>
      <c r="JQY160" s="90"/>
      <c r="JQZ160" s="90"/>
      <c r="JRA160" s="90"/>
      <c r="JRB160" s="90"/>
      <c r="JRC160" s="90"/>
      <c r="JRD160" s="90"/>
      <c r="JRE160" s="90"/>
      <c r="JRF160" s="90"/>
      <c r="JRG160" s="90"/>
      <c r="JRH160" s="90"/>
      <c r="JRI160" s="90"/>
      <c r="JRJ160" s="90"/>
      <c r="JRK160" s="90"/>
      <c r="JRL160" s="90"/>
      <c r="JRM160" s="90"/>
      <c r="JRN160" s="90"/>
      <c r="JRO160" s="90"/>
      <c r="JRP160" s="90"/>
      <c r="JRQ160" s="90"/>
      <c r="JRR160" s="90"/>
      <c r="JRS160" s="90"/>
      <c r="JRT160" s="90"/>
      <c r="JRU160" s="90"/>
      <c r="JRV160" s="90"/>
      <c r="JRW160" s="90"/>
      <c r="JRX160" s="90"/>
      <c r="JRY160" s="90"/>
      <c r="JRZ160" s="90"/>
      <c r="JSA160" s="90"/>
      <c r="JSB160" s="90"/>
      <c r="JSC160" s="90"/>
      <c r="JSD160" s="90"/>
      <c r="JSE160" s="90"/>
      <c r="JSF160" s="90"/>
      <c r="JSG160" s="90"/>
      <c r="JSH160" s="90"/>
      <c r="JSI160" s="90"/>
      <c r="JSJ160" s="90"/>
      <c r="JSK160" s="90"/>
      <c r="JSL160" s="90"/>
      <c r="JSM160" s="90"/>
      <c r="JSN160" s="90"/>
      <c r="JSO160" s="90"/>
      <c r="JSP160" s="90"/>
      <c r="JSQ160" s="90"/>
      <c r="JSR160" s="90"/>
      <c r="JSS160" s="90"/>
      <c r="JST160" s="90"/>
      <c r="JSU160" s="90"/>
      <c r="JSV160" s="90"/>
      <c r="JSW160" s="90"/>
      <c r="JSX160" s="90"/>
      <c r="JSY160" s="90"/>
      <c r="JSZ160" s="90"/>
      <c r="JTA160" s="90"/>
      <c r="JTB160" s="90"/>
      <c r="JTC160" s="90"/>
      <c r="JTD160" s="90"/>
      <c r="JTE160" s="90"/>
      <c r="JTF160" s="90"/>
      <c r="JTG160" s="90"/>
      <c r="JTH160" s="90"/>
      <c r="JTI160" s="90"/>
      <c r="JTJ160" s="90"/>
      <c r="JTK160" s="90"/>
      <c r="JTL160" s="90"/>
      <c r="JTM160" s="90"/>
      <c r="JTN160" s="90"/>
      <c r="JTO160" s="90"/>
      <c r="JTP160" s="90"/>
      <c r="JTQ160" s="90"/>
      <c r="JTR160" s="90"/>
      <c r="JTS160" s="90"/>
      <c r="JTT160" s="90"/>
      <c r="JTU160" s="90"/>
      <c r="JTV160" s="90"/>
      <c r="JTW160" s="90"/>
      <c r="JTX160" s="90"/>
      <c r="JTY160" s="90"/>
      <c r="JTZ160" s="90"/>
      <c r="JUA160" s="90"/>
      <c r="JUB160" s="90"/>
      <c r="JUC160" s="90"/>
      <c r="JUD160" s="90"/>
      <c r="JUE160" s="90"/>
      <c r="JUF160" s="90"/>
      <c r="JUG160" s="90"/>
      <c r="JUH160" s="90"/>
      <c r="JUI160" s="90"/>
      <c r="JUJ160" s="90"/>
      <c r="JUK160" s="90"/>
      <c r="JUL160" s="90"/>
      <c r="JUM160" s="90"/>
      <c r="JUN160" s="90"/>
      <c r="JUO160" s="90"/>
      <c r="JUP160" s="90"/>
      <c r="JUQ160" s="90"/>
      <c r="JUR160" s="90"/>
      <c r="JUS160" s="90"/>
      <c r="JUT160" s="90"/>
      <c r="JUU160" s="90"/>
      <c r="JUV160" s="90"/>
      <c r="JUW160" s="90"/>
      <c r="JUX160" s="90"/>
      <c r="JUY160" s="90"/>
      <c r="JUZ160" s="90"/>
      <c r="JVA160" s="90"/>
      <c r="JVB160" s="90"/>
      <c r="JVC160" s="90"/>
      <c r="JVD160" s="90"/>
      <c r="JVE160" s="90"/>
      <c r="JVF160" s="90"/>
      <c r="JVG160" s="90"/>
      <c r="JVH160" s="90"/>
      <c r="JVI160" s="90"/>
      <c r="JVJ160" s="90"/>
      <c r="JVK160" s="90"/>
      <c r="JVL160" s="90"/>
      <c r="JVM160" s="90"/>
      <c r="JVN160" s="90"/>
      <c r="JVO160" s="90"/>
      <c r="JVP160" s="90"/>
      <c r="JVQ160" s="90"/>
      <c r="JVR160" s="90"/>
      <c r="JVS160" s="90"/>
      <c r="JVT160" s="90"/>
      <c r="JVU160" s="90"/>
      <c r="JVV160" s="90"/>
      <c r="JVW160" s="90"/>
      <c r="JVX160" s="90"/>
      <c r="JVY160" s="90"/>
      <c r="JVZ160" s="90"/>
      <c r="JWA160" s="90"/>
      <c r="JWB160" s="90"/>
      <c r="JWC160" s="90"/>
      <c r="JWD160" s="90"/>
      <c r="JWE160" s="90"/>
      <c r="JWF160" s="90"/>
      <c r="JWG160" s="90"/>
      <c r="JWH160" s="90"/>
      <c r="JWI160" s="90"/>
      <c r="JWJ160" s="90"/>
      <c r="JWK160" s="90"/>
      <c r="JWL160" s="90"/>
      <c r="JWM160" s="90"/>
      <c r="JWN160" s="90"/>
      <c r="JWO160" s="90"/>
      <c r="JWP160" s="90"/>
      <c r="JWQ160" s="90"/>
      <c r="JWR160" s="90"/>
      <c r="JWS160" s="90"/>
      <c r="JWT160" s="90"/>
      <c r="JWU160" s="90"/>
      <c r="JWV160" s="90"/>
      <c r="JWW160" s="90"/>
      <c r="JWX160" s="90"/>
      <c r="JWY160" s="90"/>
      <c r="JWZ160" s="90"/>
      <c r="JXA160" s="90"/>
      <c r="JXB160" s="90"/>
      <c r="JXC160" s="90"/>
      <c r="JXD160" s="90"/>
      <c r="JXE160" s="90"/>
      <c r="JXF160" s="90"/>
      <c r="JXG160" s="90"/>
      <c r="JXH160" s="90"/>
      <c r="JXI160" s="90"/>
      <c r="JXJ160" s="90"/>
      <c r="JXK160" s="90"/>
      <c r="JXL160" s="90"/>
      <c r="JXM160" s="90"/>
      <c r="JXN160" s="90"/>
      <c r="JXO160" s="90"/>
      <c r="JXP160" s="90"/>
      <c r="JXQ160" s="90"/>
      <c r="JXR160" s="90"/>
      <c r="JXS160" s="90"/>
      <c r="JXT160" s="90"/>
      <c r="JXU160" s="90"/>
      <c r="JXV160" s="90"/>
      <c r="JXW160" s="90"/>
      <c r="JXX160" s="90"/>
      <c r="JXY160" s="90"/>
      <c r="JXZ160" s="90"/>
      <c r="JYA160" s="90"/>
      <c r="JYB160" s="90"/>
      <c r="JYC160" s="90"/>
      <c r="JYD160" s="90"/>
      <c r="JYE160" s="90"/>
      <c r="JYF160" s="90"/>
      <c r="JYG160" s="90"/>
      <c r="JYH160" s="90"/>
      <c r="JYI160" s="90"/>
      <c r="JYJ160" s="90"/>
      <c r="JYK160" s="90"/>
      <c r="JYL160" s="90"/>
      <c r="JYM160" s="90"/>
      <c r="JYN160" s="90"/>
      <c r="JYO160" s="90"/>
      <c r="JYP160" s="90"/>
      <c r="JYQ160" s="90"/>
      <c r="JYR160" s="90"/>
      <c r="JYS160" s="90"/>
      <c r="JYT160" s="90"/>
      <c r="JYU160" s="90"/>
      <c r="JYV160" s="90"/>
      <c r="JYW160" s="90"/>
      <c r="JYX160" s="90"/>
      <c r="JYY160" s="90"/>
      <c r="JYZ160" s="90"/>
      <c r="JZA160" s="90"/>
      <c r="JZB160" s="90"/>
      <c r="JZC160" s="90"/>
      <c r="JZD160" s="90"/>
      <c r="JZE160" s="90"/>
      <c r="JZF160" s="90"/>
      <c r="JZG160" s="90"/>
      <c r="JZH160" s="90"/>
      <c r="JZI160" s="90"/>
      <c r="JZJ160" s="90"/>
      <c r="JZK160" s="90"/>
      <c r="JZL160" s="90"/>
      <c r="JZM160" s="90"/>
      <c r="JZN160" s="90"/>
      <c r="JZO160" s="90"/>
      <c r="JZP160" s="90"/>
      <c r="JZQ160" s="90"/>
      <c r="JZR160" s="90"/>
      <c r="JZS160" s="90"/>
      <c r="JZT160" s="90"/>
      <c r="JZU160" s="90"/>
      <c r="JZV160" s="90"/>
      <c r="JZW160" s="90"/>
      <c r="JZX160" s="90"/>
      <c r="JZY160" s="90"/>
      <c r="JZZ160" s="90"/>
      <c r="KAA160" s="90"/>
      <c r="KAB160" s="90"/>
      <c r="KAC160" s="90"/>
      <c r="KAD160" s="90"/>
      <c r="KAE160" s="90"/>
      <c r="KAF160" s="90"/>
      <c r="KAG160" s="90"/>
      <c r="KAH160" s="90"/>
      <c r="KAI160" s="90"/>
      <c r="KAJ160" s="90"/>
      <c r="KAK160" s="90"/>
      <c r="KAL160" s="90"/>
      <c r="KAM160" s="90"/>
      <c r="KAN160" s="90"/>
      <c r="KAO160" s="90"/>
      <c r="KAP160" s="90"/>
      <c r="KAQ160" s="90"/>
      <c r="KAR160" s="90"/>
      <c r="KAS160" s="90"/>
      <c r="KAT160" s="90"/>
      <c r="KAU160" s="90"/>
      <c r="KAV160" s="90"/>
      <c r="KAW160" s="90"/>
      <c r="KAX160" s="90"/>
      <c r="KAY160" s="90"/>
      <c r="KAZ160" s="90"/>
      <c r="KBA160" s="90"/>
      <c r="KBB160" s="90"/>
      <c r="KBC160" s="90"/>
      <c r="KBD160" s="90"/>
      <c r="KBE160" s="90"/>
      <c r="KBF160" s="90"/>
      <c r="KBG160" s="90"/>
      <c r="KBH160" s="90"/>
      <c r="KBI160" s="90"/>
      <c r="KBJ160" s="90"/>
      <c r="KBK160" s="90"/>
      <c r="KBL160" s="90"/>
      <c r="KBM160" s="90"/>
      <c r="KBN160" s="90"/>
      <c r="KBO160" s="90"/>
      <c r="KBP160" s="90"/>
      <c r="KBQ160" s="90"/>
      <c r="KBR160" s="90"/>
      <c r="KBS160" s="90"/>
      <c r="KBT160" s="90"/>
      <c r="KBU160" s="90"/>
      <c r="KBV160" s="90"/>
      <c r="KBW160" s="90"/>
      <c r="KBX160" s="90"/>
      <c r="KBY160" s="90"/>
      <c r="KBZ160" s="90"/>
      <c r="KCA160" s="90"/>
      <c r="KCB160" s="90"/>
      <c r="KCC160" s="90"/>
      <c r="KCD160" s="90"/>
      <c r="KCE160" s="90"/>
      <c r="KCF160" s="90"/>
      <c r="KCG160" s="90"/>
      <c r="KCH160" s="90"/>
      <c r="KCI160" s="90"/>
      <c r="KCJ160" s="90"/>
      <c r="KCK160" s="90"/>
      <c r="KCL160" s="90"/>
      <c r="KCM160" s="90"/>
      <c r="KCN160" s="90"/>
      <c r="KCO160" s="90"/>
      <c r="KCP160" s="90"/>
      <c r="KCQ160" s="90"/>
      <c r="KCR160" s="90"/>
      <c r="KCS160" s="90"/>
      <c r="KCT160" s="90"/>
      <c r="KCU160" s="90"/>
      <c r="KCV160" s="90"/>
      <c r="KCW160" s="90"/>
      <c r="KCX160" s="90"/>
      <c r="KCY160" s="90"/>
      <c r="KCZ160" s="90"/>
      <c r="KDA160" s="90"/>
      <c r="KDB160" s="90"/>
      <c r="KDC160" s="90"/>
      <c r="KDD160" s="90"/>
      <c r="KDE160" s="90"/>
      <c r="KDF160" s="90"/>
      <c r="KDG160" s="90"/>
      <c r="KDH160" s="90"/>
      <c r="KDI160" s="90"/>
      <c r="KDJ160" s="90"/>
      <c r="KDK160" s="90"/>
      <c r="KDL160" s="90"/>
      <c r="KDM160" s="90"/>
      <c r="KDN160" s="90"/>
      <c r="KDO160" s="90"/>
      <c r="KDP160" s="90"/>
      <c r="KDQ160" s="90"/>
      <c r="KDR160" s="90"/>
      <c r="KDS160" s="90"/>
      <c r="KDT160" s="90"/>
      <c r="KDU160" s="90"/>
      <c r="KDV160" s="90"/>
      <c r="KDW160" s="90"/>
      <c r="KDX160" s="90"/>
      <c r="KDY160" s="90"/>
      <c r="KDZ160" s="90"/>
      <c r="KEA160" s="90"/>
      <c r="KEB160" s="90"/>
      <c r="KEC160" s="90"/>
      <c r="KED160" s="90"/>
      <c r="KEE160" s="90"/>
      <c r="KEF160" s="90"/>
      <c r="KEG160" s="90"/>
      <c r="KEH160" s="90"/>
      <c r="KEI160" s="90"/>
      <c r="KEJ160" s="90"/>
      <c r="KEK160" s="90"/>
      <c r="KEL160" s="90"/>
      <c r="KEM160" s="90"/>
      <c r="KEN160" s="90"/>
      <c r="KEO160" s="90"/>
      <c r="KEP160" s="90"/>
      <c r="KEQ160" s="90"/>
      <c r="KER160" s="90"/>
      <c r="KES160" s="90"/>
      <c r="KET160" s="90"/>
      <c r="KEU160" s="90"/>
      <c r="KEV160" s="90"/>
      <c r="KEW160" s="90"/>
      <c r="KEX160" s="90"/>
      <c r="KEY160" s="90"/>
      <c r="KEZ160" s="90"/>
      <c r="KFA160" s="90"/>
      <c r="KFB160" s="90"/>
      <c r="KFC160" s="90"/>
      <c r="KFD160" s="90"/>
      <c r="KFE160" s="90"/>
      <c r="KFF160" s="90"/>
      <c r="KFG160" s="90"/>
      <c r="KFH160" s="90"/>
      <c r="KFI160" s="90"/>
      <c r="KFJ160" s="90"/>
      <c r="KFK160" s="90"/>
      <c r="KFL160" s="90"/>
      <c r="KFM160" s="90"/>
      <c r="KFN160" s="90"/>
      <c r="KFO160" s="90"/>
      <c r="KFP160" s="90"/>
      <c r="KFQ160" s="90"/>
      <c r="KFR160" s="90"/>
      <c r="KFS160" s="90"/>
      <c r="KFT160" s="90"/>
      <c r="KFU160" s="90"/>
      <c r="KFV160" s="90"/>
      <c r="KFW160" s="90"/>
      <c r="KFX160" s="90"/>
      <c r="KFY160" s="90"/>
      <c r="KFZ160" s="90"/>
      <c r="KGA160" s="90"/>
      <c r="KGB160" s="90"/>
      <c r="KGC160" s="90"/>
      <c r="KGD160" s="90"/>
      <c r="KGE160" s="90"/>
      <c r="KGF160" s="90"/>
      <c r="KGG160" s="90"/>
      <c r="KGH160" s="90"/>
      <c r="KGI160" s="90"/>
      <c r="KGJ160" s="90"/>
      <c r="KGK160" s="90"/>
      <c r="KGL160" s="90"/>
      <c r="KGM160" s="90"/>
      <c r="KGN160" s="90"/>
      <c r="KGO160" s="90"/>
      <c r="KGP160" s="90"/>
      <c r="KGQ160" s="90"/>
      <c r="KGR160" s="90"/>
      <c r="KGS160" s="90"/>
      <c r="KGT160" s="90"/>
      <c r="KGU160" s="90"/>
      <c r="KGV160" s="90"/>
      <c r="KGW160" s="90"/>
      <c r="KGX160" s="90"/>
      <c r="KGY160" s="90"/>
      <c r="KGZ160" s="90"/>
      <c r="KHA160" s="90"/>
      <c r="KHB160" s="90"/>
      <c r="KHC160" s="90"/>
      <c r="KHD160" s="90"/>
      <c r="KHE160" s="90"/>
      <c r="KHF160" s="90"/>
      <c r="KHG160" s="90"/>
      <c r="KHH160" s="90"/>
      <c r="KHI160" s="90"/>
      <c r="KHJ160" s="90"/>
      <c r="KHK160" s="90"/>
      <c r="KHL160" s="90"/>
      <c r="KHM160" s="90"/>
      <c r="KHN160" s="90"/>
      <c r="KHO160" s="90"/>
      <c r="KHP160" s="90"/>
      <c r="KHQ160" s="90"/>
      <c r="KHR160" s="90"/>
      <c r="KHS160" s="90"/>
      <c r="KHT160" s="90"/>
      <c r="KHU160" s="90"/>
      <c r="KHV160" s="90"/>
      <c r="KHW160" s="90"/>
      <c r="KHX160" s="90"/>
      <c r="KHY160" s="90"/>
      <c r="KHZ160" s="90"/>
      <c r="KIA160" s="90"/>
      <c r="KIB160" s="90"/>
      <c r="KIC160" s="90"/>
      <c r="KID160" s="90"/>
      <c r="KIE160" s="90"/>
      <c r="KIF160" s="90"/>
      <c r="KIG160" s="90"/>
      <c r="KIH160" s="90"/>
      <c r="KII160" s="90"/>
      <c r="KIJ160" s="90"/>
      <c r="KIK160" s="90"/>
      <c r="KIL160" s="90"/>
      <c r="KIM160" s="90"/>
      <c r="KIN160" s="90"/>
      <c r="KIO160" s="90"/>
      <c r="KIP160" s="90"/>
      <c r="KIQ160" s="90"/>
      <c r="KIR160" s="90"/>
      <c r="KIS160" s="90"/>
      <c r="KIT160" s="90"/>
      <c r="KIU160" s="90"/>
      <c r="KIV160" s="90"/>
      <c r="KIW160" s="90"/>
      <c r="KIX160" s="90"/>
      <c r="KIY160" s="90"/>
      <c r="KIZ160" s="90"/>
      <c r="KJA160" s="90"/>
      <c r="KJB160" s="90"/>
      <c r="KJC160" s="90"/>
      <c r="KJD160" s="90"/>
      <c r="KJE160" s="90"/>
      <c r="KJF160" s="90"/>
      <c r="KJG160" s="90"/>
      <c r="KJH160" s="90"/>
      <c r="KJI160" s="90"/>
      <c r="KJJ160" s="90"/>
      <c r="KJK160" s="90"/>
      <c r="KJL160" s="90"/>
      <c r="KJM160" s="90"/>
      <c r="KJN160" s="90"/>
      <c r="KJO160" s="90"/>
      <c r="KJP160" s="90"/>
      <c r="KJQ160" s="90"/>
      <c r="KJR160" s="90"/>
      <c r="KJS160" s="90"/>
      <c r="KJT160" s="90"/>
      <c r="KJU160" s="90"/>
      <c r="KJV160" s="90"/>
      <c r="KJW160" s="90"/>
      <c r="KJX160" s="90"/>
      <c r="KJY160" s="90"/>
      <c r="KJZ160" s="90"/>
      <c r="KKA160" s="90"/>
      <c r="KKB160" s="90"/>
      <c r="KKC160" s="90"/>
      <c r="KKD160" s="90"/>
      <c r="KKE160" s="90"/>
      <c r="KKF160" s="90"/>
      <c r="KKG160" s="90"/>
      <c r="KKH160" s="90"/>
      <c r="KKI160" s="90"/>
      <c r="KKJ160" s="90"/>
      <c r="KKK160" s="90"/>
      <c r="KKL160" s="90"/>
      <c r="KKM160" s="90"/>
      <c r="KKN160" s="90"/>
      <c r="KKO160" s="90"/>
      <c r="KKP160" s="90"/>
      <c r="KKQ160" s="90"/>
      <c r="KKR160" s="90"/>
      <c r="KKS160" s="90"/>
      <c r="KKT160" s="90"/>
      <c r="KKU160" s="90"/>
      <c r="KKV160" s="90"/>
      <c r="KKW160" s="90"/>
      <c r="KKX160" s="90"/>
      <c r="KKY160" s="90"/>
      <c r="KKZ160" s="90"/>
      <c r="KLA160" s="90"/>
      <c r="KLB160" s="90"/>
      <c r="KLC160" s="90"/>
      <c r="KLD160" s="90"/>
      <c r="KLE160" s="90"/>
      <c r="KLF160" s="90"/>
      <c r="KLG160" s="90"/>
      <c r="KLH160" s="90"/>
      <c r="KLI160" s="90"/>
      <c r="KLJ160" s="90"/>
      <c r="KLK160" s="90"/>
      <c r="KLL160" s="90"/>
      <c r="KLM160" s="90"/>
      <c r="KLN160" s="90"/>
      <c r="KLO160" s="90"/>
      <c r="KLP160" s="90"/>
      <c r="KLQ160" s="90"/>
      <c r="KLR160" s="90"/>
      <c r="KLS160" s="90"/>
      <c r="KLT160" s="90"/>
      <c r="KLU160" s="90"/>
      <c r="KLV160" s="90"/>
      <c r="KLW160" s="90"/>
      <c r="KLX160" s="90"/>
      <c r="KLY160" s="90"/>
      <c r="KLZ160" s="90"/>
      <c r="KMA160" s="90"/>
      <c r="KMB160" s="90"/>
      <c r="KMC160" s="90"/>
      <c r="KMD160" s="90"/>
      <c r="KME160" s="90"/>
      <c r="KMF160" s="90"/>
      <c r="KMG160" s="90"/>
      <c r="KMH160" s="90"/>
      <c r="KMI160" s="90"/>
      <c r="KMJ160" s="90"/>
      <c r="KMK160" s="90"/>
      <c r="KML160" s="90"/>
      <c r="KMM160" s="90"/>
      <c r="KMN160" s="90"/>
      <c r="KMO160" s="90"/>
      <c r="KMP160" s="90"/>
      <c r="KMQ160" s="90"/>
      <c r="KMR160" s="90"/>
      <c r="KMS160" s="90"/>
      <c r="KMT160" s="90"/>
      <c r="KMU160" s="90"/>
      <c r="KMV160" s="90"/>
      <c r="KMW160" s="90"/>
      <c r="KMX160" s="90"/>
      <c r="KMY160" s="90"/>
      <c r="KMZ160" s="90"/>
      <c r="KNA160" s="90"/>
      <c r="KNB160" s="90"/>
      <c r="KNC160" s="90"/>
      <c r="KND160" s="90"/>
      <c r="KNE160" s="90"/>
      <c r="KNF160" s="90"/>
      <c r="KNG160" s="90"/>
      <c r="KNH160" s="90"/>
      <c r="KNI160" s="90"/>
      <c r="KNJ160" s="90"/>
      <c r="KNK160" s="90"/>
      <c r="KNL160" s="90"/>
      <c r="KNM160" s="90"/>
      <c r="KNN160" s="90"/>
      <c r="KNO160" s="90"/>
      <c r="KNP160" s="90"/>
      <c r="KNQ160" s="90"/>
      <c r="KNR160" s="90"/>
      <c r="KNS160" s="90"/>
      <c r="KNT160" s="90"/>
      <c r="KNU160" s="90"/>
      <c r="KNV160" s="90"/>
      <c r="KNW160" s="90"/>
      <c r="KNX160" s="90"/>
      <c r="KNY160" s="90"/>
      <c r="KNZ160" s="90"/>
      <c r="KOA160" s="90"/>
      <c r="KOB160" s="90"/>
      <c r="KOC160" s="90"/>
      <c r="KOD160" s="90"/>
      <c r="KOE160" s="90"/>
      <c r="KOF160" s="90"/>
      <c r="KOG160" s="90"/>
      <c r="KOH160" s="90"/>
      <c r="KOI160" s="90"/>
      <c r="KOJ160" s="90"/>
      <c r="KOK160" s="90"/>
      <c r="KOL160" s="90"/>
      <c r="KOM160" s="90"/>
      <c r="KON160" s="90"/>
      <c r="KOO160" s="90"/>
      <c r="KOP160" s="90"/>
      <c r="KOQ160" s="90"/>
      <c r="KOR160" s="90"/>
      <c r="KOS160" s="90"/>
      <c r="KOT160" s="90"/>
      <c r="KOU160" s="90"/>
      <c r="KOV160" s="90"/>
      <c r="KOW160" s="90"/>
      <c r="KOX160" s="90"/>
      <c r="KOY160" s="90"/>
      <c r="KOZ160" s="90"/>
      <c r="KPA160" s="90"/>
      <c r="KPB160" s="90"/>
      <c r="KPC160" s="90"/>
      <c r="KPD160" s="90"/>
      <c r="KPE160" s="90"/>
      <c r="KPF160" s="90"/>
      <c r="KPG160" s="90"/>
      <c r="KPH160" s="90"/>
      <c r="KPI160" s="90"/>
      <c r="KPJ160" s="90"/>
      <c r="KPK160" s="90"/>
      <c r="KPL160" s="90"/>
      <c r="KPM160" s="90"/>
      <c r="KPN160" s="90"/>
      <c r="KPO160" s="90"/>
      <c r="KPP160" s="90"/>
      <c r="KPQ160" s="90"/>
      <c r="KPR160" s="90"/>
      <c r="KPS160" s="90"/>
      <c r="KPT160" s="90"/>
      <c r="KPU160" s="90"/>
      <c r="KPV160" s="90"/>
      <c r="KPW160" s="90"/>
      <c r="KPX160" s="90"/>
      <c r="KPY160" s="90"/>
      <c r="KPZ160" s="90"/>
      <c r="KQA160" s="90"/>
      <c r="KQB160" s="90"/>
      <c r="KQC160" s="90"/>
      <c r="KQD160" s="90"/>
      <c r="KQE160" s="90"/>
      <c r="KQF160" s="90"/>
      <c r="KQG160" s="90"/>
      <c r="KQH160" s="90"/>
      <c r="KQI160" s="90"/>
      <c r="KQJ160" s="90"/>
      <c r="KQK160" s="90"/>
      <c r="KQL160" s="90"/>
      <c r="KQM160" s="90"/>
      <c r="KQN160" s="90"/>
      <c r="KQO160" s="90"/>
      <c r="KQP160" s="90"/>
      <c r="KQQ160" s="90"/>
      <c r="KQR160" s="90"/>
      <c r="KQS160" s="90"/>
      <c r="KQT160" s="90"/>
      <c r="KQU160" s="90"/>
      <c r="KQV160" s="90"/>
      <c r="KQW160" s="90"/>
      <c r="KQX160" s="90"/>
      <c r="KQY160" s="90"/>
      <c r="KQZ160" s="90"/>
      <c r="KRA160" s="90"/>
      <c r="KRB160" s="90"/>
      <c r="KRC160" s="90"/>
      <c r="KRD160" s="90"/>
      <c r="KRE160" s="90"/>
      <c r="KRF160" s="90"/>
      <c r="KRG160" s="90"/>
      <c r="KRH160" s="90"/>
      <c r="KRI160" s="90"/>
      <c r="KRJ160" s="90"/>
      <c r="KRK160" s="90"/>
      <c r="KRL160" s="90"/>
      <c r="KRM160" s="90"/>
      <c r="KRN160" s="90"/>
      <c r="KRO160" s="90"/>
      <c r="KRP160" s="90"/>
      <c r="KRQ160" s="90"/>
      <c r="KRR160" s="90"/>
      <c r="KRS160" s="90"/>
      <c r="KRT160" s="90"/>
      <c r="KRU160" s="90"/>
      <c r="KRV160" s="90"/>
      <c r="KRW160" s="90"/>
      <c r="KRX160" s="90"/>
      <c r="KRY160" s="90"/>
      <c r="KRZ160" s="90"/>
      <c r="KSA160" s="90"/>
      <c r="KSB160" s="90"/>
      <c r="KSC160" s="90"/>
      <c r="KSD160" s="90"/>
      <c r="KSE160" s="90"/>
      <c r="KSF160" s="90"/>
      <c r="KSG160" s="90"/>
      <c r="KSH160" s="90"/>
      <c r="KSI160" s="90"/>
      <c r="KSJ160" s="90"/>
      <c r="KSK160" s="90"/>
      <c r="KSL160" s="90"/>
      <c r="KSM160" s="90"/>
      <c r="KSN160" s="90"/>
      <c r="KSO160" s="90"/>
      <c r="KSP160" s="90"/>
      <c r="KSQ160" s="90"/>
      <c r="KSR160" s="90"/>
      <c r="KSS160" s="90"/>
      <c r="KST160" s="90"/>
      <c r="KSU160" s="90"/>
      <c r="KSV160" s="90"/>
      <c r="KSW160" s="90"/>
      <c r="KSX160" s="90"/>
      <c r="KSY160" s="90"/>
      <c r="KSZ160" s="90"/>
      <c r="KTA160" s="90"/>
      <c r="KTB160" s="90"/>
      <c r="KTC160" s="90"/>
      <c r="KTD160" s="90"/>
      <c r="KTE160" s="90"/>
      <c r="KTF160" s="90"/>
      <c r="KTG160" s="90"/>
      <c r="KTH160" s="90"/>
      <c r="KTI160" s="90"/>
      <c r="KTJ160" s="90"/>
      <c r="KTK160" s="90"/>
      <c r="KTL160" s="90"/>
      <c r="KTM160" s="90"/>
      <c r="KTN160" s="90"/>
      <c r="KTO160" s="90"/>
      <c r="KTP160" s="90"/>
      <c r="KTQ160" s="90"/>
      <c r="KTR160" s="90"/>
      <c r="KTS160" s="90"/>
      <c r="KTT160" s="90"/>
      <c r="KTU160" s="90"/>
      <c r="KTV160" s="90"/>
      <c r="KTW160" s="90"/>
      <c r="KTX160" s="90"/>
      <c r="KTY160" s="90"/>
      <c r="KTZ160" s="90"/>
      <c r="KUA160" s="90"/>
      <c r="KUB160" s="90"/>
      <c r="KUC160" s="90"/>
      <c r="KUD160" s="90"/>
      <c r="KUE160" s="90"/>
      <c r="KUF160" s="90"/>
      <c r="KUG160" s="90"/>
      <c r="KUH160" s="90"/>
      <c r="KUI160" s="90"/>
      <c r="KUJ160" s="90"/>
      <c r="KUK160" s="90"/>
      <c r="KUL160" s="90"/>
      <c r="KUM160" s="90"/>
      <c r="KUN160" s="90"/>
      <c r="KUO160" s="90"/>
      <c r="KUP160" s="90"/>
      <c r="KUQ160" s="90"/>
      <c r="KUR160" s="90"/>
      <c r="KUS160" s="90"/>
      <c r="KUT160" s="90"/>
      <c r="KUU160" s="90"/>
      <c r="KUV160" s="90"/>
      <c r="KUW160" s="90"/>
      <c r="KUX160" s="90"/>
      <c r="KUY160" s="90"/>
      <c r="KUZ160" s="90"/>
      <c r="KVA160" s="90"/>
      <c r="KVB160" s="90"/>
      <c r="KVC160" s="90"/>
      <c r="KVD160" s="90"/>
      <c r="KVE160" s="90"/>
      <c r="KVF160" s="90"/>
      <c r="KVG160" s="90"/>
      <c r="KVH160" s="90"/>
      <c r="KVI160" s="90"/>
      <c r="KVJ160" s="90"/>
      <c r="KVK160" s="90"/>
      <c r="KVL160" s="90"/>
      <c r="KVM160" s="90"/>
      <c r="KVN160" s="90"/>
      <c r="KVO160" s="90"/>
      <c r="KVP160" s="90"/>
      <c r="KVQ160" s="90"/>
      <c r="KVR160" s="90"/>
      <c r="KVS160" s="90"/>
      <c r="KVT160" s="90"/>
      <c r="KVU160" s="90"/>
      <c r="KVV160" s="90"/>
      <c r="KVW160" s="90"/>
      <c r="KVX160" s="90"/>
      <c r="KVY160" s="90"/>
      <c r="KVZ160" s="90"/>
      <c r="KWA160" s="90"/>
      <c r="KWB160" s="90"/>
      <c r="KWC160" s="90"/>
      <c r="KWD160" s="90"/>
      <c r="KWE160" s="90"/>
      <c r="KWF160" s="90"/>
      <c r="KWG160" s="90"/>
      <c r="KWH160" s="90"/>
      <c r="KWI160" s="90"/>
      <c r="KWJ160" s="90"/>
      <c r="KWK160" s="90"/>
      <c r="KWL160" s="90"/>
      <c r="KWM160" s="90"/>
      <c r="KWN160" s="90"/>
      <c r="KWO160" s="90"/>
      <c r="KWP160" s="90"/>
      <c r="KWQ160" s="90"/>
      <c r="KWR160" s="90"/>
      <c r="KWS160" s="90"/>
      <c r="KWT160" s="90"/>
      <c r="KWU160" s="90"/>
      <c r="KWV160" s="90"/>
      <c r="KWW160" s="90"/>
      <c r="KWX160" s="90"/>
      <c r="KWY160" s="90"/>
      <c r="KWZ160" s="90"/>
      <c r="KXA160" s="90"/>
      <c r="KXB160" s="90"/>
      <c r="KXC160" s="90"/>
      <c r="KXD160" s="90"/>
      <c r="KXE160" s="90"/>
      <c r="KXF160" s="90"/>
      <c r="KXG160" s="90"/>
      <c r="KXH160" s="90"/>
      <c r="KXI160" s="90"/>
      <c r="KXJ160" s="90"/>
      <c r="KXK160" s="90"/>
      <c r="KXL160" s="90"/>
      <c r="KXM160" s="90"/>
      <c r="KXN160" s="90"/>
      <c r="KXO160" s="90"/>
      <c r="KXP160" s="90"/>
      <c r="KXQ160" s="90"/>
      <c r="KXR160" s="90"/>
      <c r="KXS160" s="90"/>
      <c r="KXT160" s="90"/>
      <c r="KXU160" s="90"/>
      <c r="KXV160" s="90"/>
      <c r="KXW160" s="90"/>
      <c r="KXX160" s="90"/>
      <c r="KXY160" s="90"/>
      <c r="KXZ160" s="90"/>
      <c r="KYA160" s="90"/>
      <c r="KYB160" s="90"/>
      <c r="KYC160" s="90"/>
      <c r="KYD160" s="90"/>
      <c r="KYE160" s="90"/>
      <c r="KYF160" s="90"/>
      <c r="KYG160" s="90"/>
      <c r="KYH160" s="90"/>
      <c r="KYI160" s="90"/>
      <c r="KYJ160" s="90"/>
      <c r="KYK160" s="90"/>
      <c r="KYL160" s="90"/>
      <c r="KYM160" s="90"/>
      <c r="KYN160" s="90"/>
      <c r="KYO160" s="90"/>
      <c r="KYP160" s="90"/>
      <c r="KYQ160" s="90"/>
      <c r="KYR160" s="90"/>
      <c r="KYS160" s="90"/>
      <c r="KYT160" s="90"/>
      <c r="KYU160" s="90"/>
      <c r="KYV160" s="90"/>
      <c r="KYW160" s="90"/>
      <c r="KYX160" s="90"/>
      <c r="KYY160" s="90"/>
      <c r="KYZ160" s="90"/>
      <c r="KZA160" s="90"/>
      <c r="KZB160" s="90"/>
      <c r="KZC160" s="90"/>
      <c r="KZD160" s="90"/>
      <c r="KZE160" s="90"/>
      <c r="KZF160" s="90"/>
      <c r="KZG160" s="90"/>
      <c r="KZH160" s="90"/>
      <c r="KZI160" s="90"/>
      <c r="KZJ160" s="90"/>
      <c r="KZK160" s="90"/>
      <c r="KZL160" s="90"/>
      <c r="KZM160" s="90"/>
      <c r="KZN160" s="90"/>
      <c r="KZO160" s="90"/>
      <c r="KZP160" s="90"/>
      <c r="KZQ160" s="90"/>
      <c r="KZR160" s="90"/>
      <c r="KZS160" s="90"/>
      <c r="KZT160" s="90"/>
      <c r="KZU160" s="90"/>
      <c r="KZV160" s="90"/>
      <c r="KZW160" s="90"/>
      <c r="KZX160" s="90"/>
      <c r="KZY160" s="90"/>
      <c r="KZZ160" s="90"/>
      <c r="LAA160" s="90"/>
      <c r="LAB160" s="90"/>
      <c r="LAC160" s="90"/>
      <c r="LAD160" s="90"/>
      <c r="LAE160" s="90"/>
      <c r="LAF160" s="90"/>
      <c r="LAG160" s="90"/>
      <c r="LAH160" s="90"/>
      <c r="LAI160" s="90"/>
      <c r="LAJ160" s="90"/>
      <c r="LAK160" s="90"/>
      <c r="LAL160" s="90"/>
      <c r="LAM160" s="90"/>
      <c r="LAN160" s="90"/>
      <c r="LAO160" s="90"/>
      <c r="LAP160" s="90"/>
      <c r="LAQ160" s="90"/>
      <c r="LAR160" s="90"/>
      <c r="LAS160" s="90"/>
      <c r="LAT160" s="90"/>
      <c r="LAU160" s="90"/>
      <c r="LAV160" s="90"/>
      <c r="LAW160" s="90"/>
      <c r="LAX160" s="90"/>
      <c r="LAY160" s="90"/>
      <c r="LAZ160" s="90"/>
      <c r="LBA160" s="90"/>
      <c r="LBB160" s="90"/>
      <c r="LBC160" s="90"/>
      <c r="LBD160" s="90"/>
      <c r="LBE160" s="90"/>
      <c r="LBF160" s="90"/>
      <c r="LBG160" s="90"/>
      <c r="LBH160" s="90"/>
      <c r="LBI160" s="90"/>
      <c r="LBJ160" s="90"/>
      <c r="LBK160" s="90"/>
      <c r="LBL160" s="90"/>
      <c r="LBM160" s="90"/>
      <c r="LBN160" s="90"/>
      <c r="LBO160" s="90"/>
      <c r="LBP160" s="90"/>
      <c r="LBQ160" s="90"/>
      <c r="LBR160" s="90"/>
      <c r="LBS160" s="90"/>
      <c r="LBT160" s="90"/>
      <c r="LBU160" s="90"/>
      <c r="LBV160" s="90"/>
      <c r="LBW160" s="90"/>
      <c r="LBX160" s="90"/>
      <c r="LBY160" s="90"/>
      <c r="LBZ160" s="90"/>
      <c r="LCA160" s="90"/>
      <c r="LCB160" s="90"/>
      <c r="LCC160" s="90"/>
      <c r="LCD160" s="90"/>
      <c r="LCE160" s="90"/>
      <c r="LCF160" s="90"/>
      <c r="LCG160" s="90"/>
      <c r="LCH160" s="90"/>
      <c r="LCI160" s="90"/>
      <c r="LCJ160" s="90"/>
      <c r="LCK160" s="90"/>
      <c r="LCL160" s="90"/>
      <c r="LCM160" s="90"/>
      <c r="LCN160" s="90"/>
      <c r="LCO160" s="90"/>
      <c r="LCP160" s="90"/>
      <c r="LCQ160" s="90"/>
      <c r="LCR160" s="90"/>
      <c r="LCS160" s="90"/>
      <c r="LCT160" s="90"/>
      <c r="LCU160" s="90"/>
      <c r="LCV160" s="90"/>
      <c r="LCW160" s="90"/>
      <c r="LCX160" s="90"/>
      <c r="LCY160" s="90"/>
      <c r="LCZ160" s="90"/>
      <c r="LDA160" s="90"/>
      <c r="LDB160" s="90"/>
      <c r="LDC160" s="90"/>
      <c r="LDD160" s="90"/>
      <c r="LDE160" s="90"/>
      <c r="LDF160" s="90"/>
      <c r="LDG160" s="90"/>
      <c r="LDH160" s="90"/>
      <c r="LDI160" s="90"/>
      <c r="LDJ160" s="90"/>
      <c r="LDK160" s="90"/>
      <c r="LDL160" s="90"/>
      <c r="LDM160" s="90"/>
      <c r="LDN160" s="90"/>
      <c r="LDO160" s="90"/>
      <c r="LDP160" s="90"/>
      <c r="LDQ160" s="90"/>
      <c r="LDR160" s="90"/>
      <c r="LDS160" s="90"/>
      <c r="LDT160" s="90"/>
      <c r="LDU160" s="90"/>
      <c r="LDV160" s="90"/>
      <c r="LDW160" s="90"/>
      <c r="LDX160" s="90"/>
      <c r="LDY160" s="90"/>
      <c r="LDZ160" s="90"/>
      <c r="LEA160" s="90"/>
      <c r="LEB160" s="90"/>
      <c r="LEC160" s="90"/>
      <c r="LED160" s="90"/>
      <c r="LEE160" s="90"/>
      <c r="LEF160" s="90"/>
      <c r="LEG160" s="90"/>
      <c r="LEH160" s="90"/>
      <c r="LEI160" s="90"/>
      <c r="LEJ160" s="90"/>
      <c r="LEK160" s="90"/>
      <c r="LEL160" s="90"/>
      <c r="LEM160" s="90"/>
      <c r="LEN160" s="90"/>
      <c r="LEO160" s="90"/>
      <c r="LEP160" s="90"/>
      <c r="LEQ160" s="90"/>
      <c r="LER160" s="90"/>
      <c r="LES160" s="90"/>
      <c r="LET160" s="90"/>
      <c r="LEU160" s="90"/>
      <c r="LEV160" s="90"/>
      <c r="LEW160" s="90"/>
      <c r="LEX160" s="90"/>
      <c r="LEY160" s="90"/>
      <c r="LEZ160" s="90"/>
      <c r="LFA160" s="90"/>
      <c r="LFB160" s="90"/>
      <c r="LFC160" s="90"/>
      <c r="LFD160" s="90"/>
      <c r="LFE160" s="90"/>
      <c r="LFF160" s="90"/>
      <c r="LFG160" s="90"/>
      <c r="LFH160" s="90"/>
      <c r="LFI160" s="90"/>
      <c r="LFJ160" s="90"/>
      <c r="LFK160" s="90"/>
      <c r="LFL160" s="90"/>
      <c r="LFM160" s="90"/>
      <c r="LFN160" s="90"/>
      <c r="LFO160" s="90"/>
      <c r="LFP160" s="90"/>
      <c r="LFQ160" s="90"/>
      <c r="LFR160" s="90"/>
      <c r="LFS160" s="90"/>
      <c r="LFT160" s="90"/>
      <c r="LFU160" s="90"/>
      <c r="LFV160" s="90"/>
      <c r="LFW160" s="90"/>
      <c r="LFX160" s="90"/>
      <c r="LFY160" s="90"/>
      <c r="LFZ160" s="90"/>
      <c r="LGA160" s="90"/>
      <c r="LGB160" s="90"/>
      <c r="LGC160" s="90"/>
      <c r="LGD160" s="90"/>
      <c r="LGE160" s="90"/>
      <c r="LGF160" s="90"/>
      <c r="LGG160" s="90"/>
      <c r="LGH160" s="90"/>
      <c r="LGI160" s="90"/>
      <c r="LGJ160" s="90"/>
      <c r="LGK160" s="90"/>
      <c r="LGL160" s="90"/>
      <c r="LGM160" s="90"/>
      <c r="LGN160" s="90"/>
      <c r="LGO160" s="90"/>
      <c r="LGP160" s="90"/>
      <c r="LGQ160" s="90"/>
      <c r="LGR160" s="90"/>
      <c r="LGS160" s="90"/>
      <c r="LGT160" s="90"/>
      <c r="LGU160" s="90"/>
      <c r="LGV160" s="90"/>
      <c r="LGW160" s="90"/>
      <c r="LGX160" s="90"/>
      <c r="LGY160" s="90"/>
      <c r="LGZ160" s="90"/>
      <c r="LHA160" s="90"/>
      <c r="LHB160" s="90"/>
      <c r="LHC160" s="90"/>
      <c r="LHD160" s="90"/>
      <c r="LHE160" s="90"/>
      <c r="LHF160" s="90"/>
      <c r="LHG160" s="90"/>
      <c r="LHH160" s="90"/>
      <c r="LHI160" s="90"/>
      <c r="LHJ160" s="90"/>
      <c r="LHK160" s="90"/>
      <c r="LHL160" s="90"/>
      <c r="LHM160" s="90"/>
      <c r="LHN160" s="90"/>
      <c r="LHO160" s="90"/>
      <c r="LHP160" s="90"/>
      <c r="LHQ160" s="90"/>
      <c r="LHR160" s="90"/>
      <c r="LHS160" s="90"/>
      <c r="LHT160" s="90"/>
      <c r="LHU160" s="90"/>
      <c r="LHV160" s="90"/>
      <c r="LHW160" s="90"/>
      <c r="LHX160" s="90"/>
      <c r="LHY160" s="90"/>
      <c r="LHZ160" s="90"/>
      <c r="LIA160" s="90"/>
      <c r="LIB160" s="90"/>
      <c r="LIC160" s="90"/>
      <c r="LID160" s="90"/>
      <c r="LIE160" s="90"/>
      <c r="LIF160" s="90"/>
      <c r="LIG160" s="90"/>
      <c r="LIH160" s="90"/>
      <c r="LII160" s="90"/>
      <c r="LIJ160" s="90"/>
      <c r="LIK160" s="90"/>
      <c r="LIL160" s="90"/>
      <c r="LIM160" s="90"/>
      <c r="LIN160" s="90"/>
      <c r="LIO160" s="90"/>
      <c r="LIP160" s="90"/>
      <c r="LIQ160" s="90"/>
      <c r="LIR160" s="90"/>
      <c r="LIS160" s="90"/>
      <c r="LIT160" s="90"/>
      <c r="LIU160" s="90"/>
      <c r="LIV160" s="90"/>
      <c r="LIW160" s="90"/>
      <c r="LIX160" s="90"/>
      <c r="LIY160" s="90"/>
      <c r="LIZ160" s="90"/>
      <c r="LJA160" s="90"/>
      <c r="LJB160" s="90"/>
      <c r="LJC160" s="90"/>
      <c r="LJD160" s="90"/>
      <c r="LJE160" s="90"/>
      <c r="LJF160" s="90"/>
      <c r="LJG160" s="90"/>
      <c r="LJH160" s="90"/>
      <c r="LJI160" s="90"/>
      <c r="LJJ160" s="90"/>
      <c r="LJK160" s="90"/>
      <c r="LJL160" s="90"/>
      <c r="LJM160" s="90"/>
      <c r="LJN160" s="90"/>
      <c r="LJO160" s="90"/>
      <c r="LJP160" s="90"/>
      <c r="LJQ160" s="90"/>
      <c r="LJR160" s="90"/>
      <c r="LJS160" s="90"/>
      <c r="LJT160" s="90"/>
      <c r="LJU160" s="90"/>
      <c r="LJV160" s="90"/>
      <c r="LJW160" s="90"/>
      <c r="LJX160" s="90"/>
      <c r="LJY160" s="90"/>
      <c r="LJZ160" s="90"/>
      <c r="LKA160" s="90"/>
      <c r="LKB160" s="90"/>
      <c r="LKC160" s="90"/>
      <c r="LKD160" s="90"/>
      <c r="LKE160" s="90"/>
      <c r="LKF160" s="90"/>
      <c r="LKG160" s="90"/>
      <c r="LKH160" s="90"/>
      <c r="LKI160" s="90"/>
      <c r="LKJ160" s="90"/>
      <c r="LKK160" s="90"/>
      <c r="LKL160" s="90"/>
      <c r="LKM160" s="90"/>
      <c r="LKN160" s="90"/>
      <c r="LKO160" s="90"/>
      <c r="LKP160" s="90"/>
      <c r="LKQ160" s="90"/>
      <c r="LKR160" s="90"/>
      <c r="LKS160" s="90"/>
      <c r="LKT160" s="90"/>
      <c r="LKU160" s="90"/>
      <c r="LKV160" s="90"/>
      <c r="LKW160" s="90"/>
      <c r="LKX160" s="90"/>
      <c r="LKY160" s="90"/>
      <c r="LKZ160" s="90"/>
      <c r="LLA160" s="90"/>
      <c r="LLB160" s="90"/>
      <c r="LLC160" s="90"/>
      <c r="LLD160" s="90"/>
      <c r="LLE160" s="90"/>
      <c r="LLF160" s="90"/>
      <c r="LLG160" s="90"/>
      <c r="LLH160" s="90"/>
      <c r="LLI160" s="90"/>
      <c r="LLJ160" s="90"/>
      <c r="LLK160" s="90"/>
      <c r="LLL160" s="90"/>
      <c r="LLM160" s="90"/>
      <c r="LLN160" s="90"/>
      <c r="LLO160" s="90"/>
      <c r="LLP160" s="90"/>
      <c r="LLQ160" s="90"/>
      <c r="LLR160" s="90"/>
      <c r="LLS160" s="90"/>
      <c r="LLT160" s="90"/>
      <c r="LLU160" s="90"/>
      <c r="LLV160" s="90"/>
      <c r="LLW160" s="90"/>
      <c r="LLX160" s="90"/>
      <c r="LLY160" s="90"/>
      <c r="LLZ160" s="90"/>
      <c r="LMA160" s="90"/>
      <c r="LMB160" s="90"/>
      <c r="LMC160" s="90"/>
      <c r="LMD160" s="90"/>
      <c r="LME160" s="90"/>
      <c r="LMF160" s="90"/>
      <c r="LMG160" s="90"/>
      <c r="LMH160" s="90"/>
      <c r="LMI160" s="90"/>
      <c r="LMJ160" s="90"/>
      <c r="LMK160" s="90"/>
      <c r="LML160" s="90"/>
      <c r="LMM160" s="90"/>
      <c r="LMN160" s="90"/>
      <c r="LMO160" s="90"/>
      <c r="LMP160" s="90"/>
      <c r="LMQ160" s="90"/>
      <c r="LMR160" s="90"/>
      <c r="LMS160" s="90"/>
      <c r="LMT160" s="90"/>
      <c r="LMU160" s="90"/>
      <c r="LMV160" s="90"/>
      <c r="LMW160" s="90"/>
      <c r="LMX160" s="90"/>
      <c r="LMY160" s="90"/>
      <c r="LMZ160" s="90"/>
      <c r="LNA160" s="90"/>
      <c r="LNB160" s="90"/>
      <c r="LNC160" s="90"/>
      <c r="LND160" s="90"/>
      <c r="LNE160" s="90"/>
      <c r="LNF160" s="90"/>
      <c r="LNG160" s="90"/>
      <c r="LNH160" s="90"/>
      <c r="LNI160" s="90"/>
      <c r="LNJ160" s="90"/>
      <c r="LNK160" s="90"/>
      <c r="LNL160" s="90"/>
      <c r="LNM160" s="90"/>
      <c r="LNN160" s="90"/>
      <c r="LNO160" s="90"/>
      <c r="LNP160" s="90"/>
      <c r="LNQ160" s="90"/>
      <c r="LNR160" s="90"/>
      <c r="LNS160" s="90"/>
      <c r="LNT160" s="90"/>
      <c r="LNU160" s="90"/>
      <c r="LNV160" s="90"/>
      <c r="LNW160" s="90"/>
      <c r="LNX160" s="90"/>
      <c r="LNY160" s="90"/>
      <c r="LNZ160" s="90"/>
      <c r="LOA160" s="90"/>
      <c r="LOB160" s="90"/>
      <c r="LOC160" s="90"/>
      <c r="LOD160" s="90"/>
      <c r="LOE160" s="90"/>
      <c r="LOF160" s="90"/>
      <c r="LOG160" s="90"/>
      <c r="LOH160" s="90"/>
      <c r="LOI160" s="90"/>
      <c r="LOJ160" s="90"/>
      <c r="LOK160" s="90"/>
      <c r="LOL160" s="90"/>
      <c r="LOM160" s="90"/>
      <c r="LON160" s="90"/>
      <c r="LOO160" s="90"/>
      <c r="LOP160" s="90"/>
      <c r="LOQ160" s="90"/>
      <c r="LOR160" s="90"/>
      <c r="LOS160" s="90"/>
      <c r="LOT160" s="90"/>
      <c r="LOU160" s="90"/>
      <c r="LOV160" s="90"/>
      <c r="LOW160" s="90"/>
      <c r="LOX160" s="90"/>
      <c r="LOY160" s="90"/>
      <c r="LOZ160" s="90"/>
      <c r="LPA160" s="90"/>
      <c r="LPB160" s="90"/>
      <c r="LPC160" s="90"/>
      <c r="LPD160" s="90"/>
      <c r="LPE160" s="90"/>
      <c r="LPF160" s="90"/>
      <c r="LPG160" s="90"/>
      <c r="LPH160" s="90"/>
      <c r="LPI160" s="90"/>
      <c r="LPJ160" s="90"/>
      <c r="LPK160" s="90"/>
      <c r="LPL160" s="90"/>
      <c r="LPM160" s="90"/>
      <c r="LPN160" s="90"/>
      <c r="LPO160" s="90"/>
      <c r="LPP160" s="90"/>
      <c r="LPQ160" s="90"/>
      <c r="LPR160" s="90"/>
      <c r="LPS160" s="90"/>
      <c r="LPT160" s="90"/>
      <c r="LPU160" s="90"/>
      <c r="LPV160" s="90"/>
      <c r="LPW160" s="90"/>
      <c r="LPX160" s="90"/>
      <c r="LPY160" s="90"/>
      <c r="LPZ160" s="90"/>
      <c r="LQA160" s="90"/>
      <c r="LQB160" s="90"/>
      <c r="LQC160" s="90"/>
      <c r="LQD160" s="90"/>
      <c r="LQE160" s="90"/>
      <c r="LQF160" s="90"/>
      <c r="LQG160" s="90"/>
      <c r="LQH160" s="90"/>
      <c r="LQI160" s="90"/>
      <c r="LQJ160" s="90"/>
      <c r="LQK160" s="90"/>
      <c r="LQL160" s="90"/>
      <c r="LQM160" s="90"/>
      <c r="LQN160" s="90"/>
      <c r="LQO160" s="90"/>
      <c r="LQP160" s="90"/>
      <c r="LQQ160" s="90"/>
      <c r="LQR160" s="90"/>
      <c r="LQS160" s="90"/>
      <c r="LQT160" s="90"/>
      <c r="LQU160" s="90"/>
      <c r="LQV160" s="90"/>
      <c r="LQW160" s="90"/>
      <c r="LQX160" s="90"/>
      <c r="LQY160" s="90"/>
      <c r="LQZ160" s="90"/>
      <c r="LRA160" s="90"/>
      <c r="LRB160" s="90"/>
      <c r="LRC160" s="90"/>
      <c r="LRD160" s="90"/>
      <c r="LRE160" s="90"/>
      <c r="LRF160" s="90"/>
      <c r="LRG160" s="90"/>
      <c r="LRH160" s="90"/>
      <c r="LRI160" s="90"/>
      <c r="LRJ160" s="90"/>
      <c r="LRK160" s="90"/>
      <c r="LRL160" s="90"/>
      <c r="LRM160" s="90"/>
      <c r="LRN160" s="90"/>
      <c r="LRO160" s="90"/>
      <c r="LRP160" s="90"/>
      <c r="LRQ160" s="90"/>
      <c r="LRR160" s="90"/>
      <c r="LRS160" s="90"/>
      <c r="LRT160" s="90"/>
      <c r="LRU160" s="90"/>
      <c r="LRV160" s="90"/>
      <c r="LRW160" s="90"/>
      <c r="LRX160" s="90"/>
      <c r="LRY160" s="90"/>
      <c r="LRZ160" s="90"/>
      <c r="LSA160" s="90"/>
      <c r="LSB160" s="90"/>
      <c r="LSC160" s="90"/>
      <c r="LSD160" s="90"/>
      <c r="LSE160" s="90"/>
      <c r="LSF160" s="90"/>
      <c r="LSG160" s="90"/>
      <c r="LSH160" s="90"/>
      <c r="LSI160" s="90"/>
      <c r="LSJ160" s="90"/>
      <c r="LSK160" s="90"/>
      <c r="LSL160" s="90"/>
      <c r="LSM160" s="90"/>
      <c r="LSN160" s="90"/>
      <c r="LSO160" s="90"/>
      <c r="LSP160" s="90"/>
      <c r="LSQ160" s="90"/>
      <c r="LSR160" s="90"/>
      <c r="LSS160" s="90"/>
      <c r="LST160" s="90"/>
      <c r="LSU160" s="90"/>
      <c r="LSV160" s="90"/>
      <c r="LSW160" s="90"/>
      <c r="LSX160" s="90"/>
      <c r="LSY160" s="90"/>
      <c r="LSZ160" s="90"/>
      <c r="LTA160" s="90"/>
      <c r="LTB160" s="90"/>
      <c r="LTC160" s="90"/>
      <c r="LTD160" s="90"/>
      <c r="LTE160" s="90"/>
      <c r="LTF160" s="90"/>
      <c r="LTG160" s="90"/>
      <c r="LTH160" s="90"/>
      <c r="LTI160" s="90"/>
      <c r="LTJ160" s="90"/>
      <c r="LTK160" s="90"/>
      <c r="LTL160" s="90"/>
      <c r="LTM160" s="90"/>
      <c r="LTN160" s="90"/>
      <c r="LTO160" s="90"/>
      <c r="LTP160" s="90"/>
      <c r="LTQ160" s="90"/>
      <c r="LTR160" s="90"/>
      <c r="LTS160" s="90"/>
      <c r="LTT160" s="90"/>
      <c r="LTU160" s="90"/>
      <c r="LTV160" s="90"/>
      <c r="LTW160" s="90"/>
      <c r="LTX160" s="90"/>
      <c r="LTY160" s="90"/>
      <c r="LTZ160" s="90"/>
      <c r="LUA160" s="90"/>
      <c r="LUB160" s="90"/>
      <c r="LUC160" s="90"/>
      <c r="LUD160" s="90"/>
      <c r="LUE160" s="90"/>
      <c r="LUF160" s="90"/>
      <c r="LUG160" s="90"/>
      <c r="LUH160" s="90"/>
      <c r="LUI160" s="90"/>
      <c r="LUJ160" s="90"/>
      <c r="LUK160" s="90"/>
      <c r="LUL160" s="90"/>
      <c r="LUM160" s="90"/>
      <c r="LUN160" s="90"/>
      <c r="LUO160" s="90"/>
      <c r="LUP160" s="90"/>
      <c r="LUQ160" s="90"/>
      <c r="LUR160" s="90"/>
      <c r="LUS160" s="90"/>
      <c r="LUT160" s="90"/>
      <c r="LUU160" s="90"/>
      <c r="LUV160" s="90"/>
      <c r="LUW160" s="90"/>
      <c r="LUX160" s="90"/>
      <c r="LUY160" s="90"/>
      <c r="LUZ160" s="90"/>
      <c r="LVA160" s="90"/>
      <c r="LVB160" s="90"/>
      <c r="LVC160" s="90"/>
      <c r="LVD160" s="90"/>
      <c r="LVE160" s="90"/>
      <c r="LVF160" s="90"/>
      <c r="LVG160" s="90"/>
      <c r="LVH160" s="90"/>
      <c r="LVI160" s="90"/>
      <c r="LVJ160" s="90"/>
      <c r="LVK160" s="90"/>
      <c r="LVL160" s="90"/>
      <c r="LVM160" s="90"/>
      <c r="LVN160" s="90"/>
      <c r="LVO160" s="90"/>
      <c r="LVP160" s="90"/>
      <c r="LVQ160" s="90"/>
      <c r="LVR160" s="90"/>
      <c r="LVS160" s="90"/>
      <c r="LVT160" s="90"/>
      <c r="LVU160" s="90"/>
      <c r="LVV160" s="90"/>
      <c r="LVW160" s="90"/>
      <c r="LVX160" s="90"/>
      <c r="LVY160" s="90"/>
      <c r="LVZ160" s="90"/>
      <c r="LWA160" s="90"/>
      <c r="LWB160" s="90"/>
      <c r="LWC160" s="90"/>
      <c r="LWD160" s="90"/>
      <c r="LWE160" s="90"/>
      <c r="LWF160" s="90"/>
      <c r="LWG160" s="90"/>
      <c r="LWH160" s="90"/>
      <c r="LWI160" s="90"/>
      <c r="LWJ160" s="90"/>
      <c r="LWK160" s="90"/>
      <c r="LWL160" s="90"/>
      <c r="LWM160" s="90"/>
      <c r="LWN160" s="90"/>
      <c r="LWO160" s="90"/>
      <c r="LWP160" s="90"/>
      <c r="LWQ160" s="90"/>
      <c r="LWR160" s="90"/>
      <c r="LWS160" s="90"/>
      <c r="LWT160" s="90"/>
      <c r="LWU160" s="90"/>
      <c r="LWV160" s="90"/>
      <c r="LWW160" s="90"/>
      <c r="LWX160" s="90"/>
      <c r="LWY160" s="90"/>
      <c r="LWZ160" s="90"/>
      <c r="LXA160" s="90"/>
      <c r="LXB160" s="90"/>
      <c r="LXC160" s="90"/>
      <c r="LXD160" s="90"/>
      <c r="LXE160" s="90"/>
      <c r="LXF160" s="90"/>
      <c r="LXG160" s="90"/>
      <c r="LXH160" s="90"/>
      <c r="LXI160" s="90"/>
      <c r="LXJ160" s="90"/>
      <c r="LXK160" s="90"/>
      <c r="LXL160" s="90"/>
      <c r="LXM160" s="90"/>
      <c r="LXN160" s="90"/>
      <c r="LXO160" s="90"/>
      <c r="LXP160" s="90"/>
      <c r="LXQ160" s="90"/>
      <c r="LXR160" s="90"/>
      <c r="LXS160" s="90"/>
      <c r="LXT160" s="90"/>
      <c r="LXU160" s="90"/>
      <c r="LXV160" s="90"/>
      <c r="LXW160" s="90"/>
      <c r="LXX160" s="90"/>
      <c r="LXY160" s="90"/>
      <c r="LXZ160" s="90"/>
      <c r="LYA160" s="90"/>
      <c r="LYB160" s="90"/>
      <c r="LYC160" s="90"/>
      <c r="LYD160" s="90"/>
      <c r="LYE160" s="90"/>
      <c r="LYF160" s="90"/>
      <c r="LYG160" s="90"/>
      <c r="LYH160" s="90"/>
      <c r="LYI160" s="90"/>
      <c r="LYJ160" s="90"/>
      <c r="LYK160" s="90"/>
      <c r="LYL160" s="90"/>
      <c r="LYM160" s="90"/>
      <c r="LYN160" s="90"/>
      <c r="LYO160" s="90"/>
      <c r="LYP160" s="90"/>
      <c r="LYQ160" s="90"/>
      <c r="LYR160" s="90"/>
      <c r="LYS160" s="90"/>
      <c r="LYT160" s="90"/>
      <c r="LYU160" s="90"/>
      <c r="LYV160" s="90"/>
      <c r="LYW160" s="90"/>
      <c r="LYX160" s="90"/>
      <c r="LYY160" s="90"/>
      <c r="LYZ160" s="90"/>
      <c r="LZA160" s="90"/>
      <c r="LZB160" s="90"/>
      <c r="LZC160" s="90"/>
      <c r="LZD160" s="90"/>
      <c r="LZE160" s="90"/>
      <c r="LZF160" s="90"/>
      <c r="LZG160" s="90"/>
      <c r="LZH160" s="90"/>
      <c r="LZI160" s="90"/>
      <c r="LZJ160" s="90"/>
      <c r="LZK160" s="90"/>
      <c r="LZL160" s="90"/>
      <c r="LZM160" s="90"/>
      <c r="LZN160" s="90"/>
      <c r="LZO160" s="90"/>
      <c r="LZP160" s="90"/>
      <c r="LZQ160" s="90"/>
      <c r="LZR160" s="90"/>
      <c r="LZS160" s="90"/>
      <c r="LZT160" s="90"/>
      <c r="LZU160" s="90"/>
      <c r="LZV160" s="90"/>
      <c r="LZW160" s="90"/>
      <c r="LZX160" s="90"/>
      <c r="LZY160" s="90"/>
      <c r="LZZ160" s="90"/>
      <c r="MAA160" s="90"/>
      <c r="MAB160" s="90"/>
      <c r="MAC160" s="90"/>
      <c r="MAD160" s="90"/>
      <c r="MAE160" s="90"/>
      <c r="MAF160" s="90"/>
      <c r="MAG160" s="90"/>
      <c r="MAH160" s="90"/>
      <c r="MAI160" s="90"/>
      <c r="MAJ160" s="90"/>
      <c r="MAK160" s="90"/>
      <c r="MAL160" s="90"/>
      <c r="MAM160" s="90"/>
      <c r="MAN160" s="90"/>
      <c r="MAO160" s="90"/>
      <c r="MAP160" s="90"/>
      <c r="MAQ160" s="90"/>
      <c r="MAR160" s="90"/>
      <c r="MAS160" s="90"/>
      <c r="MAT160" s="90"/>
      <c r="MAU160" s="90"/>
      <c r="MAV160" s="90"/>
      <c r="MAW160" s="90"/>
      <c r="MAX160" s="90"/>
      <c r="MAY160" s="90"/>
      <c r="MAZ160" s="90"/>
      <c r="MBA160" s="90"/>
      <c r="MBB160" s="90"/>
      <c r="MBC160" s="90"/>
      <c r="MBD160" s="90"/>
      <c r="MBE160" s="90"/>
      <c r="MBF160" s="90"/>
      <c r="MBG160" s="90"/>
      <c r="MBH160" s="90"/>
      <c r="MBI160" s="90"/>
      <c r="MBJ160" s="90"/>
      <c r="MBK160" s="90"/>
      <c r="MBL160" s="90"/>
      <c r="MBM160" s="90"/>
      <c r="MBN160" s="90"/>
      <c r="MBO160" s="90"/>
      <c r="MBP160" s="90"/>
      <c r="MBQ160" s="90"/>
      <c r="MBR160" s="90"/>
      <c r="MBS160" s="90"/>
      <c r="MBT160" s="90"/>
      <c r="MBU160" s="90"/>
      <c r="MBV160" s="90"/>
      <c r="MBW160" s="90"/>
      <c r="MBX160" s="90"/>
      <c r="MBY160" s="90"/>
      <c r="MBZ160" s="90"/>
      <c r="MCA160" s="90"/>
      <c r="MCB160" s="90"/>
      <c r="MCC160" s="90"/>
      <c r="MCD160" s="90"/>
      <c r="MCE160" s="90"/>
      <c r="MCF160" s="90"/>
      <c r="MCG160" s="90"/>
      <c r="MCH160" s="90"/>
      <c r="MCI160" s="90"/>
      <c r="MCJ160" s="90"/>
      <c r="MCK160" s="90"/>
      <c r="MCL160" s="90"/>
      <c r="MCM160" s="90"/>
      <c r="MCN160" s="90"/>
      <c r="MCO160" s="90"/>
      <c r="MCP160" s="90"/>
      <c r="MCQ160" s="90"/>
      <c r="MCR160" s="90"/>
      <c r="MCS160" s="90"/>
      <c r="MCT160" s="90"/>
      <c r="MCU160" s="90"/>
      <c r="MCV160" s="90"/>
      <c r="MCW160" s="90"/>
      <c r="MCX160" s="90"/>
      <c r="MCY160" s="90"/>
      <c r="MCZ160" s="90"/>
      <c r="MDA160" s="90"/>
      <c r="MDB160" s="90"/>
      <c r="MDC160" s="90"/>
      <c r="MDD160" s="90"/>
      <c r="MDE160" s="90"/>
      <c r="MDF160" s="90"/>
      <c r="MDG160" s="90"/>
      <c r="MDH160" s="90"/>
      <c r="MDI160" s="90"/>
      <c r="MDJ160" s="90"/>
      <c r="MDK160" s="90"/>
      <c r="MDL160" s="90"/>
      <c r="MDM160" s="90"/>
      <c r="MDN160" s="90"/>
      <c r="MDO160" s="90"/>
      <c r="MDP160" s="90"/>
      <c r="MDQ160" s="90"/>
      <c r="MDR160" s="90"/>
      <c r="MDS160" s="90"/>
      <c r="MDT160" s="90"/>
      <c r="MDU160" s="90"/>
      <c r="MDV160" s="90"/>
      <c r="MDW160" s="90"/>
      <c r="MDX160" s="90"/>
      <c r="MDY160" s="90"/>
      <c r="MDZ160" s="90"/>
      <c r="MEA160" s="90"/>
      <c r="MEB160" s="90"/>
      <c r="MEC160" s="90"/>
      <c r="MED160" s="90"/>
      <c r="MEE160" s="90"/>
      <c r="MEF160" s="90"/>
      <c r="MEG160" s="90"/>
      <c r="MEH160" s="90"/>
      <c r="MEI160" s="90"/>
      <c r="MEJ160" s="90"/>
      <c r="MEK160" s="90"/>
      <c r="MEL160" s="90"/>
      <c r="MEM160" s="90"/>
      <c r="MEN160" s="90"/>
      <c r="MEO160" s="90"/>
      <c r="MEP160" s="90"/>
      <c r="MEQ160" s="90"/>
      <c r="MER160" s="90"/>
      <c r="MES160" s="90"/>
      <c r="MET160" s="90"/>
      <c r="MEU160" s="90"/>
      <c r="MEV160" s="90"/>
      <c r="MEW160" s="90"/>
      <c r="MEX160" s="90"/>
      <c r="MEY160" s="90"/>
      <c r="MEZ160" s="90"/>
      <c r="MFA160" s="90"/>
      <c r="MFB160" s="90"/>
      <c r="MFC160" s="90"/>
      <c r="MFD160" s="90"/>
      <c r="MFE160" s="90"/>
      <c r="MFF160" s="90"/>
      <c r="MFG160" s="90"/>
      <c r="MFH160" s="90"/>
      <c r="MFI160" s="90"/>
      <c r="MFJ160" s="90"/>
      <c r="MFK160" s="90"/>
      <c r="MFL160" s="90"/>
      <c r="MFM160" s="90"/>
      <c r="MFN160" s="90"/>
      <c r="MFO160" s="90"/>
      <c r="MFP160" s="90"/>
      <c r="MFQ160" s="90"/>
      <c r="MFR160" s="90"/>
      <c r="MFS160" s="90"/>
      <c r="MFT160" s="90"/>
      <c r="MFU160" s="90"/>
      <c r="MFV160" s="90"/>
      <c r="MFW160" s="90"/>
      <c r="MFX160" s="90"/>
      <c r="MFY160" s="90"/>
      <c r="MFZ160" s="90"/>
      <c r="MGA160" s="90"/>
      <c r="MGB160" s="90"/>
      <c r="MGC160" s="90"/>
      <c r="MGD160" s="90"/>
      <c r="MGE160" s="90"/>
      <c r="MGF160" s="90"/>
      <c r="MGG160" s="90"/>
      <c r="MGH160" s="90"/>
      <c r="MGI160" s="90"/>
      <c r="MGJ160" s="90"/>
      <c r="MGK160" s="90"/>
      <c r="MGL160" s="90"/>
      <c r="MGM160" s="90"/>
      <c r="MGN160" s="90"/>
      <c r="MGO160" s="90"/>
      <c r="MGP160" s="90"/>
      <c r="MGQ160" s="90"/>
      <c r="MGR160" s="90"/>
      <c r="MGS160" s="90"/>
      <c r="MGT160" s="90"/>
      <c r="MGU160" s="90"/>
      <c r="MGV160" s="90"/>
      <c r="MGW160" s="90"/>
      <c r="MGX160" s="90"/>
      <c r="MGY160" s="90"/>
      <c r="MGZ160" s="90"/>
      <c r="MHA160" s="90"/>
      <c r="MHB160" s="90"/>
      <c r="MHC160" s="90"/>
      <c r="MHD160" s="90"/>
      <c r="MHE160" s="90"/>
      <c r="MHF160" s="90"/>
      <c r="MHG160" s="90"/>
      <c r="MHH160" s="90"/>
      <c r="MHI160" s="90"/>
      <c r="MHJ160" s="90"/>
      <c r="MHK160" s="90"/>
      <c r="MHL160" s="90"/>
      <c r="MHM160" s="90"/>
      <c r="MHN160" s="90"/>
      <c r="MHO160" s="90"/>
      <c r="MHP160" s="90"/>
      <c r="MHQ160" s="90"/>
      <c r="MHR160" s="90"/>
      <c r="MHS160" s="90"/>
      <c r="MHT160" s="90"/>
      <c r="MHU160" s="90"/>
      <c r="MHV160" s="90"/>
      <c r="MHW160" s="90"/>
      <c r="MHX160" s="90"/>
      <c r="MHY160" s="90"/>
      <c r="MHZ160" s="90"/>
      <c r="MIA160" s="90"/>
      <c r="MIB160" s="90"/>
      <c r="MIC160" s="90"/>
      <c r="MID160" s="90"/>
      <c r="MIE160" s="90"/>
      <c r="MIF160" s="90"/>
      <c r="MIG160" s="90"/>
      <c r="MIH160" s="90"/>
      <c r="MII160" s="90"/>
      <c r="MIJ160" s="90"/>
      <c r="MIK160" s="90"/>
      <c r="MIL160" s="90"/>
      <c r="MIM160" s="90"/>
      <c r="MIN160" s="90"/>
      <c r="MIO160" s="90"/>
      <c r="MIP160" s="90"/>
      <c r="MIQ160" s="90"/>
      <c r="MIR160" s="90"/>
      <c r="MIS160" s="90"/>
      <c r="MIT160" s="90"/>
      <c r="MIU160" s="90"/>
      <c r="MIV160" s="90"/>
      <c r="MIW160" s="90"/>
      <c r="MIX160" s="90"/>
      <c r="MIY160" s="90"/>
      <c r="MIZ160" s="90"/>
      <c r="MJA160" s="90"/>
      <c r="MJB160" s="90"/>
      <c r="MJC160" s="90"/>
      <c r="MJD160" s="90"/>
      <c r="MJE160" s="90"/>
      <c r="MJF160" s="90"/>
      <c r="MJG160" s="90"/>
      <c r="MJH160" s="90"/>
      <c r="MJI160" s="90"/>
      <c r="MJJ160" s="90"/>
      <c r="MJK160" s="90"/>
      <c r="MJL160" s="90"/>
      <c r="MJM160" s="90"/>
      <c r="MJN160" s="90"/>
      <c r="MJO160" s="90"/>
      <c r="MJP160" s="90"/>
      <c r="MJQ160" s="90"/>
      <c r="MJR160" s="90"/>
      <c r="MJS160" s="90"/>
      <c r="MJT160" s="90"/>
      <c r="MJU160" s="90"/>
      <c r="MJV160" s="90"/>
      <c r="MJW160" s="90"/>
      <c r="MJX160" s="90"/>
      <c r="MJY160" s="90"/>
      <c r="MJZ160" s="90"/>
      <c r="MKA160" s="90"/>
      <c r="MKB160" s="90"/>
      <c r="MKC160" s="90"/>
      <c r="MKD160" s="90"/>
      <c r="MKE160" s="90"/>
      <c r="MKF160" s="90"/>
      <c r="MKG160" s="90"/>
      <c r="MKH160" s="90"/>
      <c r="MKI160" s="90"/>
      <c r="MKJ160" s="90"/>
      <c r="MKK160" s="90"/>
      <c r="MKL160" s="90"/>
      <c r="MKM160" s="90"/>
      <c r="MKN160" s="90"/>
      <c r="MKO160" s="90"/>
      <c r="MKP160" s="90"/>
      <c r="MKQ160" s="90"/>
      <c r="MKR160" s="90"/>
      <c r="MKS160" s="90"/>
      <c r="MKT160" s="90"/>
      <c r="MKU160" s="90"/>
      <c r="MKV160" s="90"/>
      <c r="MKW160" s="90"/>
      <c r="MKX160" s="90"/>
      <c r="MKY160" s="90"/>
      <c r="MKZ160" s="90"/>
      <c r="MLA160" s="90"/>
      <c r="MLB160" s="90"/>
      <c r="MLC160" s="90"/>
      <c r="MLD160" s="90"/>
      <c r="MLE160" s="90"/>
      <c r="MLF160" s="90"/>
      <c r="MLG160" s="90"/>
      <c r="MLH160" s="90"/>
      <c r="MLI160" s="90"/>
      <c r="MLJ160" s="90"/>
      <c r="MLK160" s="90"/>
      <c r="MLL160" s="90"/>
      <c r="MLM160" s="90"/>
      <c r="MLN160" s="90"/>
      <c r="MLO160" s="90"/>
      <c r="MLP160" s="90"/>
      <c r="MLQ160" s="90"/>
      <c r="MLR160" s="90"/>
      <c r="MLS160" s="90"/>
      <c r="MLT160" s="90"/>
      <c r="MLU160" s="90"/>
      <c r="MLV160" s="90"/>
      <c r="MLW160" s="90"/>
      <c r="MLX160" s="90"/>
      <c r="MLY160" s="90"/>
      <c r="MLZ160" s="90"/>
      <c r="MMA160" s="90"/>
      <c r="MMB160" s="90"/>
      <c r="MMC160" s="90"/>
      <c r="MMD160" s="90"/>
      <c r="MME160" s="90"/>
      <c r="MMF160" s="90"/>
      <c r="MMG160" s="90"/>
      <c r="MMH160" s="90"/>
      <c r="MMI160" s="90"/>
      <c r="MMJ160" s="90"/>
      <c r="MMK160" s="90"/>
      <c r="MML160" s="90"/>
      <c r="MMM160" s="90"/>
      <c r="MMN160" s="90"/>
      <c r="MMO160" s="90"/>
      <c r="MMP160" s="90"/>
      <c r="MMQ160" s="90"/>
      <c r="MMR160" s="90"/>
      <c r="MMS160" s="90"/>
      <c r="MMT160" s="90"/>
      <c r="MMU160" s="90"/>
      <c r="MMV160" s="90"/>
      <c r="MMW160" s="90"/>
      <c r="MMX160" s="90"/>
      <c r="MMY160" s="90"/>
      <c r="MMZ160" s="90"/>
      <c r="MNA160" s="90"/>
      <c r="MNB160" s="90"/>
      <c r="MNC160" s="90"/>
      <c r="MND160" s="90"/>
      <c r="MNE160" s="90"/>
      <c r="MNF160" s="90"/>
      <c r="MNG160" s="90"/>
      <c r="MNH160" s="90"/>
      <c r="MNI160" s="90"/>
      <c r="MNJ160" s="90"/>
      <c r="MNK160" s="90"/>
      <c r="MNL160" s="90"/>
      <c r="MNM160" s="90"/>
      <c r="MNN160" s="90"/>
      <c r="MNO160" s="90"/>
      <c r="MNP160" s="90"/>
      <c r="MNQ160" s="90"/>
      <c r="MNR160" s="90"/>
      <c r="MNS160" s="90"/>
      <c r="MNT160" s="90"/>
      <c r="MNU160" s="90"/>
      <c r="MNV160" s="90"/>
      <c r="MNW160" s="90"/>
      <c r="MNX160" s="90"/>
      <c r="MNY160" s="90"/>
      <c r="MNZ160" s="90"/>
      <c r="MOA160" s="90"/>
      <c r="MOB160" s="90"/>
      <c r="MOC160" s="90"/>
      <c r="MOD160" s="90"/>
      <c r="MOE160" s="90"/>
      <c r="MOF160" s="90"/>
      <c r="MOG160" s="90"/>
      <c r="MOH160" s="90"/>
      <c r="MOI160" s="90"/>
      <c r="MOJ160" s="90"/>
      <c r="MOK160" s="90"/>
      <c r="MOL160" s="90"/>
      <c r="MOM160" s="90"/>
      <c r="MON160" s="90"/>
      <c r="MOO160" s="90"/>
      <c r="MOP160" s="90"/>
      <c r="MOQ160" s="90"/>
      <c r="MOR160" s="90"/>
      <c r="MOS160" s="90"/>
      <c r="MOT160" s="90"/>
      <c r="MOU160" s="90"/>
      <c r="MOV160" s="90"/>
      <c r="MOW160" s="90"/>
      <c r="MOX160" s="90"/>
      <c r="MOY160" s="90"/>
      <c r="MOZ160" s="90"/>
      <c r="MPA160" s="90"/>
      <c r="MPB160" s="90"/>
      <c r="MPC160" s="90"/>
      <c r="MPD160" s="90"/>
      <c r="MPE160" s="90"/>
      <c r="MPF160" s="90"/>
      <c r="MPG160" s="90"/>
      <c r="MPH160" s="90"/>
      <c r="MPI160" s="90"/>
      <c r="MPJ160" s="90"/>
      <c r="MPK160" s="90"/>
      <c r="MPL160" s="90"/>
      <c r="MPM160" s="90"/>
      <c r="MPN160" s="90"/>
      <c r="MPO160" s="90"/>
      <c r="MPP160" s="90"/>
      <c r="MPQ160" s="90"/>
      <c r="MPR160" s="90"/>
      <c r="MPS160" s="90"/>
      <c r="MPT160" s="90"/>
      <c r="MPU160" s="90"/>
      <c r="MPV160" s="90"/>
      <c r="MPW160" s="90"/>
      <c r="MPX160" s="90"/>
      <c r="MPY160" s="90"/>
      <c r="MPZ160" s="90"/>
      <c r="MQA160" s="90"/>
      <c r="MQB160" s="90"/>
      <c r="MQC160" s="90"/>
      <c r="MQD160" s="90"/>
      <c r="MQE160" s="90"/>
      <c r="MQF160" s="90"/>
      <c r="MQG160" s="90"/>
      <c r="MQH160" s="90"/>
      <c r="MQI160" s="90"/>
      <c r="MQJ160" s="90"/>
      <c r="MQK160" s="90"/>
      <c r="MQL160" s="90"/>
      <c r="MQM160" s="90"/>
      <c r="MQN160" s="90"/>
      <c r="MQO160" s="90"/>
      <c r="MQP160" s="90"/>
      <c r="MQQ160" s="90"/>
      <c r="MQR160" s="90"/>
      <c r="MQS160" s="90"/>
      <c r="MQT160" s="90"/>
      <c r="MQU160" s="90"/>
      <c r="MQV160" s="90"/>
      <c r="MQW160" s="90"/>
      <c r="MQX160" s="90"/>
      <c r="MQY160" s="90"/>
      <c r="MQZ160" s="90"/>
      <c r="MRA160" s="90"/>
      <c r="MRB160" s="90"/>
      <c r="MRC160" s="90"/>
      <c r="MRD160" s="90"/>
      <c r="MRE160" s="90"/>
      <c r="MRF160" s="90"/>
      <c r="MRG160" s="90"/>
      <c r="MRH160" s="90"/>
      <c r="MRI160" s="90"/>
      <c r="MRJ160" s="90"/>
      <c r="MRK160" s="90"/>
      <c r="MRL160" s="90"/>
      <c r="MRM160" s="90"/>
      <c r="MRN160" s="90"/>
      <c r="MRO160" s="90"/>
      <c r="MRP160" s="90"/>
      <c r="MRQ160" s="90"/>
      <c r="MRR160" s="90"/>
      <c r="MRS160" s="90"/>
      <c r="MRT160" s="90"/>
      <c r="MRU160" s="90"/>
      <c r="MRV160" s="90"/>
      <c r="MRW160" s="90"/>
      <c r="MRX160" s="90"/>
      <c r="MRY160" s="90"/>
      <c r="MRZ160" s="90"/>
      <c r="MSA160" s="90"/>
      <c r="MSB160" s="90"/>
      <c r="MSC160" s="90"/>
      <c r="MSD160" s="90"/>
      <c r="MSE160" s="90"/>
      <c r="MSF160" s="90"/>
      <c r="MSG160" s="90"/>
      <c r="MSH160" s="90"/>
      <c r="MSI160" s="90"/>
      <c r="MSJ160" s="90"/>
      <c r="MSK160" s="90"/>
      <c r="MSL160" s="90"/>
      <c r="MSM160" s="90"/>
      <c r="MSN160" s="90"/>
      <c r="MSO160" s="90"/>
      <c r="MSP160" s="90"/>
      <c r="MSQ160" s="90"/>
      <c r="MSR160" s="90"/>
      <c r="MSS160" s="90"/>
      <c r="MST160" s="90"/>
      <c r="MSU160" s="90"/>
      <c r="MSV160" s="90"/>
      <c r="MSW160" s="90"/>
      <c r="MSX160" s="90"/>
      <c r="MSY160" s="90"/>
      <c r="MSZ160" s="90"/>
      <c r="MTA160" s="90"/>
      <c r="MTB160" s="90"/>
      <c r="MTC160" s="90"/>
      <c r="MTD160" s="90"/>
      <c r="MTE160" s="90"/>
      <c r="MTF160" s="90"/>
      <c r="MTG160" s="90"/>
      <c r="MTH160" s="90"/>
      <c r="MTI160" s="90"/>
      <c r="MTJ160" s="90"/>
      <c r="MTK160" s="90"/>
      <c r="MTL160" s="90"/>
      <c r="MTM160" s="90"/>
      <c r="MTN160" s="90"/>
      <c r="MTO160" s="90"/>
      <c r="MTP160" s="90"/>
      <c r="MTQ160" s="90"/>
      <c r="MTR160" s="90"/>
      <c r="MTS160" s="90"/>
      <c r="MTT160" s="90"/>
      <c r="MTU160" s="90"/>
      <c r="MTV160" s="90"/>
      <c r="MTW160" s="90"/>
      <c r="MTX160" s="90"/>
      <c r="MTY160" s="90"/>
      <c r="MTZ160" s="90"/>
      <c r="MUA160" s="90"/>
      <c r="MUB160" s="90"/>
      <c r="MUC160" s="90"/>
      <c r="MUD160" s="90"/>
      <c r="MUE160" s="90"/>
      <c r="MUF160" s="90"/>
      <c r="MUG160" s="90"/>
      <c r="MUH160" s="90"/>
      <c r="MUI160" s="90"/>
      <c r="MUJ160" s="90"/>
      <c r="MUK160" s="90"/>
      <c r="MUL160" s="90"/>
      <c r="MUM160" s="90"/>
      <c r="MUN160" s="90"/>
      <c r="MUO160" s="90"/>
      <c r="MUP160" s="90"/>
      <c r="MUQ160" s="90"/>
      <c r="MUR160" s="90"/>
      <c r="MUS160" s="90"/>
      <c r="MUT160" s="90"/>
      <c r="MUU160" s="90"/>
      <c r="MUV160" s="90"/>
      <c r="MUW160" s="90"/>
      <c r="MUX160" s="90"/>
      <c r="MUY160" s="90"/>
      <c r="MUZ160" s="90"/>
      <c r="MVA160" s="90"/>
      <c r="MVB160" s="90"/>
      <c r="MVC160" s="90"/>
      <c r="MVD160" s="90"/>
      <c r="MVE160" s="90"/>
      <c r="MVF160" s="90"/>
      <c r="MVG160" s="90"/>
      <c r="MVH160" s="90"/>
      <c r="MVI160" s="90"/>
      <c r="MVJ160" s="90"/>
      <c r="MVK160" s="90"/>
      <c r="MVL160" s="90"/>
      <c r="MVM160" s="90"/>
      <c r="MVN160" s="90"/>
      <c r="MVO160" s="90"/>
      <c r="MVP160" s="90"/>
      <c r="MVQ160" s="90"/>
      <c r="MVR160" s="90"/>
      <c r="MVS160" s="90"/>
      <c r="MVT160" s="90"/>
      <c r="MVU160" s="90"/>
      <c r="MVV160" s="90"/>
      <c r="MVW160" s="90"/>
      <c r="MVX160" s="90"/>
      <c r="MVY160" s="90"/>
      <c r="MVZ160" s="90"/>
      <c r="MWA160" s="90"/>
      <c r="MWB160" s="90"/>
      <c r="MWC160" s="90"/>
      <c r="MWD160" s="90"/>
      <c r="MWE160" s="90"/>
      <c r="MWF160" s="90"/>
      <c r="MWG160" s="90"/>
      <c r="MWH160" s="90"/>
      <c r="MWI160" s="90"/>
      <c r="MWJ160" s="90"/>
      <c r="MWK160" s="90"/>
      <c r="MWL160" s="90"/>
      <c r="MWM160" s="90"/>
      <c r="MWN160" s="90"/>
      <c r="MWO160" s="90"/>
      <c r="MWP160" s="90"/>
      <c r="MWQ160" s="90"/>
      <c r="MWR160" s="90"/>
      <c r="MWS160" s="90"/>
      <c r="MWT160" s="90"/>
      <c r="MWU160" s="90"/>
      <c r="MWV160" s="90"/>
      <c r="MWW160" s="90"/>
      <c r="MWX160" s="90"/>
      <c r="MWY160" s="90"/>
      <c r="MWZ160" s="90"/>
      <c r="MXA160" s="90"/>
      <c r="MXB160" s="90"/>
      <c r="MXC160" s="90"/>
      <c r="MXD160" s="90"/>
      <c r="MXE160" s="90"/>
      <c r="MXF160" s="90"/>
      <c r="MXG160" s="90"/>
      <c r="MXH160" s="90"/>
      <c r="MXI160" s="90"/>
      <c r="MXJ160" s="90"/>
      <c r="MXK160" s="90"/>
      <c r="MXL160" s="90"/>
      <c r="MXM160" s="90"/>
      <c r="MXN160" s="90"/>
      <c r="MXO160" s="90"/>
      <c r="MXP160" s="90"/>
      <c r="MXQ160" s="90"/>
      <c r="MXR160" s="90"/>
      <c r="MXS160" s="90"/>
      <c r="MXT160" s="90"/>
      <c r="MXU160" s="90"/>
      <c r="MXV160" s="90"/>
      <c r="MXW160" s="90"/>
      <c r="MXX160" s="90"/>
      <c r="MXY160" s="90"/>
      <c r="MXZ160" s="90"/>
      <c r="MYA160" s="90"/>
      <c r="MYB160" s="90"/>
      <c r="MYC160" s="90"/>
      <c r="MYD160" s="90"/>
      <c r="MYE160" s="90"/>
      <c r="MYF160" s="90"/>
      <c r="MYG160" s="90"/>
      <c r="MYH160" s="90"/>
      <c r="MYI160" s="90"/>
      <c r="MYJ160" s="90"/>
      <c r="MYK160" s="90"/>
      <c r="MYL160" s="90"/>
      <c r="MYM160" s="90"/>
      <c r="MYN160" s="90"/>
      <c r="MYO160" s="90"/>
      <c r="MYP160" s="90"/>
      <c r="MYQ160" s="90"/>
      <c r="MYR160" s="90"/>
      <c r="MYS160" s="90"/>
      <c r="MYT160" s="90"/>
      <c r="MYU160" s="90"/>
      <c r="MYV160" s="90"/>
      <c r="MYW160" s="90"/>
      <c r="MYX160" s="90"/>
      <c r="MYY160" s="90"/>
      <c r="MYZ160" s="90"/>
      <c r="MZA160" s="90"/>
      <c r="MZB160" s="90"/>
      <c r="MZC160" s="90"/>
      <c r="MZD160" s="90"/>
      <c r="MZE160" s="90"/>
      <c r="MZF160" s="90"/>
      <c r="MZG160" s="90"/>
      <c r="MZH160" s="90"/>
      <c r="MZI160" s="90"/>
      <c r="MZJ160" s="90"/>
      <c r="MZK160" s="90"/>
      <c r="MZL160" s="90"/>
      <c r="MZM160" s="90"/>
      <c r="MZN160" s="90"/>
      <c r="MZO160" s="90"/>
      <c r="MZP160" s="90"/>
      <c r="MZQ160" s="90"/>
      <c r="MZR160" s="90"/>
      <c r="MZS160" s="90"/>
      <c r="MZT160" s="90"/>
      <c r="MZU160" s="90"/>
      <c r="MZV160" s="90"/>
      <c r="MZW160" s="90"/>
      <c r="MZX160" s="90"/>
      <c r="MZY160" s="90"/>
      <c r="MZZ160" s="90"/>
      <c r="NAA160" s="90"/>
      <c r="NAB160" s="90"/>
      <c r="NAC160" s="90"/>
      <c r="NAD160" s="90"/>
      <c r="NAE160" s="90"/>
      <c r="NAF160" s="90"/>
      <c r="NAG160" s="90"/>
      <c r="NAH160" s="90"/>
      <c r="NAI160" s="90"/>
      <c r="NAJ160" s="90"/>
      <c r="NAK160" s="90"/>
      <c r="NAL160" s="90"/>
      <c r="NAM160" s="90"/>
      <c r="NAN160" s="90"/>
      <c r="NAO160" s="90"/>
      <c r="NAP160" s="90"/>
      <c r="NAQ160" s="90"/>
      <c r="NAR160" s="90"/>
      <c r="NAS160" s="90"/>
      <c r="NAT160" s="90"/>
      <c r="NAU160" s="90"/>
      <c r="NAV160" s="90"/>
      <c r="NAW160" s="90"/>
      <c r="NAX160" s="90"/>
      <c r="NAY160" s="90"/>
      <c r="NAZ160" s="90"/>
      <c r="NBA160" s="90"/>
      <c r="NBB160" s="90"/>
      <c r="NBC160" s="90"/>
      <c r="NBD160" s="90"/>
      <c r="NBE160" s="90"/>
      <c r="NBF160" s="90"/>
      <c r="NBG160" s="90"/>
      <c r="NBH160" s="90"/>
      <c r="NBI160" s="90"/>
      <c r="NBJ160" s="90"/>
      <c r="NBK160" s="90"/>
      <c r="NBL160" s="90"/>
      <c r="NBM160" s="90"/>
      <c r="NBN160" s="90"/>
      <c r="NBO160" s="90"/>
      <c r="NBP160" s="90"/>
      <c r="NBQ160" s="90"/>
      <c r="NBR160" s="90"/>
      <c r="NBS160" s="90"/>
      <c r="NBT160" s="90"/>
      <c r="NBU160" s="90"/>
      <c r="NBV160" s="90"/>
      <c r="NBW160" s="90"/>
      <c r="NBX160" s="90"/>
      <c r="NBY160" s="90"/>
      <c r="NBZ160" s="90"/>
      <c r="NCA160" s="90"/>
      <c r="NCB160" s="90"/>
      <c r="NCC160" s="90"/>
      <c r="NCD160" s="90"/>
      <c r="NCE160" s="90"/>
      <c r="NCF160" s="90"/>
      <c r="NCG160" s="90"/>
      <c r="NCH160" s="90"/>
      <c r="NCI160" s="90"/>
      <c r="NCJ160" s="90"/>
      <c r="NCK160" s="90"/>
      <c r="NCL160" s="90"/>
      <c r="NCM160" s="90"/>
      <c r="NCN160" s="90"/>
      <c r="NCO160" s="90"/>
      <c r="NCP160" s="90"/>
      <c r="NCQ160" s="90"/>
      <c r="NCR160" s="90"/>
      <c r="NCS160" s="90"/>
      <c r="NCT160" s="90"/>
      <c r="NCU160" s="90"/>
      <c r="NCV160" s="90"/>
      <c r="NCW160" s="90"/>
      <c r="NCX160" s="90"/>
      <c r="NCY160" s="90"/>
      <c r="NCZ160" s="90"/>
      <c r="NDA160" s="90"/>
      <c r="NDB160" s="90"/>
      <c r="NDC160" s="90"/>
      <c r="NDD160" s="90"/>
      <c r="NDE160" s="90"/>
      <c r="NDF160" s="90"/>
      <c r="NDG160" s="90"/>
      <c r="NDH160" s="90"/>
      <c r="NDI160" s="90"/>
      <c r="NDJ160" s="90"/>
      <c r="NDK160" s="90"/>
      <c r="NDL160" s="90"/>
      <c r="NDM160" s="90"/>
      <c r="NDN160" s="90"/>
      <c r="NDO160" s="90"/>
      <c r="NDP160" s="90"/>
      <c r="NDQ160" s="90"/>
      <c r="NDR160" s="90"/>
      <c r="NDS160" s="90"/>
      <c r="NDT160" s="90"/>
      <c r="NDU160" s="90"/>
      <c r="NDV160" s="90"/>
      <c r="NDW160" s="90"/>
      <c r="NDX160" s="90"/>
      <c r="NDY160" s="90"/>
      <c r="NDZ160" s="90"/>
      <c r="NEA160" s="90"/>
      <c r="NEB160" s="90"/>
      <c r="NEC160" s="90"/>
      <c r="NED160" s="90"/>
      <c r="NEE160" s="90"/>
      <c r="NEF160" s="90"/>
      <c r="NEG160" s="90"/>
      <c r="NEH160" s="90"/>
      <c r="NEI160" s="90"/>
      <c r="NEJ160" s="90"/>
      <c r="NEK160" s="90"/>
      <c r="NEL160" s="90"/>
      <c r="NEM160" s="90"/>
      <c r="NEN160" s="90"/>
      <c r="NEO160" s="90"/>
      <c r="NEP160" s="90"/>
      <c r="NEQ160" s="90"/>
      <c r="NER160" s="90"/>
      <c r="NES160" s="90"/>
      <c r="NET160" s="90"/>
      <c r="NEU160" s="90"/>
      <c r="NEV160" s="90"/>
      <c r="NEW160" s="90"/>
      <c r="NEX160" s="90"/>
      <c r="NEY160" s="90"/>
      <c r="NEZ160" s="90"/>
      <c r="NFA160" s="90"/>
      <c r="NFB160" s="90"/>
      <c r="NFC160" s="90"/>
      <c r="NFD160" s="90"/>
      <c r="NFE160" s="90"/>
      <c r="NFF160" s="90"/>
      <c r="NFG160" s="90"/>
      <c r="NFH160" s="90"/>
      <c r="NFI160" s="90"/>
      <c r="NFJ160" s="90"/>
      <c r="NFK160" s="90"/>
      <c r="NFL160" s="90"/>
      <c r="NFM160" s="90"/>
      <c r="NFN160" s="90"/>
      <c r="NFO160" s="90"/>
      <c r="NFP160" s="90"/>
      <c r="NFQ160" s="90"/>
      <c r="NFR160" s="90"/>
      <c r="NFS160" s="90"/>
      <c r="NFT160" s="90"/>
      <c r="NFU160" s="90"/>
      <c r="NFV160" s="90"/>
      <c r="NFW160" s="90"/>
      <c r="NFX160" s="90"/>
      <c r="NFY160" s="90"/>
      <c r="NFZ160" s="90"/>
      <c r="NGA160" s="90"/>
      <c r="NGB160" s="90"/>
      <c r="NGC160" s="90"/>
      <c r="NGD160" s="90"/>
      <c r="NGE160" s="90"/>
      <c r="NGF160" s="90"/>
      <c r="NGG160" s="90"/>
      <c r="NGH160" s="90"/>
      <c r="NGI160" s="90"/>
      <c r="NGJ160" s="90"/>
      <c r="NGK160" s="90"/>
      <c r="NGL160" s="90"/>
      <c r="NGM160" s="90"/>
      <c r="NGN160" s="90"/>
      <c r="NGO160" s="90"/>
      <c r="NGP160" s="90"/>
      <c r="NGQ160" s="90"/>
      <c r="NGR160" s="90"/>
      <c r="NGS160" s="90"/>
      <c r="NGT160" s="90"/>
      <c r="NGU160" s="90"/>
      <c r="NGV160" s="90"/>
      <c r="NGW160" s="90"/>
      <c r="NGX160" s="90"/>
      <c r="NGY160" s="90"/>
      <c r="NGZ160" s="90"/>
      <c r="NHA160" s="90"/>
      <c r="NHB160" s="90"/>
      <c r="NHC160" s="90"/>
      <c r="NHD160" s="90"/>
      <c r="NHE160" s="90"/>
      <c r="NHF160" s="90"/>
      <c r="NHG160" s="90"/>
      <c r="NHH160" s="90"/>
      <c r="NHI160" s="90"/>
      <c r="NHJ160" s="90"/>
      <c r="NHK160" s="90"/>
      <c r="NHL160" s="90"/>
      <c r="NHM160" s="90"/>
      <c r="NHN160" s="90"/>
      <c r="NHO160" s="90"/>
      <c r="NHP160" s="90"/>
      <c r="NHQ160" s="90"/>
      <c r="NHR160" s="90"/>
      <c r="NHS160" s="90"/>
      <c r="NHT160" s="90"/>
      <c r="NHU160" s="90"/>
      <c r="NHV160" s="90"/>
      <c r="NHW160" s="90"/>
      <c r="NHX160" s="90"/>
      <c r="NHY160" s="90"/>
      <c r="NHZ160" s="90"/>
      <c r="NIA160" s="90"/>
      <c r="NIB160" s="90"/>
      <c r="NIC160" s="90"/>
      <c r="NID160" s="90"/>
      <c r="NIE160" s="90"/>
      <c r="NIF160" s="90"/>
      <c r="NIG160" s="90"/>
      <c r="NIH160" s="90"/>
      <c r="NII160" s="90"/>
      <c r="NIJ160" s="90"/>
      <c r="NIK160" s="90"/>
      <c r="NIL160" s="90"/>
      <c r="NIM160" s="90"/>
      <c r="NIN160" s="90"/>
      <c r="NIO160" s="90"/>
      <c r="NIP160" s="90"/>
      <c r="NIQ160" s="90"/>
      <c r="NIR160" s="90"/>
      <c r="NIS160" s="90"/>
      <c r="NIT160" s="90"/>
      <c r="NIU160" s="90"/>
      <c r="NIV160" s="90"/>
      <c r="NIW160" s="90"/>
      <c r="NIX160" s="90"/>
      <c r="NIY160" s="90"/>
      <c r="NIZ160" s="90"/>
      <c r="NJA160" s="90"/>
      <c r="NJB160" s="90"/>
      <c r="NJC160" s="90"/>
      <c r="NJD160" s="90"/>
      <c r="NJE160" s="90"/>
      <c r="NJF160" s="90"/>
      <c r="NJG160" s="90"/>
      <c r="NJH160" s="90"/>
      <c r="NJI160" s="90"/>
      <c r="NJJ160" s="90"/>
      <c r="NJK160" s="90"/>
      <c r="NJL160" s="90"/>
      <c r="NJM160" s="90"/>
      <c r="NJN160" s="90"/>
      <c r="NJO160" s="90"/>
      <c r="NJP160" s="90"/>
      <c r="NJQ160" s="90"/>
      <c r="NJR160" s="90"/>
      <c r="NJS160" s="90"/>
      <c r="NJT160" s="90"/>
      <c r="NJU160" s="90"/>
      <c r="NJV160" s="90"/>
      <c r="NJW160" s="90"/>
      <c r="NJX160" s="90"/>
      <c r="NJY160" s="90"/>
      <c r="NJZ160" s="90"/>
      <c r="NKA160" s="90"/>
      <c r="NKB160" s="90"/>
      <c r="NKC160" s="90"/>
      <c r="NKD160" s="90"/>
      <c r="NKE160" s="90"/>
      <c r="NKF160" s="90"/>
      <c r="NKG160" s="90"/>
      <c r="NKH160" s="90"/>
      <c r="NKI160" s="90"/>
      <c r="NKJ160" s="90"/>
      <c r="NKK160" s="90"/>
      <c r="NKL160" s="90"/>
      <c r="NKM160" s="90"/>
      <c r="NKN160" s="90"/>
      <c r="NKO160" s="90"/>
      <c r="NKP160" s="90"/>
      <c r="NKQ160" s="90"/>
      <c r="NKR160" s="90"/>
      <c r="NKS160" s="90"/>
      <c r="NKT160" s="90"/>
      <c r="NKU160" s="90"/>
      <c r="NKV160" s="90"/>
      <c r="NKW160" s="90"/>
      <c r="NKX160" s="90"/>
      <c r="NKY160" s="90"/>
      <c r="NKZ160" s="90"/>
      <c r="NLA160" s="90"/>
      <c r="NLB160" s="90"/>
      <c r="NLC160" s="90"/>
      <c r="NLD160" s="90"/>
      <c r="NLE160" s="90"/>
      <c r="NLF160" s="90"/>
      <c r="NLG160" s="90"/>
      <c r="NLH160" s="90"/>
      <c r="NLI160" s="90"/>
      <c r="NLJ160" s="90"/>
      <c r="NLK160" s="90"/>
      <c r="NLL160" s="90"/>
      <c r="NLM160" s="90"/>
      <c r="NLN160" s="90"/>
      <c r="NLO160" s="90"/>
      <c r="NLP160" s="90"/>
      <c r="NLQ160" s="90"/>
      <c r="NLR160" s="90"/>
      <c r="NLS160" s="90"/>
      <c r="NLT160" s="90"/>
      <c r="NLU160" s="90"/>
      <c r="NLV160" s="90"/>
      <c r="NLW160" s="90"/>
      <c r="NLX160" s="90"/>
      <c r="NLY160" s="90"/>
      <c r="NLZ160" s="90"/>
      <c r="NMA160" s="90"/>
      <c r="NMB160" s="90"/>
      <c r="NMC160" s="90"/>
      <c r="NMD160" s="90"/>
      <c r="NME160" s="90"/>
      <c r="NMF160" s="90"/>
      <c r="NMG160" s="90"/>
      <c r="NMH160" s="90"/>
      <c r="NMI160" s="90"/>
      <c r="NMJ160" s="90"/>
      <c r="NMK160" s="90"/>
      <c r="NML160" s="90"/>
      <c r="NMM160" s="90"/>
      <c r="NMN160" s="90"/>
      <c r="NMO160" s="90"/>
      <c r="NMP160" s="90"/>
      <c r="NMQ160" s="90"/>
      <c r="NMR160" s="90"/>
      <c r="NMS160" s="90"/>
      <c r="NMT160" s="90"/>
      <c r="NMU160" s="90"/>
      <c r="NMV160" s="90"/>
      <c r="NMW160" s="90"/>
      <c r="NMX160" s="90"/>
      <c r="NMY160" s="90"/>
      <c r="NMZ160" s="90"/>
      <c r="NNA160" s="90"/>
      <c r="NNB160" s="90"/>
      <c r="NNC160" s="90"/>
      <c r="NND160" s="90"/>
      <c r="NNE160" s="90"/>
      <c r="NNF160" s="90"/>
      <c r="NNG160" s="90"/>
      <c r="NNH160" s="90"/>
      <c r="NNI160" s="90"/>
      <c r="NNJ160" s="90"/>
      <c r="NNK160" s="90"/>
      <c r="NNL160" s="90"/>
      <c r="NNM160" s="90"/>
      <c r="NNN160" s="90"/>
      <c r="NNO160" s="90"/>
      <c r="NNP160" s="90"/>
      <c r="NNQ160" s="90"/>
      <c r="NNR160" s="90"/>
      <c r="NNS160" s="90"/>
      <c r="NNT160" s="90"/>
      <c r="NNU160" s="90"/>
      <c r="NNV160" s="90"/>
      <c r="NNW160" s="90"/>
      <c r="NNX160" s="90"/>
      <c r="NNY160" s="90"/>
      <c r="NNZ160" s="90"/>
      <c r="NOA160" s="90"/>
      <c r="NOB160" s="90"/>
      <c r="NOC160" s="90"/>
      <c r="NOD160" s="90"/>
      <c r="NOE160" s="90"/>
      <c r="NOF160" s="90"/>
      <c r="NOG160" s="90"/>
      <c r="NOH160" s="90"/>
      <c r="NOI160" s="90"/>
      <c r="NOJ160" s="90"/>
      <c r="NOK160" s="90"/>
      <c r="NOL160" s="90"/>
      <c r="NOM160" s="90"/>
      <c r="NON160" s="90"/>
      <c r="NOO160" s="90"/>
      <c r="NOP160" s="90"/>
      <c r="NOQ160" s="90"/>
      <c r="NOR160" s="90"/>
      <c r="NOS160" s="90"/>
      <c r="NOT160" s="90"/>
      <c r="NOU160" s="90"/>
      <c r="NOV160" s="90"/>
      <c r="NOW160" s="90"/>
      <c r="NOX160" s="90"/>
      <c r="NOY160" s="90"/>
      <c r="NOZ160" s="90"/>
      <c r="NPA160" s="90"/>
      <c r="NPB160" s="90"/>
      <c r="NPC160" s="90"/>
      <c r="NPD160" s="90"/>
      <c r="NPE160" s="90"/>
      <c r="NPF160" s="90"/>
      <c r="NPG160" s="90"/>
      <c r="NPH160" s="90"/>
      <c r="NPI160" s="90"/>
      <c r="NPJ160" s="90"/>
      <c r="NPK160" s="90"/>
      <c r="NPL160" s="90"/>
      <c r="NPM160" s="90"/>
      <c r="NPN160" s="90"/>
      <c r="NPO160" s="90"/>
      <c r="NPP160" s="90"/>
      <c r="NPQ160" s="90"/>
      <c r="NPR160" s="90"/>
      <c r="NPS160" s="90"/>
      <c r="NPT160" s="90"/>
      <c r="NPU160" s="90"/>
      <c r="NPV160" s="90"/>
      <c r="NPW160" s="90"/>
      <c r="NPX160" s="90"/>
      <c r="NPY160" s="90"/>
      <c r="NPZ160" s="90"/>
      <c r="NQA160" s="90"/>
      <c r="NQB160" s="90"/>
      <c r="NQC160" s="90"/>
      <c r="NQD160" s="90"/>
      <c r="NQE160" s="90"/>
      <c r="NQF160" s="90"/>
      <c r="NQG160" s="90"/>
      <c r="NQH160" s="90"/>
      <c r="NQI160" s="90"/>
      <c r="NQJ160" s="90"/>
      <c r="NQK160" s="90"/>
      <c r="NQL160" s="90"/>
      <c r="NQM160" s="90"/>
      <c r="NQN160" s="90"/>
      <c r="NQO160" s="90"/>
      <c r="NQP160" s="90"/>
      <c r="NQQ160" s="90"/>
      <c r="NQR160" s="90"/>
      <c r="NQS160" s="90"/>
      <c r="NQT160" s="90"/>
      <c r="NQU160" s="90"/>
      <c r="NQV160" s="90"/>
      <c r="NQW160" s="90"/>
      <c r="NQX160" s="90"/>
      <c r="NQY160" s="90"/>
      <c r="NQZ160" s="90"/>
      <c r="NRA160" s="90"/>
      <c r="NRB160" s="90"/>
      <c r="NRC160" s="90"/>
      <c r="NRD160" s="90"/>
      <c r="NRE160" s="90"/>
      <c r="NRF160" s="90"/>
      <c r="NRG160" s="90"/>
      <c r="NRH160" s="90"/>
      <c r="NRI160" s="90"/>
      <c r="NRJ160" s="90"/>
      <c r="NRK160" s="90"/>
      <c r="NRL160" s="90"/>
      <c r="NRM160" s="90"/>
      <c r="NRN160" s="90"/>
      <c r="NRO160" s="90"/>
      <c r="NRP160" s="90"/>
      <c r="NRQ160" s="90"/>
      <c r="NRR160" s="90"/>
      <c r="NRS160" s="90"/>
      <c r="NRT160" s="90"/>
      <c r="NRU160" s="90"/>
      <c r="NRV160" s="90"/>
      <c r="NRW160" s="90"/>
      <c r="NRX160" s="90"/>
      <c r="NRY160" s="90"/>
      <c r="NRZ160" s="90"/>
      <c r="NSA160" s="90"/>
      <c r="NSB160" s="90"/>
      <c r="NSC160" s="90"/>
      <c r="NSD160" s="90"/>
      <c r="NSE160" s="90"/>
      <c r="NSF160" s="90"/>
      <c r="NSG160" s="90"/>
      <c r="NSH160" s="90"/>
      <c r="NSI160" s="90"/>
      <c r="NSJ160" s="90"/>
      <c r="NSK160" s="90"/>
      <c r="NSL160" s="90"/>
      <c r="NSM160" s="90"/>
      <c r="NSN160" s="90"/>
      <c r="NSO160" s="90"/>
      <c r="NSP160" s="90"/>
      <c r="NSQ160" s="90"/>
      <c r="NSR160" s="90"/>
      <c r="NSS160" s="90"/>
      <c r="NST160" s="90"/>
      <c r="NSU160" s="90"/>
      <c r="NSV160" s="90"/>
      <c r="NSW160" s="90"/>
      <c r="NSX160" s="90"/>
      <c r="NSY160" s="90"/>
      <c r="NSZ160" s="90"/>
      <c r="NTA160" s="90"/>
      <c r="NTB160" s="90"/>
      <c r="NTC160" s="90"/>
      <c r="NTD160" s="90"/>
      <c r="NTE160" s="90"/>
      <c r="NTF160" s="90"/>
      <c r="NTG160" s="90"/>
      <c r="NTH160" s="90"/>
      <c r="NTI160" s="90"/>
      <c r="NTJ160" s="90"/>
      <c r="NTK160" s="90"/>
      <c r="NTL160" s="90"/>
      <c r="NTM160" s="90"/>
      <c r="NTN160" s="90"/>
      <c r="NTO160" s="90"/>
      <c r="NTP160" s="90"/>
      <c r="NTQ160" s="90"/>
      <c r="NTR160" s="90"/>
      <c r="NTS160" s="90"/>
      <c r="NTT160" s="90"/>
      <c r="NTU160" s="90"/>
      <c r="NTV160" s="90"/>
      <c r="NTW160" s="90"/>
      <c r="NTX160" s="90"/>
      <c r="NTY160" s="90"/>
      <c r="NTZ160" s="90"/>
      <c r="NUA160" s="90"/>
      <c r="NUB160" s="90"/>
      <c r="NUC160" s="90"/>
      <c r="NUD160" s="90"/>
      <c r="NUE160" s="90"/>
      <c r="NUF160" s="90"/>
      <c r="NUG160" s="90"/>
      <c r="NUH160" s="90"/>
      <c r="NUI160" s="90"/>
      <c r="NUJ160" s="90"/>
      <c r="NUK160" s="90"/>
      <c r="NUL160" s="90"/>
      <c r="NUM160" s="90"/>
      <c r="NUN160" s="90"/>
      <c r="NUO160" s="90"/>
      <c r="NUP160" s="90"/>
      <c r="NUQ160" s="90"/>
      <c r="NUR160" s="90"/>
      <c r="NUS160" s="90"/>
      <c r="NUT160" s="90"/>
      <c r="NUU160" s="90"/>
      <c r="NUV160" s="90"/>
      <c r="NUW160" s="90"/>
      <c r="NUX160" s="90"/>
      <c r="NUY160" s="90"/>
      <c r="NUZ160" s="90"/>
      <c r="NVA160" s="90"/>
      <c r="NVB160" s="90"/>
      <c r="NVC160" s="90"/>
      <c r="NVD160" s="90"/>
      <c r="NVE160" s="90"/>
      <c r="NVF160" s="90"/>
      <c r="NVG160" s="90"/>
      <c r="NVH160" s="90"/>
      <c r="NVI160" s="90"/>
      <c r="NVJ160" s="90"/>
      <c r="NVK160" s="90"/>
      <c r="NVL160" s="90"/>
      <c r="NVM160" s="90"/>
      <c r="NVN160" s="90"/>
      <c r="NVO160" s="90"/>
      <c r="NVP160" s="90"/>
      <c r="NVQ160" s="90"/>
      <c r="NVR160" s="90"/>
      <c r="NVS160" s="90"/>
      <c r="NVT160" s="90"/>
      <c r="NVU160" s="90"/>
      <c r="NVV160" s="90"/>
      <c r="NVW160" s="90"/>
      <c r="NVX160" s="90"/>
      <c r="NVY160" s="90"/>
      <c r="NVZ160" s="90"/>
      <c r="NWA160" s="90"/>
      <c r="NWB160" s="90"/>
      <c r="NWC160" s="90"/>
      <c r="NWD160" s="90"/>
      <c r="NWE160" s="90"/>
      <c r="NWF160" s="90"/>
      <c r="NWG160" s="90"/>
      <c r="NWH160" s="90"/>
      <c r="NWI160" s="90"/>
      <c r="NWJ160" s="90"/>
      <c r="NWK160" s="90"/>
      <c r="NWL160" s="90"/>
      <c r="NWM160" s="90"/>
      <c r="NWN160" s="90"/>
      <c r="NWO160" s="90"/>
      <c r="NWP160" s="90"/>
      <c r="NWQ160" s="90"/>
      <c r="NWR160" s="90"/>
      <c r="NWS160" s="90"/>
      <c r="NWT160" s="90"/>
      <c r="NWU160" s="90"/>
      <c r="NWV160" s="90"/>
      <c r="NWW160" s="90"/>
      <c r="NWX160" s="90"/>
      <c r="NWY160" s="90"/>
      <c r="NWZ160" s="90"/>
      <c r="NXA160" s="90"/>
      <c r="NXB160" s="90"/>
      <c r="NXC160" s="90"/>
      <c r="NXD160" s="90"/>
      <c r="NXE160" s="90"/>
      <c r="NXF160" s="90"/>
      <c r="NXG160" s="90"/>
      <c r="NXH160" s="90"/>
      <c r="NXI160" s="90"/>
      <c r="NXJ160" s="90"/>
      <c r="NXK160" s="90"/>
      <c r="NXL160" s="90"/>
      <c r="NXM160" s="90"/>
      <c r="NXN160" s="90"/>
      <c r="NXO160" s="90"/>
      <c r="NXP160" s="90"/>
      <c r="NXQ160" s="90"/>
      <c r="NXR160" s="90"/>
      <c r="NXS160" s="90"/>
      <c r="NXT160" s="90"/>
      <c r="NXU160" s="90"/>
      <c r="NXV160" s="90"/>
      <c r="NXW160" s="90"/>
      <c r="NXX160" s="90"/>
      <c r="NXY160" s="90"/>
      <c r="NXZ160" s="90"/>
      <c r="NYA160" s="90"/>
      <c r="NYB160" s="90"/>
      <c r="NYC160" s="90"/>
      <c r="NYD160" s="90"/>
      <c r="NYE160" s="90"/>
      <c r="NYF160" s="90"/>
      <c r="NYG160" s="90"/>
      <c r="NYH160" s="90"/>
      <c r="NYI160" s="90"/>
      <c r="NYJ160" s="90"/>
      <c r="NYK160" s="90"/>
      <c r="NYL160" s="90"/>
      <c r="NYM160" s="90"/>
      <c r="NYN160" s="90"/>
      <c r="NYO160" s="90"/>
      <c r="NYP160" s="90"/>
      <c r="NYQ160" s="90"/>
      <c r="NYR160" s="90"/>
      <c r="NYS160" s="90"/>
      <c r="NYT160" s="90"/>
      <c r="NYU160" s="90"/>
      <c r="NYV160" s="90"/>
      <c r="NYW160" s="90"/>
      <c r="NYX160" s="90"/>
      <c r="NYY160" s="90"/>
      <c r="NYZ160" s="90"/>
      <c r="NZA160" s="90"/>
      <c r="NZB160" s="90"/>
      <c r="NZC160" s="90"/>
      <c r="NZD160" s="90"/>
      <c r="NZE160" s="90"/>
      <c r="NZF160" s="90"/>
      <c r="NZG160" s="90"/>
      <c r="NZH160" s="90"/>
      <c r="NZI160" s="90"/>
      <c r="NZJ160" s="90"/>
      <c r="NZK160" s="90"/>
      <c r="NZL160" s="90"/>
      <c r="NZM160" s="90"/>
      <c r="NZN160" s="90"/>
      <c r="NZO160" s="90"/>
      <c r="NZP160" s="90"/>
      <c r="NZQ160" s="90"/>
      <c r="NZR160" s="90"/>
      <c r="NZS160" s="90"/>
      <c r="NZT160" s="90"/>
      <c r="NZU160" s="90"/>
      <c r="NZV160" s="90"/>
      <c r="NZW160" s="90"/>
      <c r="NZX160" s="90"/>
      <c r="NZY160" s="90"/>
      <c r="NZZ160" s="90"/>
      <c r="OAA160" s="90"/>
      <c r="OAB160" s="90"/>
      <c r="OAC160" s="90"/>
      <c r="OAD160" s="90"/>
      <c r="OAE160" s="90"/>
      <c r="OAF160" s="90"/>
      <c r="OAG160" s="90"/>
      <c r="OAH160" s="90"/>
      <c r="OAI160" s="90"/>
      <c r="OAJ160" s="90"/>
      <c r="OAK160" s="90"/>
      <c r="OAL160" s="90"/>
      <c r="OAM160" s="90"/>
      <c r="OAN160" s="90"/>
      <c r="OAO160" s="90"/>
      <c r="OAP160" s="90"/>
      <c r="OAQ160" s="90"/>
      <c r="OAR160" s="90"/>
      <c r="OAS160" s="90"/>
      <c r="OAT160" s="90"/>
      <c r="OAU160" s="90"/>
      <c r="OAV160" s="90"/>
      <c r="OAW160" s="90"/>
      <c r="OAX160" s="90"/>
      <c r="OAY160" s="90"/>
      <c r="OAZ160" s="90"/>
      <c r="OBA160" s="90"/>
      <c r="OBB160" s="90"/>
      <c r="OBC160" s="90"/>
      <c r="OBD160" s="90"/>
      <c r="OBE160" s="90"/>
      <c r="OBF160" s="90"/>
      <c r="OBG160" s="90"/>
      <c r="OBH160" s="90"/>
      <c r="OBI160" s="90"/>
      <c r="OBJ160" s="90"/>
      <c r="OBK160" s="90"/>
      <c r="OBL160" s="90"/>
      <c r="OBM160" s="90"/>
      <c r="OBN160" s="90"/>
      <c r="OBO160" s="90"/>
      <c r="OBP160" s="90"/>
      <c r="OBQ160" s="90"/>
      <c r="OBR160" s="90"/>
      <c r="OBS160" s="90"/>
      <c r="OBT160" s="90"/>
      <c r="OBU160" s="90"/>
      <c r="OBV160" s="90"/>
      <c r="OBW160" s="90"/>
      <c r="OBX160" s="90"/>
      <c r="OBY160" s="90"/>
      <c r="OBZ160" s="90"/>
      <c r="OCA160" s="90"/>
      <c r="OCB160" s="90"/>
      <c r="OCC160" s="90"/>
      <c r="OCD160" s="90"/>
      <c r="OCE160" s="90"/>
      <c r="OCF160" s="90"/>
      <c r="OCG160" s="90"/>
      <c r="OCH160" s="90"/>
      <c r="OCI160" s="90"/>
      <c r="OCJ160" s="90"/>
      <c r="OCK160" s="90"/>
      <c r="OCL160" s="90"/>
      <c r="OCM160" s="90"/>
      <c r="OCN160" s="90"/>
      <c r="OCO160" s="90"/>
      <c r="OCP160" s="90"/>
      <c r="OCQ160" s="90"/>
      <c r="OCR160" s="90"/>
      <c r="OCS160" s="90"/>
      <c r="OCT160" s="90"/>
      <c r="OCU160" s="90"/>
      <c r="OCV160" s="90"/>
      <c r="OCW160" s="90"/>
      <c r="OCX160" s="90"/>
      <c r="OCY160" s="90"/>
      <c r="OCZ160" s="90"/>
      <c r="ODA160" s="90"/>
      <c r="ODB160" s="90"/>
      <c r="ODC160" s="90"/>
      <c r="ODD160" s="90"/>
      <c r="ODE160" s="90"/>
      <c r="ODF160" s="90"/>
      <c r="ODG160" s="90"/>
      <c r="ODH160" s="90"/>
      <c r="ODI160" s="90"/>
      <c r="ODJ160" s="90"/>
      <c r="ODK160" s="90"/>
      <c r="ODL160" s="90"/>
      <c r="ODM160" s="90"/>
      <c r="ODN160" s="90"/>
      <c r="ODO160" s="90"/>
      <c r="ODP160" s="90"/>
      <c r="ODQ160" s="90"/>
      <c r="ODR160" s="90"/>
      <c r="ODS160" s="90"/>
      <c r="ODT160" s="90"/>
      <c r="ODU160" s="90"/>
      <c r="ODV160" s="90"/>
      <c r="ODW160" s="90"/>
      <c r="ODX160" s="90"/>
      <c r="ODY160" s="90"/>
      <c r="ODZ160" s="90"/>
      <c r="OEA160" s="90"/>
      <c r="OEB160" s="90"/>
      <c r="OEC160" s="90"/>
      <c r="OED160" s="90"/>
      <c r="OEE160" s="90"/>
      <c r="OEF160" s="90"/>
      <c r="OEG160" s="90"/>
      <c r="OEH160" s="90"/>
      <c r="OEI160" s="90"/>
      <c r="OEJ160" s="90"/>
      <c r="OEK160" s="90"/>
      <c r="OEL160" s="90"/>
      <c r="OEM160" s="90"/>
      <c r="OEN160" s="90"/>
      <c r="OEO160" s="90"/>
      <c r="OEP160" s="90"/>
      <c r="OEQ160" s="90"/>
      <c r="OER160" s="90"/>
      <c r="OES160" s="90"/>
      <c r="OET160" s="90"/>
      <c r="OEU160" s="90"/>
      <c r="OEV160" s="90"/>
      <c r="OEW160" s="90"/>
      <c r="OEX160" s="90"/>
      <c r="OEY160" s="90"/>
      <c r="OEZ160" s="90"/>
      <c r="OFA160" s="90"/>
      <c r="OFB160" s="90"/>
      <c r="OFC160" s="90"/>
      <c r="OFD160" s="90"/>
      <c r="OFE160" s="90"/>
      <c r="OFF160" s="90"/>
      <c r="OFG160" s="90"/>
      <c r="OFH160" s="90"/>
      <c r="OFI160" s="90"/>
      <c r="OFJ160" s="90"/>
      <c r="OFK160" s="90"/>
      <c r="OFL160" s="90"/>
      <c r="OFM160" s="90"/>
      <c r="OFN160" s="90"/>
      <c r="OFO160" s="90"/>
      <c r="OFP160" s="90"/>
      <c r="OFQ160" s="90"/>
      <c r="OFR160" s="90"/>
      <c r="OFS160" s="90"/>
      <c r="OFT160" s="90"/>
      <c r="OFU160" s="90"/>
      <c r="OFV160" s="90"/>
      <c r="OFW160" s="90"/>
      <c r="OFX160" s="90"/>
      <c r="OFY160" s="90"/>
      <c r="OFZ160" s="90"/>
      <c r="OGA160" s="90"/>
      <c r="OGB160" s="90"/>
      <c r="OGC160" s="90"/>
      <c r="OGD160" s="90"/>
      <c r="OGE160" s="90"/>
      <c r="OGF160" s="90"/>
      <c r="OGG160" s="90"/>
      <c r="OGH160" s="90"/>
      <c r="OGI160" s="90"/>
      <c r="OGJ160" s="90"/>
      <c r="OGK160" s="90"/>
      <c r="OGL160" s="90"/>
      <c r="OGM160" s="90"/>
      <c r="OGN160" s="90"/>
      <c r="OGO160" s="90"/>
      <c r="OGP160" s="90"/>
      <c r="OGQ160" s="90"/>
      <c r="OGR160" s="90"/>
      <c r="OGS160" s="90"/>
      <c r="OGT160" s="90"/>
      <c r="OGU160" s="90"/>
      <c r="OGV160" s="90"/>
      <c r="OGW160" s="90"/>
      <c r="OGX160" s="90"/>
      <c r="OGY160" s="90"/>
      <c r="OGZ160" s="90"/>
      <c r="OHA160" s="90"/>
      <c r="OHB160" s="90"/>
      <c r="OHC160" s="90"/>
      <c r="OHD160" s="90"/>
      <c r="OHE160" s="90"/>
      <c r="OHF160" s="90"/>
      <c r="OHG160" s="90"/>
      <c r="OHH160" s="90"/>
      <c r="OHI160" s="90"/>
      <c r="OHJ160" s="90"/>
      <c r="OHK160" s="90"/>
      <c r="OHL160" s="90"/>
      <c r="OHM160" s="90"/>
      <c r="OHN160" s="90"/>
      <c r="OHO160" s="90"/>
      <c r="OHP160" s="90"/>
      <c r="OHQ160" s="90"/>
      <c r="OHR160" s="90"/>
      <c r="OHS160" s="90"/>
      <c r="OHT160" s="90"/>
      <c r="OHU160" s="90"/>
      <c r="OHV160" s="90"/>
      <c r="OHW160" s="90"/>
      <c r="OHX160" s="90"/>
      <c r="OHY160" s="90"/>
      <c r="OHZ160" s="90"/>
      <c r="OIA160" s="90"/>
      <c r="OIB160" s="90"/>
      <c r="OIC160" s="90"/>
      <c r="OID160" s="90"/>
      <c r="OIE160" s="90"/>
      <c r="OIF160" s="90"/>
      <c r="OIG160" s="90"/>
      <c r="OIH160" s="90"/>
      <c r="OII160" s="90"/>
      <c r="OIJ160" s="90"/>
      <c r="OIK160" s="90"/>
      <c r="OIL160" s="90"/>
      <c r="OIM160" s="90"/>
      <c r="OIN160" s="90"/>
      <c r="OIO160" s="90"/>
      <c r="OIP160" s="90"/>
      <c r="OIQ160" s="90"/>
      <c r="OIR160" s="90"/>
      <c r="OIS160" s="90"/>
      <c r="OIT160" s="90"/>
      <c r="OIU160" s="90"/>
      <c r="OIV160" s="90"/>
      <c r="OIW160" s="90"/>
      <c r="OIX160" s="90"/>
      <c r="OIY160" s="90"/>
      <c r="OIZ160" s="90"/>
      <c r="OJA160" s="90"/>
      <c r="OJB160" s="90"/>
      <c r="OJC160" s="90"/>
      <c r="OJD160" s="90"/>
      <c r="OJE160" s="90"/>
      <c r="OJF160" s="90"/>
      <c r="OJG160" s="90"/>
      <c r="OJH160" s="90"/>
      <c r="OJI160" s="90"/>
      <c r="OJJ160" s="90"/>
      <c r="OJK160" s="90"/>
      <c r="OJL160" s="90"/>
      <c r="OJM160" s="90"/>
      <c r="OJN160" s="90"/>
      <c r="OJO160" s="90"/>
      <c r="OJP160" s="90"/>
      <c r="OJQ160" s="90"/>
      <c r="OJR160" s="90"/>
      <c r="OJS160" s="90"/>
      <c r="OJT160" s="90"/>
      <c r="OJU160" s="90"/>
      <c r="OJV160" s="90"/>
      <c r="OJW160" s="90"/>
      <c r="OJX160" s="90"/>
      <c r="OJY160" s="90"/>
      <c r="OJZ160" s="90"/>
      <c r="OKA160" s="90"/>
      <c r="OKB160" s="90"/>
      <c r="OKC160" s="90"/>
      <c r="OKD160" s="90"/>
      <c r="OKE160" s="90"/>
      <c r="OKF160" s="90"/>
      <c r="OKG160" s="90"/>
      <c r="OKH160" s="90"/>
      <c r="OKI160" s="90"/>
      <c r="OKJ160" s="90"/>
      <c r="OKK160" s="90"/>
      <c r="OKL160" s="90"/>
      <c r="OKM160" s="90"/>
      <c r="OKN160" s="90"/>
      <c r="OKO160" s="90"/>
      <c r="OKP160" s="90"/>
      <c r="OKQ160" s="90"/>
      <c r="OKR160" s="90"/>
      <c r="OKS160" s="90"/>
      <c r="OKT160" s="90"/>
      <c r="OKU160" s="90"/>
      <c r="OKV160" s="90"/>
      <c r="OKW160" s="90"/>
      <c r="OKX160" s="90"/>
      <c r="OKY160" s="90"/>
      <c r="OKZ160" s="90"/>
      <c r="OLA160" s="90"/>
      <c r="OLB160" s="90"/>
      <c r="OLC160" s="90"/>
      <c r="OLD160" s="90"/>
      <c r="OLE160" s="90"/>
      <c r="OLF160" s="90"/>
      <c r="OLG160" s="90"/>
      <c r="OLH160" s="90"/>
      <c r="OLI160" s="90"/>
      <c r="OLJ160" s="90"/>
      <c r="OLK160" s="90"/>
      <c r="OLL160" s="90"/>
      <c r="OLM160" s="90"/>
      <c r="OLN160" s="90"/>
      <c r="OLO160" s="90"/>
      <c r="OLP160" s="90"/>
      <c r="OLQ160" s="90"/>
      <c r="OLR160" s="90"/>
      <c r="OLS160" s="90"/>
      <c r="OLT160" s="90"/>
      <c r="OLU160" s="90"/>
      <c r="OLV160" s="90"/>
      <c r="OLW160" s="90"/>
      <c r="OLX160" s="90"/>
      <c r="OLY160" s="90"/>
      <c r="OLZ160" s="90"/>
      <c r="OMA160" s="90"/>
      <c r="OMB160" s="90"/>
      <c r="OMC160" s="90"/>
      <c r="OMD160" s="90"/>
      <c r="OME160" s="90"/>
      <c r="OMF160" s="90"/>
      <c r="OMG160" s="90"/>
      <c r="OMH160" s="90"/>
      <c r="OMI160" s="90"/>
      <c r="OMJ160" s="90"/>
      <c r="OMK160" s="90"/>
      <c r="OML160" s="90"/>
      <c r="OMM160" s="90"/>
      <c r="OMN160" s="90"/>
      <c r="OMO160" s="90"/>
      <c r="OMP160" s="90"/>
      <c r="OMQ160" s="90"/>
      <c r="OMR160" s="90"/>
      <c r="OMS160" s="90"/>
      <c r="OMT160" s="90"/>
      <c r="OMU160" s="90"/>
      <c r="OMV160" s="90"/>
      <c r="OMW160" s="90"/>
      <c r="OMX160" s="90"/>
      <c r="OMY160" s="90"/>
      <c r="OMZ160" s="90"/>
      <c r="ONA160" s="90"/>
      <c r="ONB160" s="90"/>
      <c r="ONC160" s="90"/>
      <c r="OND160" s="90"/>
      <c r="ONE160" s="90"/>
      <c r="ONF160" s="90"/>
      <c r="ONG160" s="90"/>
      <c r="ONH160" s="90"/>
      <c r="ONI160" s="90"/>
      <c r="ONJ160" s="90"/>
      <c r="ONK160" s="90"/>
      <c r="ONL160" s="90"/>
      <c r="ONM160" s="90"/>
      <c r="ONN160" s="90"/>
      <c r="ONO160" s="90"/>
      <c r="ONP160" s="90"/>
      <c r="ONQ160" s="90"/>
      <c r="ONR160" s="90"/>
      <c r="ONS160" s="90"/>
      <c r="ONT160" s="90"/>
      <c r="ONU160" s="90"/>
      <c r="ONV160" s="90"/>
      <c r="ONW160" s="90"/>
      <c r="ONX160" s="90"/>
      <c r="ONY160" s="90"/>
      <c r="ONZ160" s="90"/>
      <c r="OOA160" s="90"/>
      <c r="OOB160" s="90"/>
      <c r="OOC160" s="90"/>
      <c r="OOD160" s="90"/>
      <c r="OOE160" s="90"/>
      <c r="OOF160" s="90"/>
      <c r="OOG160" s="90"/>
      <c r="OOH160" s="90"/>
      <c r="OOI160" s="90"/>
      <c r="OOJ160" s="90"/>
      <c r="OOK160" s="90"/>
      <c r="OOL160" s="90"/>
      <c r="OOM160" s="90"/>
      <c r="OON160" s="90"/>
      <c r="OOO160" s="90"/>
      <c r="OOP160" s="90"/>
      <c r="OOQ160" s="90"/>
      <c r="OOR160" s="90"/>
      <c r="OOS160" s="90"/>
      <c r="OOT160" s="90"/>
      <c r="OOU160" s="90"/>
      <c r="OOV160" s="90"/>
      <c r="OOW160" s="90"/>
      <c r="OOX160" s="90"/>
      <c r="OOY160" s="90"/>
      <c r="OOZ160" s="90"/>
      <c r="OPA160" s="90"/>
      <c r="OPB160" s="90"/>
      <c r="OPC160" s="90"/>
      <c r="OPD160" s="90"/>
      <c r="OPE160" s="90"/>
      <c r="OPF160" s="90"/>
      <c r="OPG160" s="90"/>
      <c r="OPH160" s="90"/>
      <c r="OPI160" s="90"/>
      <c r="OPJ160" s="90"/>
      <c r="OPK160" s="90"/>
      <c r="OPL160" s="90"/>
      <c r="OPM160" s="90"/>
      <c r="OPN160" s="90"/>
      <c r="OPO160" s="90"/>
      <c r="OPP160" s="90"/>
      <c r="OPQ160" s="90"/>
      <c r="OPR160" s="90"/>
      <c r="OPS160" s="90"/>
      <c r="OPT160" s="90"/>
      <c r="OPU160" s="90"/>
      <c r="OPV160" s="90"/>
      <c r="OPW160" s="90"/>
      <c r="OPX160" s="90"/>
      <c r="OPY160" s="90"/>
      <c r="OPZ160" s="90"/>
      <c r="OQA160" s="90"/>
      <c r="OQB160" s="90"/>
      <c r="OQC160" s="90"/>
      <c r="OQD160" s="90"/>
      <c r="OQE160" s="90"/>
      <c r="OQF160" s="90"/>
      <c r="OQG160" s="90"/>
      <c r="OQH160" s="90"/>
      <c r="OQI160" s="90"/>
      <c r="OQJ160" s="90"/>
      <c r="OQK160" s="90"/>
      <c r="OQL160" s="90"/>
      <c r="OQM160" s="90"/>
      <c r="OQN160" s="90"/>
      <c r="OQO160" s="90"/>
      <c r="OQP160" s="90"/>
      <c r="OQQ160" s="90"/>
      <c r="OQR160" s="90"/>
      <c r="OQS160" s="90"/>
      <c r="OQT160" s="90"/>
      <c r="OQU160" s="90"/>
      <c r="OQV160" s="90"/>
      <c r="OQW160" s="90"/>
      <c r="OQX160" s="90"/>
      <c r="OQY160" s="90"/>
      <c r="OQZ160" s="90"/>
      <c r="ORA160" s="90"/>
      <c r="ORB160" s="90"/>
      <c r="ORC160" s="90"/>
      <c r="ORD160" s="90"/>
      <c r="ORE160" s="90"/>
      <c r="ORF160" s="90"/>
      <c r="ORG160" s="90"/>
      <c r="ORH160" s="90"/>
      <c r="ORI160" s="90"/>
      <c r="ORJ160" s="90"/>
      <c r="ORK160" s="90"/>
      <c r="ORL160" s="90"/>
      <c r="ORM160" s="90"/>
      <c r="ORN160" s="90"/>
      <c r="ORO160" s="90"/>
      <c r="ORP160" s="90"/>
      <c r="ORQ160" s="90"/>
      <c r="ORR160" s="90"/>
      <c r="ORS160" s="90"/>
      <c r="ORT160" s="90"/>
      <c r="ORU160" s="90"/>
      <c r="ORV160" s="90"/>
      <c r="ORW160" s="90"/>
      <c r="ORX160" s="90"/>
      <c r="ORY160" s="90"/>
      <c r="ORZ160" s="90"/>
      <c r="OSA160" s="90"/>
      <c r="OSB160" s="90"/>
      <c r="OSC160" s="90"/>
      <c r="OSD160" s="90"/>
      <c r="OSE160" s="90"/>
      <c r="OSF160" s="90"/>
      <c r="OSG160" s="90"/>
      <c r="OSH160" s="90"/>
      <c r="OSI160" s="90"/>
      <c r="OSJ160" s="90"/>
      <c r="OSK160" s="90"/>
      <c r="OSL160" s="90"/>
      <c r="OSM160" s="90"/>
      <c r="OSN160" s="90"/>
      <c r="OSO160" s="90"/>
      <c r="OSP160" s="90"/>
      <c r="OSQ160" s="90"/>
      <c r="OSR160" s="90"/>
      <c r="OSS160" s="90"/>
      <c r="OST160" s="90"/>
      <c r="OSU160" s="90"/>
      <c r="OSV160" s="90"/>
      <c r="OSW160" s="90"/>
      <c r="OSX160" s="90"/>
      <c r="OSY160" s="90"/>
      <c r="OSZ160" s="90"/>
      <c r="OTA160" s="90"/>
      <c r="OTB160" s="90"/>
      <c r="OTC160" s="90"/>
      <c r="OTD160" s="90"/>
      <c r="OTE160" s="90"/>
      <c r="OTF160" s="90"/>
      <c r="OTG160" s="90"/>
      <c r="OTH160" s="90"/>
      <c r="OTI160" s="90"/>
      <c r="OTJ160" s="90"/>
      <c r="OTK160" s="90"/>
      <c r="OTL160" s="90"/>
      <c r="OTM160" s="90"/>
      <c r="OTN160" s="90"/>
      <c r="OTO160" s="90"/>
      <c r="OTP160" s="90"/>
      <c r="OTQ160" s="90"/>
      <c r="OTR160" s="90"/>
      <c r="OTS160" s="90"/>
      <c r="OTT160" s="90"/>
      <c r="OTU160" s="90"/>
      <c r="OTV160" s="90"/>
      <c r="OTW160" s="90"/>
      <c r="OTX160" s="90"/>
      <c r="OTY160" s="90"/>
      <c r="OTZ160" s="90"/>
      <c r="OUA160" s="90"/>
      <c r="OUB160" s="90"/>
      <c r="OUC160" s="90"/>
      <c r="OUD160" s="90"/>
      <c r="OUE160" s="90"/>
      <c r="OUF160" s="90"/>
      <c r="OUG160" s="90"/>
      <c r="OUH160" s="90"/>
      <c r="OUI160" s="90"/>
      <c r="OUJ160" s="90"/>
      <c r="OUK160" s="90"/>
      <c r="OUL160" s="90"/>
      <c r="OUM160" s="90"/>
      <c r="OUN160" s="90"/>
      <c r="OUO160" s="90"/>
      <c r="OUP160" s="90"/>
      <c r="OUQ160" s="90"/>
      <c r="OUR160" s="90"/>
      <c r="OUS160" s="90"/>
      <c r="OUT160" s="90"/>
      <c r="OUU160" s="90"/>
      <c r="OUV160" s="90"/>
      <c r="OUW160" s="90"/>
      <c r="OUX160" s="90"/>
      <c r="OUY160" s="90"/>
      <c r="OUZ160" s="90"/>
      <c r="OVA160" s="90"/>
      <c r="OVB160" s="90"/>
      <c r="OVC160" s="90"/>
      <c r="OVD160" s="90"/>
      <c r="OVE160" s="90"/>
      <c r="OVF160" s="90"/>
      <c r="OVG160" s="90"/>
      <c r="OVH160" s="90"/>
      <c r="OVI160" s="90"/>
      <c r="OVJ160" s="90"/>
      <c r="OVK160" s="90"/>
      <c r="OVL160" s="90"/>
      <c r="OVM160" s="90"/>
      <c r="OVN160" s="90"/>
      <c r="OVO160" s="90"/>
      <c r="OVP160" s="90"/>
      <c r="OVQ160" s="90"/>
      <c r="OVR160" s="90"/>
      <c r="OVS160" s="90"/>
      <c r="OVT160" s="90"/>
      <c r="OVU160" s="90"/>
      <c r="OVV160" s="90"/>
      <c r="OVW160" s="90"/>
      <c r="OVX160" s="90"/>
      <c r="OVY160" s="90"/>
      <c r="OVZ160" s="90"/>
      <c r="OWA160" s="90"/>
      <c r="OWB160" s="90"/>
      <c r="OWC160" s="90"/>
      <c r="OWD160" s="90"/>
      <c r="OWE160" s="90"/>
      <c r="OWF160" s="90"/>
      <c r="OWG160" s="90"/>
      <c r="OWH160" s="90"/>
      <c r="OWI160" s="90"/>
      <c r="OWJ160" s="90"/>
      <c r="OWK160" s="90"/>
      <c r="OWL160" s="90"/>
      <c r="OWM160" s="90"/>
      <c r="OWN160" s="90"/>
      <c r="OWO160" s="90"/>
      <c r="OWP160" s="90"/>
      <c r="OWQ160" s="90"/>
      <c r="OWR160" s="90"/>
      <c r="OWS160" s="90"/>
      <c r="OWT160" s="90"/>
      <c r="OWU160" s="90"/>
      <c r="OWV160" s="90"/>
      <c r="OWW160" s="90"/>
      <c r="OWX160" s="90"/>
      <c r="OWY160" s="90"/>
      <c r="OWZ160" s="90"/>
      <c r="OXA160" s="90"/>
      <c r="OXB160" s="90"/>
      <c r="OXC160" s="90"/>
      <c r="OXD160" s="90"/>
      <c r="OXE160" s="90"/>
      <c r="OXF160" s="90"/>
      <c r="OXG160" s="90"/>
      <c r="OXH160" s="90"/>
      <c r="OXI160" s="90"/>
      <c r="OXJ160" s="90"/>
      <c r="OXK160" s="90"/>
      <c r="OXL160" s="90"/>
      <c r="OXM160" s="90"/>
      <c r="OXN160" s="90"/>
      <c r="OXO160" s="90"/>
      <c r="OXP160" s="90"/>
      <c r="OXQ160" s="90"/>
      <c r="OXR160" s="90"/>
      <c r="OXS160" s="90"/>
      <c r="OXT160" s="90"/>
      <c r="OXU160" s="90"/>
      <c r="OXV160" s="90"/>
      <c r="OXW160" s="90"/>
      <c r="OXX160" s="90"/>
      <c r="OXY160" s="90"/>
      <c r="OXZ160" s="90"/>
      <c r="OYA160" s="90"/>
      <c r="OYB160" s="90"/>
      <c r="OYC160" s="90"/>
      <c r="OYD160" s="90"/>
      <c r="OYE160" s="90"/>
      <c r="OYF160" s="90"/>
      <c r="OYG160" s="90"/>
      <c r="OYH160" s="90"/>
      <c r="OYI160" s="90"/>
      <c r="OYJ160" s="90"/>
      <c r="OYK160" s="90"/>
      <c r="OYL160" s="90"/>
      <c r="OYM160" s="90"/>
      <c r="OYN160" s="90"/>
      <c r="OYO160" s="90"/>
      <c r="OYP160" s="90"/>
      <c r="OYQ160" s="90"/>
      <c r="OYR160" s="90"/>
      <c r="OYS160" s="90"/>
      <c r="OYT160" s="90"/>
      <c r="OYU160" s="90"/>
      <c r="OYV160" s="90"/>
      <c r="OYW160" s="90"/>
      <c r="OYX160" s="90"/>
      <c r="OYY160" s="90"/>
      <c r="OYZ160" s="90"/>
      <c r="OZA160" s="90"/>
      <c r="OZB160" s="90"/>
      <c r="OZC160" s="90"/>
      <c r="OZD160" s="90"/>
      <c r="OZE160" s="90"/>
      <c r="OZF160" s="90"/>
      <c r="OZG160" s="90"/>
      <c r="OZH160" s="90"/>
      <c r="OZI160" s="90"/>
      <c r="OZJ160" s="90"/>
      <c r="OZK160" s="90"/>
      <c r="OZL160" s="90"/>
      <c r="OZM160" s="90"/>
      <c r="OZN160" s="90"/>
      <c r="OZO160" s="90"/>
      <c r="OZP160" s="90"/>
      <c r="OZQ160" s="90"/>
      <c r="OZR160" s="90"/>
      <c r="OZS160" s="90"/>
      <c r="OZT160" s="90"/>
      <c r="OZU160" s="90"/>
      <c r="OZV160" s="90"/>
      <c r="OZW160" s="90"/>
      <c r="OZX160" s="90"/>
      <c r="OZY160" s="90"/>
      <c r="OZZ160" s="90"/>
      <c r="PAA160" s="90"/>
      <c r="PAB160" s="90"/>
      <c r="PAC160" s="90"/>
      <c r="PAD160" s="90"/>
      <c r="PAE160" s="90"/>
      <c r="PAF160" s="90"/>
      <c r="PAG160" s="90"/>
      <c r="PAH160" s="90"/>
      <c r="PAI160" s="90"/>
      <c r="PAJ160" s="90"/>
      <c r="PAK160" s="90"/>
      <c r="PAL160" s="90"/>
      <c r="PAM160" s="90"/>
      <c r="PAN160" s="90"/>
      <c r="PAO160" s="90"/>
      <c r="PAP160" s="90"/>
      <c r="PAQ160" s="90"/>
      <c r="PAR160" s="90"/>
      <c r="PAS160" s="90"/>
      <c r="PAT160" s="90"/>
      <c r="PAU160" s="90"/>
      <c r="PAV160" s="90"/>
      <c r="PAW160" s="90"/>
      <c r="PAX160" s="90"/>
      <c r="PAY160" s="90"/>
      <c r="PAZ160" s="90"/>
      <c r="PBA160" s="90"/>
      <c r="PBB160" s="90"/>
      <c r="PBC160" s="90"/>
      <c r="PBD160" s="90"/>
      <c r="PBE160" s="90"/>
      <c r="PBF160" s="90"/>
      <c r="PBG160" s="90"/>
      <c r="PBH160" s="90"/>
      <c r="PBI160" s="90"/>
      <c r="PBJ160" s="90"/>
      <c r="PBK160" s="90"/>
      <c r="PBL160" s="90"/>
      <c r="PBM160" s="90"/>
      <c r="PBN160" s="90"/>
      <c r="PBO160" s="90"/>
      <c r="PBP160" s="90"/>
      <c r="PBQ160" s="90"/>
      <c r="PBR160" s="90"/>
      <c r="PBS160" s="90"/>
      <c r="PBT160" s="90"/>
      <c r="PBU160" s="90"/>
      <c r="PBV160" s="90"/>
      <c r="PBW160" s="90"/>
      <c r="PBX160" s="90"/>
      <c r="PBY160" s="90"/>
      <c r="PBZ160" s="90"/>
      <c r="PCA160" s="90"/>
      <c r="PCB160" s="90"/>
      <c r="PCC160" s="90"/>
      <c r="PCD160" s="90"/>
      <c r="PCE160" s="90"/>
      <c r="PCF160" s="90"/>
      <c r="PCG160" s="90"/>
      <c r="PCH160" s="90"/>
      <c r="PCI160" s="90"/>
      <c r="PCJ160" s="90"/>
      <c r="PCK160" s="90"/>
      <c r="PCL160" s="90"/>
      <c r="PCM160" s="90"/>
      <c r="PCN160" s="90"/>
      <c r="PCO160" s="90"/>
      <c r="PCP160" s="90"/>
      <c r="PCQ160" s="90"/>
      <c r="PCR160" s="90"/>
      <c r="PCS160" s="90"/>
      <c r="PCT160" s="90"/>
      <c r="PCU160" s="90"/>
      <c r="PCV160" s="90"/>
      <c r="PCW160" s="90"/>
      <c r="PCX160" s="90"/>
      <c r="PCY160" s="90"/>
      <c r="PCZ160" s="90"/>
      <c r="PDA160" s="90"/>
      <c r="PDB160" s="90"/>
      <c r="PDC160" s="90"/>
      <c r="PDD160" s="90"/>
      <c r="PDE160" s="90"/>
      <c r="PDF160" s="90"/>
      <c r="PDG160" s="90"/>
      <c r="PDH160" s="90"/>
      <c r="PDI160" s="90"/>
      <c r="PDJ160" s="90"/>
      <c r="PDK160" s="90"/>
      <c r="PDL160" s="90"/>
      <c r="PDM160" s="90"/>
      <c r="PDN160" s="90"/>
      <c r="PDO160" s="90"/>
      <c r="PDP160" s="90"/>
      <c r="PDQ160" s="90"/>
      <c r="PDR160" s="90"/>
      <c r="PDS160" s="90"/>
      <c r="PDT160" s="90"/>
      <c r="PDU160" s="90"/>
      <c r="PDV160" s="90"/>
      <c r="PDW160" s="90"/>
      <c r="PDX160" s="90"/>
      <c r="PDY160" s="90"/>
      <c r="PDZ160" s="90"/>
      <c r="PEA160" s="90"/>
      <c r="PEB160" s="90"/>
      <c r="PEC160" s="90"/>
      <c r="PED160" s="90"/>
      <c r="PEE160" s="90"/>
      <c r="PEF160" s="90"/>
      <c r="PEG160" s="90"/>
      <c r="PEH160" s="90"/>
      <c r="PEI160" s="90"/>
      <c r="PEJ160" s="90"/>
      <c r="PEK160" s="90"/>
      <c r="PEL160" s="90"/>
      <c r="PEM160" s="90"/>
      <c r="PEN160" s="90"/>
      <c r="PEO160" s="90"/>
      <c r="PEP160" s="90"/>
      <c r="PEQ160" s="90"/>
      <c r="PER160" s="90"/>
      <c r="PES160" s="90"/>
      <c r="PET160" s="90"/>
      <c r="PEU160" s="90"/>
      <c r="PEV160" s="90"/>
      <c r="PEW160" s="90"/>
      <c r="PEX160" s="90"/>
      <c r="PEY160" s="90"/>
      <c r="PEZ160" s="90"/>
      <c r="PFA160" s="90"/>
      <c r="PFB160" s="90"/>
      <c r="PFC160" s="90"/>
      <c r="PFD160" s="90"/>
      <c r="PFE160" s="90"/>
      <c r="PFF160" s="90"/>
      <c r="PFG160" s="90"/>
      <c r="PFH160" s="90"/>
      <c r="PFI160" s="90"/>
      <c r="PFJ160" s="90"/>
      <c r="PFK160" s="90"/>
      <c r="PFL160" s="90"/>
      <c r="PFM160" s="90"/>
      <c r="PFN160" s="90"/>
      <c r="PFO160" s="90"/>
      <c r="PFP160" s="90"/>
      <c r="PFQ160" s="90"/>
      <c r="PFR160" s="90"/>
      <c r="PFS160" s="90"/>
      <c r="PFT160" s="90"/>
      <c r="PFU160" s="90"/>
      <c r="PFV160" s="90"/>
      <c r="PFW160" s="90"/>
      <c r="PFX160" s="90"/>
      <c r="PFY160" s="90"/>
      <c r="PFZ160" s="90"/>
      <c r="PGA160" s="90"/>
      <c r="PGB160" s="90"/>
      <c r="PGC160" s="90"/>
      <c r="PGD160" s="90"/>
      <c r="PGE160" s="90"/>
      <c r="PGF160" s="90"/>
      <c r="PGG160" s="90"/>
      <c r="PGH160" s="90"/>
      <c r="PGI160" s="90"/>
      <c r="PGJ160" s="90"/>
      <c r="PGK160" s="90"/>
      <c r="PGL160" s="90"/>
      <c r="PGM160" s="90"/>
      <c r="PGN160" s="90"/>
      <c r="PGO160" s="90"/>
      <c r="PGP160" s="90"/>
      <c r="PGQ160" s="90"/>
      <c r="PGR160" s="90"/>
      <c r="PGS160" s="90"/>
      <c r="PGT160" s="90"/>
      <c r="PGU160" s="90"/>
      <c r="PGV160" s="90"/>
      <c r="PGW160" s="90"/>
      <c r="PGX160" s="90"/>
      <c r="PGY160" s="90"/>
      <c r="PGZ160" s="90"/>
      <c r="PHA160" s="90"/>
      <c r="PHB160" s="90"/>
      <c r="PHC160" s="90"/>
      <c r="PHD160" s="90"/>
      <c r="PHE160" s="90"/>
      <c r="PHF160" s="90"/>
      <c r="PHG160" s="90"/>
      <c r="PHH160" s="90"/>
      <c r="PHI160" s="90"/>
      <c r="PHJ160" s="90"/>
      <c r="PHK160" s="90"/>
      <c r="PHL160" s="90"/>
      <c r="PHM160" s="90"/>
      <c r="PHN160" s="90"/>
      <c r="PHO160" s="90"/>
      <c r="PHP160" s="90"/>
      <c r="PHQ160" s="90"/>
      <c r="PHR160" s="90"/>
      <c r="PHS160" s="90"/>
      <c r="PHT160" s="90"/>
      <c r="PHU160" s="90"/>
      <c r="PHV160" s="90"/>
      <c r="PHW160" s="90"/>
      <c r="PHX160" s="90"/>
      <c r="PHY160" s="90"/>
      <c r="PHZ160" s="90"/>
      <c r="PIA160" s="90"/>
      <c r="PIB160" s="90"/>
      <c r="PIC160" s="90"/>
      <c r="PID160" s="90"/>
      <c r="PIE160" s="90"/>
      <c r="PIF160" s="90"/>
      <c r="PIG160" s="90"/>
      <c r="PIH160" s="90"/>
      <c r="PII160" s="90"/>
      <c r="PIJ160" s="90"/>
      <c r="PIK160" s="90"/>
      <c r="PIL160" s="90"/>
      <c r="PIM160" s="90"/>
      <c r="PIN160" s="90"/>
      <c r="PIO160" s="90"/>
      <c r="PIP160" s="90"/>
      <c r="PIQ160" s="90"/>
      <c r="PIR160" s="90"/>
      <c r="PIS160" s="90"/>
      <c r="PIT160" s="90"/>
      <c r="PIU160" s="90"/>
      <c r="PIV160" s="90"/>
      <c r="PIW160" s="90"/>
      <c r="PIX160" s="90"/>
      <c r="PIY160" s="90"/>
      <c r="PIZ160" s="90"/>
      <c r="PJA160" s="90"/>
      <c r="PJB160" s="90"/>
      <c r="PJC160" s="90"/>
      <c r="PJD160" s="90"/>
      <c r="PJE160" s="90"/>
      <c r="PJF160" s="90"/>
      <c r="PJG160" s="90"/>
      <c r="PJH160" s="90"/>
      <c r="PJI160" s="90"/>
      <c r="PJJ160" s="90"/>
      <c r="PJK160" s="90"/>
      <c r="PJL160" s="90"/>
      <c r="PJM160" s="90"/>
      <c r="PJN160" s="90"/>
      <c r="PJO160" s="90"/>
      <c r="PJP160" s="90"/>
      <c r="PJQ160" s="90"/>
      <c r="PJR160" s="90"/>
      <c r="PJS160" s="90"/>
      <c r="PJT160" s="90"/>
      <c r="PJU160" s="90"/>
      <c r="PJV160" s="90"/>
      <c r="PJW160" s="90"/>
      <c r="PJX160" s="90"/>
      <c r="PJY160" s="90"/>
      <c r="PJZ160" s="90"/>
      <c r="PKA160" s="90"/>
      <c r="PKB160" s="90"/>
      <c r="PKC160" s="90"/>
      <c r="PKD160" s="90"/>
      <c r="PKE160" s="90"/>
      <c r="PKF160" s="90"/>
      <c r="PKG160" s="90"/>
      <c r="PKH160" s="90"/>
      <c r="PKI160" s="90"/>
      <c r="PKJ160" s="90"/>
      <c r="PKK160" s="90"/>
      <c r="PKL160" s="90"/>
      <c r="PKM160" s="90"/>
      <c r="PKN160" s="90"/>
      <c r="PKO160" s="90"/>
      <c r="PKP160" s="90"/>
      <c r="PKQ160" s="90"/>
      <c r="PKR160" s="90"/>
      <c r="PKS160" s="90"/>
      <c r="PKT160" s="90"/>
      <c r="PKU160" s="90"/>
      <c r="PKV160" s="90"/>
      <c r="PKW160" s="90"/>
      <c r="PKX160" s="90"/>
      <c r="PKY160" s="90"/>
      <c r="PKZ160" s="90"/>
      <c r="PLA160" s="90"/>
      <c r="PLB160" s="90"/>
      <c r="PLC160" s="90"/>
      <c r="PLD160" s="90"/>
      <c r="PLE160" s="90"/>
      <c r="PLF160" s="90"/>
      <c r="PLG160" s="90"/>
      <c r="PLH160" s="90"/>
      <c r="PLI160" s="90"/>
      <c r="PLJ160" s="90"/>
      <c r="PLK160" s="90"/>
      <c r="PLL160" s="90"/>
      <c r="PLM160" s="90"/>
      <c r="PLN160" s="90"/>
      <c r="PLO160" s="90"/>
      <c r="PLP160" s="90"/>
      <c r="PLQ160" s="90"/>
      <c r="PLR160" s="90"/>
      <c r="PLS160" s="90"/>
      <c r="PLT160" s="90"/>
      <c r="PLU160" s="90"/>
      <c r="PLV160" s="90"/>
      <c r="PLW160" s="90"/>
      <c r="PLX160" s="90"/>
      <c r="PLY160" s="90"/>
      <c r="PLZ160" s="90"/>
      <c r="PMA160" s="90"/>
      <c r="PMB160" s="90"/>
      <c r="PMC160" s="90"/>
      <c r="PMD160" s="90"/>
      <c r="PME160" s="90"/>
      <c r="PMF160" s="90"/>
      <c r="PMG160" s="90"/>
      <c r="PMH160" s="90"/>
      <c r="PMI160" s="90"/>
      <c r="PMJ160" s="90"/>
      <c r="PMK160" s="90"/>
      <c r="PML160" s="90"/>
      <c r="PMM160" s="90"/>
      <c r="PMN160" s="90"/>
      <c r="PMO160" s="90"/>
      <c r="PMP160" s="90"/>
      <c r="PMQ160" s="90"/>
      <c r="PMR160" s="90"/>
      <c r="PMS160" s="90"/>
      <c r="PMT160" s="90"/>
      <c r="PMU160" s="90"/>
      <c r="PMV160" s="90"/>
      <c r="PMW160" s="90"/>
      <c r="PMX160" s="90"/>
      <c r="PMY160" s="90"/>
      <c r="PMZ160" s="90"/>
      <c r="PNA160" s="90"/>
      <c r="PNB160" s="90"/>
      <c r="PNC160" s="90"/>
      <c r="PND160" s="90"/>
      <c r="PNE160" s="90"/>
      <c r="PNF160" s="90"/>
      <c r="PNG160" s="90"/>
      <c r="PNH160" s="90"/>
      <c r="PNI160" s="90"/>
      <c r="PNJ160" s="90"/>
      <c r="PNK160" s="90"/>
      <c r="PNL160" s="90"/>
      <c r="PNM160" s="90"/>
      <c r="PNN160" s="90"/>
      <c r="PNO160" s="90"/>
      <c r="PNP160" s="90"/>
      <c r="PNQ160" s="90"/>
      <c r="PNR160" s="90"/>
      <c r="PNS160" s="90"/>
      <c r="PNT160" s="90"/>
      <c r="PNU160" s="90"/>
      <c r="PNV160" s="90"/>
      <c r="PNW160" s="90"/>
      <c r="PNX160" s="90"/>
      <c r="PNY160" s="90"/>
      <c r="PNZ160" s="90"/>
      <c r="POA160" s="90"/>
      <c r="POB160" s="90"/>
      <c r="POC160" s="90"/>
      <c r="POD160" s="90"/>
      <c r="POE160" s="90"/>
      <c r="POF160" s="90"/>
      <c r="POG160" s="90"/>
      <c r="POH160" s="90"/>
      <c r="POI160" s="90"/>
      <c r="POJ160" s="90"/>
      <c r="POK160" s="90"/>
      <c r="POL160" s="90"/>
      <c r="POM160" s="90"/>
      <c r="PON160" s="90"/>
      <c r="POO160" s="90"/>
      <c r="POP160" s="90"/>
      <c r="POQ160" s="90"/>
      <c r="POR160" s="90"/>
      <c r="POS160" s="90"/>
      <c r="POT160" s="90"/>
      <c r="POU160" s="90"/>
      <c r="POV160" s="90"/>
      <c r="POW160" s="90"/>
      <c r="POX160" s="90"/>
      <c r="POY160" s="90"/>
      <c r="POZ160" s="90"/>
      <c r="PPA160" s="90"/>
      <c r="PPB160" s="90"/>
      <c r="PPC160" s="90"/>
      <c r="PPD160" s="90"/>
      <c r="PPE160" s="90"/>
      <c r="PPF160" s="90"/>
      <c r="PPG160" s="90"/>
      <c r="PPH160" s="90"/>
      <c r="PPI160" s="90"/>
      <c r="PPJ160" s="90"/>
      <c r="PPK160" s="90"/>
      <c r="PPL160" s="90"/>
      <c r="PPM160" s="90"/>
      <c r="PPN160" s="90"/>
      <c r="PPO160" s="90"/>
      <c r="PPP160" s="90"/>
      <c r="PPQ160" s="90"/>
      <c r="PPR160" s="90"/>
      <c r="PPS160" s="90"/>
      <c r="PPT160" s="90"/>
      <c r="PPU160" s="90"/>
      <c r="PPV160" s="90"/>
      <c r="PPW160" s="90"/>
      <c r="PPX160" s="90"/>
      <c r="PPY160" s="90"/>
      <c r="PPZ160" s="90"/>
      <c r="PQA160" s="90"/>
      <c r="PQB160" s="90"/>
      <c r="PQC160" s="90"/>
      <c r="PQD160" s="90"/>
      <c r="PQE160" s="90"/>
      <c r="PQF160" s="90"/>
      <c r="PQG160" s="90"/>
      <c r="PQH160" s="90"/>
      <c r="PQI160" s="90"/>
      <c r="PQJ160" s="90"/>
      <c r="PQK160" s="90"/>
      <c r="PQL160" s="90"/>
      <c r="PQM160" s="90"/>
      <c r="PQN160" s="90"/>
      <c r="PQO160" s="90"/>
      <c r="PQP160" s="90"/>
      <c r="PQQ160" s="90"/>
      <c r="PQR160" s="90"/>
      <c r="PQS160" s="90"/>
      <c r="PQT160" s="90"/>
      <c r="PQU160" s="90"/>
      <c r="PQV160" s="90"/>
      <c r="PQW160" s="90"/>
      <c r="PQX160" s="90"/>
      <c r="PQY160" s="90"/>
      <c r="PQZ160" s="90"/>
      <c r="PRA160" s="90"/>
      <c r="PRB160" s="90"/>
      <c r="PRC160" s="90"/>
      <c r="PRD160" s="90"/>
      <c r="PRE160" s="90"/>
      <c r="PRF160" s="90"/>
      <c r="PRG160" s="90"/>
      <c r="PRH160" s="90"/>
      <c r="PRI160" s="90"/>
      <c r="PRJ160" s="90"/>
      <c r="PRK160" s="90"/>
      <c r="PRL160" s="90"/>
      <c r="PRM160" s="90"/>
      <c r="PRN160" s="90"/>
      <c r="PRO160" s="90"/>
      <c r="PRP160" s="90"/>
      <c r="PRQ160" s="90"/>
      <c r="PRR160" s="90"/>
      <c r="PRS160" s="90"/>
      <c r="PRT160" s="90"/>
      <c r="PRU160" s="90"/>
      <c r="PRV160" s="90"/>
      <c r="PRW160" s="90"/>
      <c r="PRX160" s="90"/>
      <c r="PRY160" s="90"/>
      <c r="PRZ160" s="90"/>
      <c r="PSA160" s="90"/>
      <c r="PSB160" s="90"/>
      <c r="PSC160" s="90"/>
      <c r="PSD160" s="90"/>
      <c r="PSE160" s="90"/>
      <c r="PSF160" s="90"/>
      <c r="PSG160" s="90"/>
      <c r="PSH160" s="90"/>
      <c r="PSI160" s="90"/>
      <c r="PSJ160" s="90"/>
      <c r="PSK160" s="90"/>
      <c r="PSL160" s="90"/>
      <c r="PSM160" s="90"/>
      <c r="PSN160" s="90"/>
      <c r="PSO160" s="90"/>
      <c r="PSP160" s="90"/>
      <c r="PSQ160" s="90"/>
      <c r="PSR160" s="90"/>
      <c r="PSS160" s="90"/>
      <c r="PST160" s="90"/>
      <c r="PSU160" s="90"/>
      <c r="PSV160" s="90"/>
      <c r="PSW160" s="90"/>
      <c r="PSX160" s="90"/>
      <c r="PSY160" s="90"/>
      <c r="PSZ160" s="90"/>
      <c r="PTA160" s="90"/>
      <c r="PTB160" s="90"/>
      <c r="PTC160" s="90"/>
      <c r="PTD160" s="90"/>
      <c r="PTE160" s="90"/>
      <c r="PTF160" s="90"/>
      <c r="PTG160" s="90"/>
      <c r="PTH160" s="90"/>
      <c r="PTI160" s="90"/>
      <c r="PTJ160" s="90"/>
      <c r="PTK160" s="90"/>
      <c r="PTL160" s="90"/>
      <c r="PTM160" s="90"/>
      <c r="PTN160" s="90"/>
      <c r="PTO160" s="90"/>
      <c r="PTP160" s="90"/>
      <c r="PTQ160" s="90"/>
      <c r="PTR160" s="90"/>
      <c r="PTS160" s="90"/>
      <c r="PTT160" s="90"/>
      <c r="PTU160" s="90"/>
      <c r="PTV160" s="90"/>
      <c r="PTW160" s="90"/>
      <c r="PTX160" s="90"/>
      <c r="PTY160" s="90"/>
      <c r="PTZ160" s="90"/>
      <c r="PUA160" s="90"/>
      <c r="PUB160" s="90"/>
      <c r="PUC160" s="90"/>
      <c r="PUD160" s="90"/>
      <c r="PUE160" s="90"/>
      <c r="PUF160" s="90"/>
      <c r="PUG160" s="90"/>
      <c r="PUH160" s="90"/>
      <c r="PUI160" s="90"/>
      <c r="PUJ160" s="90"/>
      <c r="PUK160" s="90"/>
      <c r="PUL160" s="90"/>
      <c r="PUM160" s="90"/>
      <c r="PUN160" s="90"/>
      <c r="PUO160" s="90"/>
      <c r="PUP160" s="90"/>
      <c r="PUQ160" s="90"/>
      <c r="PUR160" s="90"/>
      <c r="PUS160" s="90"/>
      <c r="PUT160" s="90"/>
      <c r="PUU160" s="90"/>
      <c r="PUV160" s="90"/>
      <c r="PUW160" s="90"/>
      <c r="PUX160" s="90"/>
      <c r="PUY160" s="90"/>
      <c r="PUZ160" s="90"/>
      <c r="PVA160" s="90"/>
      <c r="PVB160" s="90"/>
      <c r="PVC160" s="90"/>
      <c r="PVD160" s="90"/>
      <c r="PVE160" s="90"/>
      <c r="PVF160" s="90"/>
      <c r="PVG160" s="90"/>
      <c r="PVH160" s="90"/>
      <c r="PVI160" s="90"/>
      <c r="PVJ160" s="90"/>
      <c r="PVK160" s="90"/>
      <c r="PVL160" s="90"/>
      <c r="PVM160" s="90"/>
      <c r="PVN160" s="90"/>
      <c r="PVO160" s="90"/>
      <c r="PVP160" s="90"/>
      <c r="PVQ160" s="90"/>
      <c r="PVR160" s="90"/>
      <c r="PVS160" s="90"/>
      <c r="PVT160" s="90"/>
      <c r="PVU160" s="90"/>
      <c r="PVV160" s="90"/>
      <c r="PVW160" s="90"/>
      <c r="PVX160" s="90"/>
      <c r="PVY160" s="90"/>
      <c r="PVZ160" s="90"/>
      <c r="PWA160" s="90"/>
      <c r="PWB160" s="90"/>
      <c r="PWC160" s="90"/>
      <c r="PWD160" s="90"/>
      <c r="PWE160" s="90"/>
      <c r="PWF160" s="90"/>
      <c r="PWG160" s="90"/>
      <c r="PWH160" s="90"/>
      <c r="PWI160" s="90"/>
      <c r="PWJ160" s="90"/>
      <c r="PWK160" s="90"/>
      <c r="PWL160" s="90"/>
      <c r="PWM160" s="90"/>
      <c r="PWN160" s="90"/>
      <c r="PWO160" s="90"/>
      <c r="PWP160" s="90"/>
      <c r="PWQ160" s="90"/>
      <c r="PWR160" s="90"/>
      <c r="PWS160" s="90"/>
      <c r="PWT160" s="90"/>
      <c r="PWU160" s="90"/>
      <c r="PWV160" s="90"/>
      <c r="PWW160" s="90"/>
      <c r="PWX160" s="90"/>
      <c r="PWY160" s="90"/>
      <c r="PWZ160" s="90"/>
      <c r="PXA160" s="90"/>
      <c r="PXB160" s="90"/>
      <c r="PXC160" s="90"/>
      <c r="PXD160" s="90"/>
      <c r="PXE160" s="90"/>
      <c r="PXF160" s="90"/>
      <c r="PXG160" s="90"/>
      <c r="PXH160" s="90"/>
      <c r="PXI160" s="90"/>
      <c r="PXJ160" s="90"/>
      <c r="PXK160" s="90"/>
      <c r="PXL160" s="90"/>
      <c r="PXM160" s="90"/>
      <c r="PXN160" s="90"/>
      <c r="PXO160" s="90"/>
      <c r="PXP160" s="90"/>
      <c r="PXQ160" s="90"/>
      <c r="PXR160" s="90"/>
      <c r="PXS160" s="90"/>
      <c r="PXT160" s="90"/>
      <c r="PXU160" s="90"/>
      <c r="PXV160" s="90"/>
      <c r="PXW160" s="90"/>
      <c r="PXX160" s="90"/>
      <c r="PXY160" s="90"/>
      <c r="PXZ160" s="90"/>
      <c r="PYA160" s="90"/>
      <c r="PYB160" s="90"/>
      <c r="PYC160" s="90"/>
      <c r="PYD160" s="90"/>
      <c r="PYE160" s="90"/>
      <c r="PYF160" s="90"/>
      <c r="PYG160" s="90"/>
      <c r="PYH160" s="90"/>
      <c r="PYI160" s="90"/>
      <c r="PYJ160" s="90"/>
      <c r="PYK160" s="90"/>
      <c r="PYL160" s="90"/>
      <c r="PYM160" s="90"/>
      <c r="PYN160" s="90"/>
      <c r="PYO160" s="90"/>
      <c r="PYP160" s="90"/>
      <c r="PYQ160" s="90"/>
      <c r="PYR160" s="90"/>
      <c r="PYS160" s="90"/>
      <c r="PYT160" s="90"/>
      <c r="PYU160" s="90"/>
      <c r="PYV160" s="90"/>
      <c r="PYW160" s="90"/>
      <c r="PYX160" s="90"/>
      <c r="PYY160" s="90"/>
      <c r="PYZ160" s="90"/>
      <c r="PZA160" s="90"/>
      <c r="PZB160" s="90"/>
      <c r="PZC160" s="90"/>
      <c r="PZD160" s="90"/>
      <c r="PZE160" s="90"/>
      <c r="PZF160" s="90"/>
      <c r="PZG160" s="90"/>
      <c r="PZH160" s="90"/>
      <c r="PZI160" s="90"/>
      <c r="PZJ160" s="90"/>
      <c r="PZK160" s="90"/>
      <c r="PZL160" s="90"/>
      <c r="PZM160" s="90"/>
      <c r="PZN160" s="90"/>
      <c r="PZO160" s="90"/>
      <c r="PZP160" s="90"/>
      <c r="PZQ160" s="90"/>
      <c r="PZR160" s="90"/>
      <c r="PZS160" s="90"/>
      <c r="PZT160" s="90"/>
      <c r="PZU160" s="90"/>
      <c r="PZV160" s="90"/>
      <c r="PZW160" s="90"/>
      <c r="PZX160" s="90"/>
      <c r="PZY160" s="90"/>
      <c r="PZZ160" s="90"/>
      <c r="QAA160" s="90"/>
      <c r="QAB160" s="90"/>
      <c r="QAC160" s="90"/>
      <c r="QAD160" s="90"/>
      <c r="QAE160" s="90"/>
      <c r="QAF160" s="90"/>
      <c r="QAG160" s="90"/>
      <c r="QAH160" s="90"/>
      <c r="QAI160" s="90"/>
      <c r="QAJ160" s="90"/>
      <c r="QAK160" s="90"/>
      <c r="QAL160" s="90"/>
      <c r="QAM160" s="90"/>
      <c r="QAN160" s="90"/>
      <c r="QAO160" s="90"/>
      <c r="QAP160" s="90"/>
      <c r="QAQ160" s="90"/>
      <c r="QAR160" s="90"/>
      <c r="QAS160" s="90"/>
      <c r="QAT160" s="90"/>
      <c r="QAU160" s="90"/>
      <c r="QAV160" s="90"/>
      <c r="QAW160" s="90"/>
      <c r="QAX160" s="90"/>
      <c r="QAY160" s="90"/>
      <c r="QAZ160" s="90"/>
      <c r="QBA160" s="90"/>
      <c r="QBB160" s="90"/>
      <c r="QBC160" s="90"/>
      <c r="QBD160" s="90"/>
      <c r="QBE160" s="90"/>
      <c r="QBF160" s="90"/>
      <c r="QBG160" s="90"/>
      <c r="QBH160" s="90"/>
      <c r="QBI160" s="90"/>
      <c r="QBJ160" s="90"/>
      <c r="QBK160" s="90"/>
      <c r="QBL160" s="90"/>
      <c r="QBM160" s="90"/>
      <c r="QBN160" s="90"/>
      <c r="QBO160" s="90"/>
      <c r="QBP160" s="90"/>
      <c r="QBQ160" s="90"/>
      <c r="QBR160" s="90"/>
      <c r="QBS160" s="90"/>
      <c r="QBT160" s="90"/>
      <c r="QBU160" s="90"/>
      <c r="QBV160" s="90"/>
      <c r="QBW160" s="90"/>
      <c r="QBX160" s="90"/>
      <c r="QBY160" s="90"/>
      <c r="QBZ160" s="90"/>
      <c r="QCA160" s="90"/>
      <c r="QCB160" s="90"/>
      <c r="QCC160" s="90"/>
      <c r="QCD160" s="90"/>
      <c r="QCE160" s="90"/>
      <c r="QCF160" s="90"/>
      <c r="QCG160" s="90"/>
      <c r="QCH160" s="90"/>
      <c r="QCI160" s="90"/>
      <c r="QCJ160" s="90"/>
      <c r="QCK160" s="90"/>
      <c r="QCL160" s="90"/>
      <c r="QCM160" s="90"/>
      <c r="QCN160" s="90"/>
      <c r="QCO160" s="90"/>
      <c r="QCP160" s="90"/>
      <c r="QCQ160" s="90"/>
      <c r="QCR160" s="90"/>
      <c r="QCS160" s="90"/>
      <c r="QCT160" s="90"/>
      <c r="QCU160" s="90"/>
      <c r="QCV160" s="90"/>
      <c r="QCW160" s="90"/>
      <c r="QCX160" s="90"/>
      <c r="QCY160" s="90"/>
      <c r="QCZ160" s="90"/>
      <c r="QDA160" s="90"/>
      <c r="QDB160" s="90"/>
      <c r="QDC160" s="90"/>
      <c r="QDD160" s="90"/>
      <c r="QDE160" s="90"/>
      <c r="QDF160" s="90"/>
      <c r="QDG160" s="90"/>
      <c r="QDH160" s="90"/>
      <c r="QDI160" s="90"/>
      <c r="QDJ160" s="90"/>
      <c r="QDK160" s="90"/>
      <c r="QDL160" s="90"/>
      <c r="QDM160" s="90"/>
      <c r="QDN160" s="90"/>
      <c r="QDO160" s="90"/>
      <c r="QDP160" s="90"/>
      <c r="QDQ160" s="90"/>
      <c r="QDR160" s="90"/>
      <c r="QDS160" s="90"/>
      <c r="QDT160" s="90"/>
      <c r="QDU160" s="90"/>
      <c r="QDV160" s="90"/>
      <c r="QDW160" s="90"/>
      <c r="QDX160" s="90"/>
      <c r="QDY160" s="90"/>
      <c r="QDZ160" s="90"/>
      <c r="QEA160" s="90"/>
      <c r="QEB160" s="90"/>
      <c r="QEC160" s="90"/>
      <c r="QED160" s="90"/>
      <c r="QEE160" s="90"/>
      <c r="QEF160" s="90"/>
      <c r="QEG160" s="90"/>
      <c r="QEH160" s="90"/>
      <c r="QEI160" s="90"/>
      <c r="QEJ160" s="90"/>
      <c r="QEK160" s="90"/>
      <c r="QEL160" s="90"/>
      <c r="QEM160" s="90"/>
      <c r="QEN160" s="90"/>
      <c r="QEO160" s="90"/>
      <c r="QEP160" s="90"/>
      <c r="QEQ160" s="90"/>
      <c r="QER160" s="90"/>
      <c r="QES160" s="90"/>
      <c r="QET160" s="90"/>
      <c r="QEU160" s="90"/>
      <c r="QEV160" s="90"/>
      <c r="QEW160" s="90"/>
      <c r="QEX160" s="90"/>
      <c r="QEY160" s="90"/>
      <c r="QEZ160" s="90"/>
      <c r="QFA160" s="90"/>
      <c r="QFB160" s="90"/>
      <c r="QFC160" s="90"/>
      <c r="QFD160" s="90"/>
      <c r="QFE160" s="90"/>
      <c r="QFF160" s="90"/>
      <c r="QFG160" s="90"/>
      <c r="QFH160" s="90"/>
      <c r="QFI160" s="90"/>
      <c r="QFJ160" s="90"/>
      <c r="QFK160" s="90"/>
      <c r="QFL160" s="90"/>
      <c r="QFM160" s="90"/>
      <c r="QFN160" s="90"/>
      <c r="QFO160" s="90"/>
      <c r="QFP160" s="90"/>
      <c r="QFQ160" s="90"/>
      <c r="QFR160" s="90"/>
      <c r="QFS160" s="90"/>
      <c r="QFT160" s="90"/>
      <c r="QFU160" s="90"/>
      <c r="QFV160" s="90"/>
      <c r="QFW160" s="90"/>
      <c r="QFX160" s="90"/>
      <c r="QFY160" s="90"/>
      <c r="QFZ160" s="90"/>
      <c r="QGA160" s="90"/>
      <c r="QGB160" s="90"/>
      <c r="QGC160" s="90"/>
      <c r="QGD160" s="90"/>
      <c r="QGE160" s="90"/>
      <c r="QGF160" s="90"/>
      <c r="QGG160" s="90"/>
      <c r="QGH160" s="90"/>
      <c r="QGI160" s="90"/>
      <c r="QGJ160" s="90"/>
      <c r="QGK160" s="90"/>
      <c r="QGL160" s="90"/>
      <c r="QGM160" s="90"/>
      <c r="QGN160" s="90"/>
      <c r="QGO160" s="90"/>
      <c r="QGP160" s="90"/>
      <c r="QGQ160" s="90"/>
      <c r="QGR160" s="90"/>
      <c r="QGS160" s="90"/>
      <c r="QGT160" s="90"/>
      <c r="QGU160" s="90"/>
      <c r="QGV160" s="90"/>
      <c r="QGW160" s="90"/>
      <c r="QGX160" s="90"/>
      <c r="QGY160" s="90"/>
      <c r="QGZ160" s="90"/>
      <c r="QHA160" s="90"/>
      <c r="QHB160" s="90"/>
      <c r="QHC160" s="90"/>
      <c r="QHD160" s="90"/>
      <c r="QHE160" s="90"/>
      <c r="QHF160" s="90"/>
      <c r="QHG160" s="90"/>
      <c r="QHH160" s="90"/>
      <c r="QHI160" s="90"/>
      <c r="QHJ160" s="90"/>
      <c r="QHK160" s="90"/>
      <c r="QHL160" s="90"/>
      <c r="QHM160" s="90"/>
      <c r="QHN160" s="90"/>
      <c r="QHO160" s="90"/>
      <c r="QHP160" s="90"/>
      <c r="QHQ160" s="90"/>
      <c r="QHR160" s="90"/>
      <c r="QHS160" s="90"/>
      <c r="QHT160" s="90"/>
      <c r="QHU160" s="90"/>
      <c r="QHV160" s="90"/>
      <c r="QHW160" s="90"/>
      <c r="QHX160" s="90"/>
      <c r="QHY160" s="90"/>
      <c r="QHZ160" s="90"/>
      <c r="QIA160" s="90"/>
      <c r="QIB160" s="90"/>
      <c r="QIC160" s="90"/>
      <c r="QID160" s="90"/>
      <c r="QIE160" s="90"/>
      <c r="QIF160" s="90"/>
      <c r="QIG160" s="90"/>
      <c r="QIH160" s="90"/>
      <c r="QII160" s="90"/>
      <c r="QIJ160" s="90"/>
      <c r="QIK160" s="90"/>
      <c r="QIL160" s="90"/>
      <c r="QIM160" s="90"/>
      <c r="QIN160" s="90"/>
      <c r="QIO160" s="90"/>
      <c r="QIP160" s="90"/>
      <c r="QIQ160" s="90"/>
      <c r="QIR160" s="90"/>
      <c r="QIS160" s="90"/>
      <c r="QIT160" s="90"/>
      <c r="QIU160" s="90"/>
      <c r="QIV160" s="90"/>
      <c r="QIW160" s="90"/>
      <c r="QIX160" s="90"/>
      <c r="QIY160" s="90"/>
      <c r="QIZ160" s="90"/>
      <c r="QJA160" s="90"/>
      <c r="QJB160" s="90"/>
      <c r="QJC160" s="90"/>
      <c r="QJD160" s="90"/>
      <c r="QJE160" s="90"/>
      <c r="QJF160" s="90"/>
      <c r="QJG160" s="90"/>
      <c r="QJH160" s="90"/>
      <c r="QJI160" s="90"/>
      <c r="QJJ160" s="90"/>
      <c r="QJK160" s="90"/>
      <c r="QJL160" s="90"/>
      <c r="QJM160" s="90"/>
      <c r="QJN160" s="90"/>
      <c r="QJO160" s="90"/>
      <c r="QJP160" s="90"/>
      <c r="QJQ160" s="90"/>
      <c r="QJR160" s="90"/>
      <c r="QJS160" s="90"/>
      <c r="QJT160" s="90"/>
      <c r="QJU160" s="90"/>
      <c r="QJV160" s="90"/>
      <c r="QJW160" s="90"/>
      <c r="QJX160" s="90"/>
      <c r="QJY160" s="90"/>
      <c r="QJZ160" s="90"/>
      <c r="QKA160" s="90"/>
      <c r="QKB160" s="90"/>
      <c r="QKC160" s="90"/>
      <c r="QKD160" s="90"/>
      <c r="QKE160" s="90"/>
      <c r="QKF160" s="90"/>
      <c r="QKG160" s="90"/>
      <c r="QKH160" s="90"/>
      <c r="QKI160" s="90"/>
      <c r="QKJ160" s="90"/>
      <c r="QKK160" s="90"/>
      <c r="QKL160" s="90"/>
      <c r="QKM160" s="90"/>
      <c r="QKN160" s="90"/>
      <c r="QKO160" s="90"/>
      <c r="QKP160" s="90"/>
      <c r="QKQ160" s="90"/>
      <c r="QKR160" s="90"/>
      <c r="QKS160" s="90"/>
      <c r="QKT160" s="90"/>
      <c r="QKU160" s="90"/>
      <c r="QKV160" s="90"/>
      <c r="QKW160" s="90"/>
      <c r="QKX160" s="90"/>
      <c r="QKY160" s="90"/>
      <c r="QKZ160" s="90"/>
      <c r="QLA160" s="90"/>
      <c r="QLB160" s="90"/>
      <c r="QLC160" s="90"/>
      <c r="QLD160" s="90"/>
      <c r="QLE160" s="90"/>
      <c r="QLF160" s="90"/>
      <c r="QLG160" s="90"/>
      <c r="QLH160" s="90"/>
      <c r="QLI160" s="90"/>
      <c r="QLJ160" s="90"/>
      <c r="QLK160" s="90"/>
      <c r="QLL160" s="90"/>
      <c r="QLM160" s="90"/>
      <c r="QLN160" s="90"/>
      <c r="QLO160" s="90"/>
      <c r="QLP160" s="90"/>
      <c r="QLQ160" s="90"/>
      <c r="QLR160" s="90"/>
      <c r="QLS160" s="90"/>
      <c r="QLT160" s="90"/>
      <c r="QLU160" s="90"/>
      <c r="QLV160" s="90"/>
      <c r="QLW160" s="90"/>
      <c r="QLX160" s="90"/>
      <c r="QLY160" s="90"/>
      <c r="QLZ160" s="90"/>
      <c r="QMA160" s="90"/>
      <c r="QMB160" s="90"/>
      <c r="QMC160" s="90"/>
      <c r="QMD160" s="90"/>
      <c r="QME160" s="90"/>
      <c r="QMF160" s="90"/>
      <c r="QMG160" s="90"/>
      <c r="QMH160" s="90"/>
      <c r="QMI160" s="90"/>
      <c r="QMJ160" s="90"/>
      <c r="QMK160" s="90"/>
      <c r="QML160" s="90"/>
      <c r="QMM160" s="90"/>
      <c r="QMN160" s="90"/>
      <c r="QMO160" s="90"/>
      <c r="QMP160" s="90"/>
      <c r="QMQ160" s="90"/>
      <c r="QMR160" s="90"/>
      <c r="QMS160" s="90"/>
      <c r="QMT160" s="90"/>
      <c r="QMU160" s="90"/>
      <c r="QMV160" s="90"/>
      <c r="QMW160" s="90"/>
      <c r="QMX160" s="90"/>
      <c r="QMY160" s="90"/>
      <c r="QMZ160" s="90"/>
      <c r="QNA160" s="90"/>
      <c r="QNB160" s="90"/>
      <c r="QNC160" s="90"/>
      <c r="QND160" s="90"/>
      <c r="QNE160" s="90"/>
      <c r="QNF160" s="90"/>
      <c r="QNG160" s="90"/>
      <c r="QNH160" s="90"/>
      <c r="QNI160" s="90"/>
      <c r="QNJ160" s="90"/>
      <c r="QNK160" s="90"/>
      <c r="QNL160" s="90"/>
      <c r="QNM160" s="90"/>
      <c r="QNN160" s="90"/>
      <c r="QNO160" s="90"/>
      <c r="QNP160" s="90"/>
      <c r="QNQ160" s="90"/>
      <c r="QNR160" s="90"/>
      <c r="QNS160" s="90"/>
      <c r="QNT160" s="90"/>
      <c r="QNU160" s="90"/>
      <c r="QNV160" s="90"/>
      <c r="QNW160" s="90"/>
      <c r="QNX160" s="90"/>
      <c r="QNY160" s="90"/>
      <c r="QNZ160" s="90"/>
      <c r="QOA160" s="90"/>
      <c r="QOB160" s="90"/>
      <c r="QOC160" s="90"/>
      <c r="QOD160" s="90"/>
      <c r="QOE160" s="90"/>
      <c r="QOF160" s="90"/>
      <c r="QOG160" s="90"/>
      <c r="QOH160" s="90"/>
      <c r="QOI160" s="90"/>
      <c r="QOJ160" s="90"/>
      <c r="QOK160" s="90"/>
      <c r="QOL160" s="90"/>
      <c r="QOM160" s="90"/>
      <c r="QON160" s="90"/>
      <c r="QOO160" s="90"/>
      <c r="QOP160" s="90"/>
      <c r="QOQ160" s="90"/>
      <c r="QOR160" s="90"/>
      <c r="QOS160" s="90"/>
      <c r="QOT160" s="90"/>
      <c r="QOU160" s="90"/>
      <c r="QOV160" s="90"/>
      <c r="QOW160" s="90"/>
      <c r="QOX160" s="90"/>
      <c r="QOY160" s="90"/>
      <c r="QOZ160" s="90"/>
      <c r="QPA160" s="90"/>
      <c r="QPB160" s="90"/>
      <c r="QPC160" s="90"/>
      <c r="QPD160" s="90"/>
      <c r="QPE160" s="90"/>
      <c r="QPF160" s="90"/>
      <c r="QPG160" s="90"/>
      <c r="QPH160" s="90"/>
      <c r="QPI160" s="90"/>
      <c r="QPJ160" s="90"/>
      <c r="QPK160" s="90"/>
      <c r="QPL160" s="90"/>
      <c r="QPM160" s="90"/>
      <c r="QPN160" s="90"/>
      <c r="QPO160" s="90"/>
      <c r="QPP160" s="90"/>
      <c r="QPQ160" s="90"/>
      <c r="QPR160" s="90"/>
      <c r="QPS160" s="90"/>
      <c r="QPT160" s="90"/>
      <c r="QPU160" s="90"/>
      <c r="QPV160" s="90"/>
      <c r="QPW160" s="90"/>
      <c r="QPX160" s="90"/>
      <c r="QPY160" s="90"/>
      <c r="QPZ160" s="90"/>
      <c r="QQA160" s="90"/>
      <c r="QQB160" s="90"/>
      <c r="QQC160" s="90"/>
      <c r="QQD160" s="90"/>
      <c r="QQE160" s="90"/>
      <c r="QQF160" s="90"/>
      <c r="QQG160" s="90"/>
      <c r="QQH160" s="90"/>
      <c r="QQI160" s="90"/>
      <c r="QQJ160" s="90"/>
      <c r="QQK160" s="90"/>
      <c r="QQL160" s="90"/>
      <c r="QQM160" s="90"/>
      <c r="QQN160" s="90"/>
      <c r="QQO160" s="90"/>
      <c r="QQP160" s="90"/>
      <c r="QQQ160" s="90"/>
      <c r="QQR160" s="90"/>
      <c r="QQS160" s="90"/>
      <c r="QQT160" s="90"/>
      <c r="QQU160" s="90"/>
      <c r="QQV160" s="90"/>
      <c r="QQW160" s="90"/>
      <c r="QQX160" s="90"/>
      <c r="QQY160" s="90"/>
      <c r="QQZ160" s="90"/>
      <c r="QRA160" s="90"/>
      <c r="QRB160" s="90"/>
      <c r="QRC160" s="90"/>
      <c r="QRD160" s="90"/>
      <c r="QRE160" s="90"/>
      <c r="QRF160" s="90"/>
      <c r="QRG160" s="90"/>
      <c r="QRH160" s="90"/>
      <c r="QRI160" s="90"/>
      <c r="QRJ160" s="90"/>
      <c r="QRK160" s="90"/>
      <c r="QRL160" s="90"/>
      <c r="QRM160" s="90"/>
      <c r="QRN160" s="90"/>
      <c r="QRO160" s="90"/>
      <c r="QRP160" s="90"/>
      <c r="QRQ160" s="90"/>
      <c r="QRR160" s="90"/>
      <c r="QRS160" s="90"/>
      <c r="QRT160" s="90"/>
      <c r="QRU160" s="90"/>
      <c r="QRV160" s="90"/>
      <c r="QRW160" s="90"/>
      <c r="QRX160" s="90"/>
      <c r="QRY160" s="90"/>
      <c r="QRZ160" s="90"/>
      <c r="QSA160" s="90"/>
      <c r="QSB160" s="90"/>
      <c r="QSC160" s="90"/>
      <c r="QSD160" s="90"/>
      <c r="QSE160" s="90"/>
      <c r="QSF160" s="90"/>
      <c r="QSG160" s="90"/>
      <c r="QSH160" s="90"/>
      <c r="QSI160" s="90"/>
      <c r="QSJ160" s="90"/>
      <c r="QSK160" s="90"/>
      <c r="QSL160" s="90"/>
      <c r="QSM160" s="90"/>
      <c r="QSN160" s="90"/>
      <c r="QSO160" s="90"/>
      <c r="QSP160" s="90"/>
      <c r="QSQ160" s="90"/>
      <c r="QSR160" s="90"/>
      <c r="QSS160" s="90"/>
      <c r="QST160" s="90"/>
      <c r="QSU160" s="90"/>
      <c r="QSV160" s="90"/>
      <c r="QSW160" s="90"/>
      <c r="QSX160" s="90"/>
      <c r="QSY160" s="90"/>
      <c r="QSZ160" s="90"/>
      <c r="QTA160" s="90"/>
      <c r="QTB160" s="90"/>
      <c r="QTC160" s="90"/>
      <c r="QTD160" s="90"/>
      <c r="QTE160" s="90"/>
      <c r="QTF160" s="90"/>
      <c r="QTG160" s="90"/>
      <c r="QTH160" s="90"/>
      <c r="QTI160" s="90"/>
      <c r="QTJ160" s="90"/>
      <c r="QTK160" s="90"/>
      <c r="QTL160" s="90"/>
      <c r="QTM160" s="90"/>
      <c r="QTN160" s="90"/>
      <c r="QTO160" s="90"/>
      <c r="QTP160" s="90"/>
      <c r="QTQ160" s="90"/>
      <c r="QTR160" s="90"/>
      <c r="QTS160" s="90"/>
      <c r="QTT160" s="90"/>
      <c r="QTU160" s="90"/>
      <c r="QTV160" s="90"/>
      <c r="QTW160" s="90"/>
      <c r="QTX160" s="90"/>
      <c r="QTY160" s="90"/>
      <c r="QTZ160" s="90"/>
      <c r="QUA160" s="90"/>
      <c r="QUB160" s="90"/>
      <c r="QUC160" s="90"/>
      <c r="QUD160" s="90"/>
      <c r="QUE160" s="90"/>
      <c r="QUF160" s="90"/>
      <c r="QUG160" s="90"/>
      <c r="QUH160" s="90"/>
      <c r="QUI160" s="90"/>
      <c r="QUJ160" s="90"/>
      <c r="QUK160" s="90"/>
      <c r="QUL160" s="90"/>
      <c r="QUM160" s="90"/>
      <c r="QUN160" s="90"/>
      <c r="QUO160" s="90"/>
      <c r="QUP160" s="90"/>
      <c r="QUQ160" s="90"/>
      <c r="QUR160" s="90"/>
      <c r="QUS160" s="90"/>
      <c r="QUT160" s="90"/>
      <c r="QUU160" s="90"/>
      <c r="QUV160" s="90"/>
      <c r="QUW160" s="90"/>
      <c r="QUX160" s="90"/>
      <c r="QUY160" s="90"/>
      <c r="QUZ160" s="90"/>
      <c r="QVA160" s="90"/>
      <c r="QVB160" s="90"/>
      <c r="QVC160" s="90"/>
      <c r="QVD160" s="90"/>
      <c r="QVE160" s="90"/>
      <c r="QVF160" s="90"/>
      <c r="QVG160" s="90"/>
      <c r="QVH160" s="90"/>
      <c r="QVI160" s="90"/>
      <c r="QVJ160" s="90"/>
      <c r="QVK160" s="90"/>
      <c r="QVL160" s="90"/>
      <c r="QVM160" s="90"/>
      <c r="QVN160" s="90"/>
      <c r="QVO160" s="90"/>
      <c r="QVP160" s="90"/>
      <c r="QVQ160" s="90"/>
      <c r="QVR160" s="90"/>
      <c r="QVS160" s="90"/>
      <c r="QVT160" s="90"/>
      <c r="QVU160" s="90"/>
      <c r="QVV160" s="90"/>
      <c r="QVW160" s="90"/>
      <c r="QVX160" s="90"/>
      <c r="QVY160" s="90"/>
      <c r="QVZ160" s="90"/>
      <c r="QWA160" s="90"/>
      <c r="QWB160" s="90"/>
      <c r="QWC160" s="90"/>
      <c r="QWD160" s="90"/>
      <c r="QWE160" s="90"/>
      <c r="QWF160" s="90"/>
      <c r="QWG160" s="90"/>
      <c r="QWH160" s="90"/>
      <c r="QWI160" s="90"/>
      <c r="QWJ160" s="90"/>
      <c r="QWK160" s="90"/>
      <c r="QWL160" s="90"/>
      <c r="QWM160" s="90"/>
      <c r="QWN160" s="90"/>
      <c r="QWO160" s="90"/>
      <c r="QWP160" s="90"/>
      <c r="QWQ160" s="90"/>
      <c r="QWR160" s="90"/>
      <c r="QWS160" s="90"/>
      <c r="QWT160" s="90"/>
      <c r="QWU160" s="90"/>
      <c r="QWV160" s="90"/>
      <c r="QWW160" s="90"/>
      <c r="QWX160" s="90"/>
      <c r="QWY160" s="90"/>
      <c r="QWZ160" s="90"/>
      <c r="QXA160" s="90"/>
      <c r="QXB160" s="90"/>
      <c r="QXC160" s="90"/>
      <c r="QXD160" s="90"/>
      <c r="QXE160" s="90"/>
      <c r="QXF160" s="90"/>
      <c r="QXG160" s="90"/>
      <c r="QXH160" s="90"/>
      <c r="QXI160" s="90"/>
      <c r="QXJ160" s="90"/>
      <c r="QXK160" s="90"/>
      <c r="QXL160" s="90"/>
      <c r="QXM160" s="90"/>
      <c r="QXN160" s="90"/>
      <c r="QXO160" s="90"/>
      <c r="QXP160" s="90"/>
      <c r="QXQ160" s="90"/>
      <c r="QXR160" s="90"/>
      <c r="QXS160" s="90"/>
      <c r="QXT160" s="90"/>
      <c r="QXU160" s="90"/>
      <c r="QXV160" s="90"/>
      <c r="QXW160" s="90"/>
      <c r="QXX160" s="90"/>
      <c r="QXY160" s="90"/>
      <c r="QXZ160" s="90"/>
      <c r="QYA160" s="90"/>
      <c r="QYB160" s="90"/>
      <c r="QYC160" s="90"/>
      <c r="QYD160" s="90"/>
      <c r="QYE160" s="90"/>
      <c r="QYF160" s="90"/>
      <c r="QYG160" s="90"/>
      <c r="QYH160" s="90"/>
      <c r="QYI160" s="90"/>
      <c r="QYJ160" s="90"/>
      <c r="QYK160" s="90"/>
      <c r="QYL160" s="90"/>
      <c r="QYM160" s="90"/>
      <c r="QYN160" s="90"/>
      <c r="QYO160" s="90"/>
      <c r="QYP160" s="90"/>
      <c r="QYQ160" s="90"/>
      <c r="QYR160" s="90"/>
      <c r="QYS160" s="90"/>
      <c r="QYT160" s="90"/>
      <c r="QYU160" s="90"/>
      <c r="QYV160" s="90"/>
      <c r="QYW160" s="90"/>
      <c r="QYX160" s="90"/>
      <c r="QYY160" s="90"/>
      <c r="QYZ160" s="90"/>
      <c r="QZA160" s="90"/>
      <c r="QZB160" s="90"/>
      <c r="QZC160" s="90"/>
      <c r="QZD160" s="90"/>
      <c r="QZE160" s="90"/>
      <c r="QZF160" s="90"/>
      <c r="QZG160" s="90"/>
      <c r="QZH160" s="90"/>
      <c r="QZI160" s="90"/>
      <c r="QZJ160" s="90"/>
      <c r="QZK160" s="90"/>
      <c r="QZL160" s="90"/>
      <c r="QZM160" s="90"/>
      <c r="QZN160" s="90"/>
      <c r="QZO160" s="90"/>
      <c r="QZP160" s="90"/>
      <c r="QZQ160" s="90"/>
      <c r="QZR160" s="90"/>
      <c r="QZS160" s="90"/>
      <c r="QZT160" s="90"/>
      <c r="QZU160" s="90"/>
      <c r="QZV160" s="90"/>
      <c r="QZW160" s="90"/>
      <c r="QZX160" s="90"/>
      <c r="QZY160" s="90"/>
      <c r="QZZ160" s="90"/>
      <c r="RAA160" s="90"/>
      <c r="RAB160" s="90"/>
      <c r="RAC160" s="90"/>
      <c r="RAD160" s="90"/>
      <c r="RAE160" s="90"/>
      <c r="RAF160" s="90"/>
      <c r="RAG160" s="90"/>
      <c r="RAH160" s="90"/>
      <c r="RAI160" s="90"/>
      <c r="RAJ160" s="90"/>
      <c r="RAK160" s="90"/>
      <c r="RAL160" s="90"/>
      <c r="RAM160" s="90"/>
      <c r="RAN160" s="90"/>
      <c r="RAO160" s="90"/>
      <c r="RAP160" s="90"/>
      <c r="RAQ160" s="90"/>
      <c r="RAR160" s="90"/>
      <c r="RAS160" s="90"/>
      <c r="RAT160" s="90"/>
      <c r="RAU160" s="90"/>
      <c r="RAV160" s="90"/>
      <c r="RAW160" s="90"/>
      <c r="RAX160" s="90"/>
      <c r="RAY160" s="90"/>
      <c r="RAZ160" s="90"/>
      <c r="RBA160" s="90"/>
      <c r="RBB160" s="90"/>
      <c r="RBC160" s="90"/>
      <c r="RBD160" s="90"/>
      <c r="RBE160" s="90"/>
      <c r="RBF160" s="90"/>
      <c r="RBG160" s="90"/>
      <c r="RBH160" s="90"/>
      <c r="RBI160" s="90"/>
      <c r="RBJ160" s="90"/>
      <c r="RBK160" s="90"/>
      <c r="RBL160" s="90"/>
      <c r="RBM160" s="90"/>
      <c r="RBN160" s="90"/>
      <c r="RBO160" s="90"/>
      <c r="RBP160" s="90"/>
      <c r="RBQ160" s="90"/>
      <c r="RBR160" s="90"/>
      <c r="RBS160" s="90"/>
      <c r="RBT160" s="90"/>
      <c r="RBU160" s="90"/>
      <c r="RBV160" s="90"/>
      <c r="RBW160" s="90"/>
      <c r="RBX160" s="90"/>
      <c r="RBY160" s="90"/>
      <c r="RBZ160" s="90"/>
      <c r="RCA160" s="90"/>
      <c r="RCB160" s="90"/>
      <c r="RCC160" s="90"/>
      <c r="RCD160" s="90"/>
      <c r="RCE160" s="90"/>
      <c r="RCF160" s="90"/>
      <c r="RCG160" s="90"/>
      <c r="RCH160" s="90"/>
      <c r="RCI160" s="90"/>
      <c r="RCJ160" s="90"/>
      <c r="RCK160" s="90"/>
      <c r="RCL160" s="90"/>
      <c r="RCM160" s="90"/>
      <c r="RCN160" s="90"/>
      <c r="RCO160" s="90"/>
      <c r="RCP160" s="90"/>
      <c r="RCQ160" s="90"/>
      <c r="RCR160" s="90"/>
      <c r="RCS160" s="90"/>
      <c r="RCT160" s="90"/>
      <c r="RCU160" s="90"/>
      <c r="RCV160" s="90"/>
      <c r="RCW160" s="90"/>
      <c r="RCX160" s="90"/>
      <c r="RCY160" s="90"/>
      <c r="RCZ160" s="90"/>
      <c r="RDA160" s="90"/>
      <c r="RDB160" s="90"/>
      <c r="RDC160" s="90"/>
      <c r="RDD160" s="90"/>
      <c r="RDE160" s="90"/>
      <c r="RDF160" s="90"/>
      <c r="RDG160" s="90"/>
      <c r="RDH160" s="90"/>
      <c r="RDI160" s="90"/>
      <c r="RDJ160" s="90"/>
      <c r="RDK160" s="90"/>
      <c r="RDL160" s="90"/>
      <c r="RDM160" s="90"/>
      <c r="RDN160" s="90"/>
      <c r="RDO160" s="90"/>
      <c r="RDP160" s="90"/>
      <c r="RDQ160" s="90"/>
      <c r="RDR160" s="90"/>
      <c r="RDS160" s="90"/>
      <c r="RDT160" s="90"/>
      <c r="RDU160" s="90"/>
      <c r="RDV160" s="90"/>
      <c r="RDW160" s="90"/>
      <c r="RDX160" s="90"/>
      <c r="RDY160" s="90"/>
      <c r="RDZ160" s="90"/>
      <c r="REA160" s="90"/>
      <c r="REB160" s="90"/>
      <c r="REC160" s="90"/>
      <c r="RED160" s="90"/>
      <c r="REE160" s="90"/>
      <c r="REF160" s="90"/>
      <c r="REG160" s="90"/>
      <c r="REH160" s="90"/>
      <c r="REI160" s="90"/>
      <c r="REJ160" s="90"/>
      <c r="REK160" s="90"/>
      <c r="REL160" s="90"/>
      <c r="REM160" s="90"/>
      <c r="REN160" s="90"/>
      <c r="REO160" s="90"/>
      <c r="REP160" s="90"/>
      <c r="REQ160" s="90"/>
      <c r="RER160" s="90"/>
      <c r="RES160" s="90"/>
      <c r="RET160" s="90"/>
      <c r="REU160" s="90"/>
      <c r="REV160" s="90"/>
      <c r="REW160" s="90"/>
      <c r="REX160" s="90"/>
      <c r="REY160" s="90"/>
      <c r="REZ160" s="90"/>
      <c r="RFA160" s="90"/>
      <c r="RFB160" s="90"/>
      <c r="RFC160" s="90"/>
      <c r="RFD160" s="90"/>
      <c r="RFE160" s="90"/>
      <c r="RFF160" s="90"/>
      <c r="RFG160" s="90"/>
      <c r="RFH160" s="90"/>
      <c r="RFI160" s="90"/>
      <c r="RFJ160" s="90"/>
      <c r="RFK160" s="90"/>
      <c r="RFL160" s="90"/>
      <c r="RFM160" s="90"/>
      <c r="RFN160" s="90"/>
      <c r="RFO160" s="90"/>
      <c r="RFP160" s="90"/>
      <c r="RFQ160" s="90"/>
      <c r="RFR160" s="90"/>
      <c r="RFS160" s="90"/>
      <c r="RFT160" s="90"/>
      <c r="RFU160" s="90"/>
      <c r="RFV160" s="90"/>
      <c r="RFW160" s="90"/>
      <c r="RFX160" s="90"/>
      <c r="RFY160" s="90"/>
      <c r="RFZ160" s="90"/>
      <c r="RGA160" s="90"/>
      <c r="RGB160" s="90"/>
      <c r="RGC160" s="90"/>
      <c r="RGD160" s="90"/>
      <c r="RGE160" s="90"/>
      <c r="RGF160" s="90"/>
      <c r="RGG160" s="90"/>
      <c r="RGH160" s="90"/>
      <c r="RGI160" s="90"/>
      <c r="RGJ160" s="90"/>
      <c r="RGK160" s="90"/>
      <c r="RGL160" s="90"/>
      <c r="RGM160" s="90"/>
      <c r="RGN160" s="90"/>
      <c r="RGO160" s="90"/>
      <c r="RGP160" s="90"/>
      <c r="RGQ160" s="90"/>
      <c r="RGR160" s="90"/>
      <c r="RGS160" s="90"/>
      <c r="RGT160" s="90"/>
      <c r="RGU160" s="90"/>
      <c r="RGV160" s="90"/>
      <c r="RGW160" s="90"/>
      <c r="RGX160" s="90"/>
      <c r="RGY160" s="90"/>
      <c r="RGZ160" s="90"/>
      <c r="RHA160" s="90"/>
      <c r="RHB160" s="90"/>
      <c r="RHC160" s="90"/>
      <c r="RHD160" s="90"/>
      <c r="RHE160" s="90"/>
      <c r="RHF160" s="90"/>
      <c r="RHG160" s="90"/>
      <c r="RHH160" s="90"/>
      <c r="RHI160" s="90"/>
      <c r="RHJ160" s="90"/>
      <c r="RHK160" s="90"/>
      <c r="RHL160" s="90"/>
      <c r="RHM160" s="90"/>
      <c r="RHN160" s="90"/>
      <c r="RHO160" s="90"/>
      <c r="RHP160" s="90"/>
      <c r="RHQ160" s="90"/>
      <c r="RHR160" s="90"/>
      <c r="RHS160" s="90"/>
      <c r="RHT160" s="90"/>
      <c r="RHU160" s="90"/>
      <c r="RHV160" s="90"/>
      <c r="RHW160" s="90"/>
      <c r="RHX160" s="90"/>
      <c r="RHY160" s="90"/>
      <c r="RHZ160" s="90"/>
      <c r="RIA160" s="90"/>
      <c r="RIB160" s="90"/>
      <c r="RIC160" s="90"/>
      <c r="RID160" s="90"/>
      <c r="RIE160" s="90"/>
      <c r="RIF160" s="90"/>
      <c r="RIG160" s="90"/>
      <c r="RIH160" s="90"/>
      <c r="RII160" s="90"/>
      <c r="RIJ160" s="90"/>
      <c r="RIK160" s="90"/>
      <c r="RIL160" s="90"/>
      <c r="RIM160" s="90"/>
      <c r="RIN160" s="90"/>
      <c r="RIO160" s="90"/>
      <c r="RIP160" s="90"/>
      <c r="RIQ160" s="90"/>
      <c r="RIR160" s="90"/>
      <c r="RIS160" s="90"/>
      <c r="RIT160" s="90"/>
      <c r="RIU160" s="90"/>
      <c r="RIV160" s="90"/>
      <c r="RIW160" s="90"/>
      <c r="RIX160" s="90"/>
      <c r="RIY160" s="90"/>
      <c r="RIZ160" s="90"/>
      <c r="RJA160" s="90"/>
      <c r="RJB160" s="90"/>
      <c r="RJC160" s="90"/>
      <c r="RJD160" s="90"/>
      <c r="RJE160" s="90"/>
      <c r="RJF160" s="90"/>
      <c r="RJG160" s="90"/>
      <c r="RJH160" s="90"/>
      <c r="RJI160" s="90"/>
      <c r="RJJ160" s="90"/>
      <c r="RJK160" s="90"/>
      <c r="RJL160" s="90"/>
      <c r="RJM160" s="90"/>
      <c r="RJN160" s="90"/>
      <c r="RJO160" s="90"/>
      <c r="RJP160" s="90"/>
      <c r="RJQ160" s="90"/>
      <c r="RJR160" s="90"/>
      <c r="RJS160" s="90"/>
      <c r="RJT160" s="90"/>
      <c r="RJU160" s="90"/>
      <c r="RJV160" s="90"/>
      <c r="RJW160" s="90"/>
      <c r="RJX160" s="90"/>
      <c r="RJY160" s="90"/>
      <c r="RJZ160" s="90"/>
      <c r="RKA160" s="90"/>
      <c r="RKB160" s="90"/>
      <c r="RKC160" s="90"/>
      <c r="RKD160" s="90"/>
      <c r="RKE160" s="90"/>
      <c r="RKF160" s="90"/>
      <c r="RKG160" s="90"/>
      <c r="RKH160" s="90"/>
      <c r="RKI160" s="90"/>
      <c r="RKJ160" s="90"/>
      <c r="RKK160" s="90"/>
      <c r="RKL160" s="90"/>
      <c r="RKM160" s="90"/>
      <c r="RKN160" s="90"/>
      <c r="RKO160" s="90"/>
      <c r="RKP160" s="90"/>
      <c r="RKQ160" s="90"/>
      <c r="RKR160" s="90"/>
      <c r="RKS160" s="90"/>
      <c r="RKT160" s="90"/>
      <c r="RKU160" s="90"/>
      <c r="RKV160" s="90"/>
      <c r="RKW160" s="90"/>
      <c r="RKX160" s="90"/>
      <c r="RKY160" s="90"/>
      <c r="RKZ160" s="90"/>
      <c r="RLA160" s="90"/>
      <c r="RLB160" s="90"/>
      <c r="RLC160" s="90"/>
      <c r="RLD160" s="90"/>
      <c r="RLE160" s="90"/>
      <c r="RLF160" s="90"/>
      <c r="RLG160" s="90"/>
      <c r="RLH160" s="90"/>
      <c r="RLI160" s="90"/>
      <c r="RLJ160" s="90"/>
      <c r="RLK160" s="90"/>
      <c r="RLL160" s="90"/>
      <c r="RLM160" s="90"/>
      <c r="RLN160" s="90"/>
      <c r="RLO160" s="90"/>
      <c r="RLP160" s="90"/>
      <c r="RLQ160" s="90"/>
      <c r="RLR160" s="90"/>
      <c r="RLS160" s="90"/>
      <c r="RLT160" s="90"/>
      <c r="RLU160" s="90"/>
      <c r="RLV160" s="90"/>
      <c r="RLW160" s="90"/>
      <c r="RLX160" s="90"/>
      <c r="RLY160" s="90"/>
      <c r="RLZ160" s="90"/>
      <c r="RMA160" s="90"/>
      <c r="RMB160" s="90"/>
      <c r="RMC160" s="90"/>
      <c r="RMD160" s="90"/>
      <c r="RME160" s="90"/>
      <c r="RMF160" s="90"/>
      <c r="RMG160" s="90"/>
      <c r="RMH160" s="90"/>
      <c r="RMI160" s="90"/>
      <c r="RMJ160" s="90"/>
      <c r="RMK160" s="90"/>
      <c r="RML160" s="90"/>
      <c r="RMM160" s="90"/>
      <c r="RMN160" s="90"/>
      <c r="RMO160" s="90"/>
      <c r="RMP160" s="90"/>
      <c r="RMQ160" s="90"/>
      <c r="RMR160" s="90"/>
      <c r="RMS160" s="90"/>
      <c r="RMT160" s="90"/>
      <c r="RMU160" s="90"/>
      <c r="RMV160" s="90"/>
      <c r="RMW160" s="90"/>
      <c r="RMX160" s="90"/>
      <c r="RMY160" s="90"/>
      <c r="RMZ160" s="90"/>
      <c r="RNA160" s="90"/>
      <c r="RNB160" s="90"/>
      <c r="RNC160" s="90"/>
      <c r="RND160" s="90"/>
      <c r="RNE160" s="90"/>
      <c r="RNF160" s="90"/>
      <c r="RNG160" s="90"/>
      <c r="RNH160" s="90"/>
      <c r="RNI160" s="90"/>
      <c r="RNJ160" s="90"/>
      <c r="RNK160" s="90"/>
      <c r="RNL160" s="90"/>
      <c r="RNM160" s="90"/>
      <c r="RNN160" s="90"/>
      <c r="RNO160" s="90"/>
      <c r="RNP160" s="90"/>
      <c r="RNQ160" s="90"/>
      <c r="RNR160" s="90"/>
      <c r="RNS160" s="90"/>
      <c r="RNT160" s="90"/>
      <c r="RNU160" s="90"/>
      <c r="RNV160" s="90"/>
      <c r="RNW160" s="90"/>
      <c r="RNX160" s="90"/>
      <c r="RNY160" s="90"/>
      <c r="RNZ160" s="90"/>
      <c r="ROA160" s="90"/>
      <c r="ROB160" s="90"/>
      <c r="ROC160" s="90"/>
      <c r="ROD160" s="90"/>
      <c r="ROE160" s="90"/>
      <c r="ROF160" s="90"/>
      <c r="ROG160" s="90"/>
      <c r="ROH160" s="90"/>
      <c r="ROI160" s="90"/>
      <c r="ROJ160" s="90"/>
      <c r="ROK160" s="90"/>
      <c r="ROL160" s="90"/>
      <c r="ROM160" s="90"/>
      <c r="RON160" s="90"/>
      <c r="ROO160" s="90"/>
      <c r="ROP160" s="90"/>
      <c r="ROQ160" s="90"/>
      <c r="ROR160" s="90"/>
      <c r="ROS160" s="90"/>
      <c r="ROT160" s="90"/>
      <c r="ROU160" s="90"/>
      <c r="ROV160" s="90"/>
      <c r="ROW160" s="90"/>
      <c r="ROX160" s="90"/>
      <c r="ROY160" s="90"/>
      <c r="ROZ160" s="90"/>
      <c r="RPA160" s="90"/>
      <c r="RPB160" s="90"/>
      <c r="RPC160" s="90"/>
      <c r="RPD160" s="90"/>
      <c r="RPE160" s="90"/>
      <c r="RPF160" s="90"/>
      <c r="RPG160" s="90"/>
      <c r="RPH160" s="90"/>
      <c r="RPI160" s="90"/>
      <c r="RPJ160" s="90"/>
      <c r="RPK160" s="90"/>
      <c r="RPL160" s="90"/>
      <c r="RPM160" s="90"/>
      <c r="RPN160" s="90"/>
      <c r="RPO160" s="90"/>
      <c r="RPP160" s="90"/>
      <c r="RPQ160" s="90"/>
      <c r="RPR160" s="90"/>
      <c r="RPS160" s="90"/>
      <c r="RPT160" s="90"/>
      <c r="RPU160" s="90"/>
      <c r="RPV160" s="90"/>
      <c r="RPW160" s="90"/>
      <c r="RPX160" s="90"/>
      <c r="RPY160" s="90"/>
      <c r="RPZ160" s="90"/>
      <c r="RQA160" s="90"/>
      <c r="RQB160" s="90"/>
      <c r="RQC160" s="90"/>
      <c r="RQD160" s="90"/>
      <c r="RQE160" s="90"/>
      <c r="RQF160" s="90"/>
      <c r="RQG160" s="90"/>
      <c r="RQH160" s="90"/>
      <c r="RQI160" s="90"/>
      <c r="RQJ160" s="90"/>
      <c r="RQK160" s="90"/>
      <c r="RQL160" s="90"/>
      <c r="RQM160" s="90"/>
      <c r="RQN160" s="90"/>
      <c r="RQO160" s="90"/>
      <c r="RQP160" s="90"/>
      <c r="RQQ160" s="90"/>
      <c r="RQR160" s="90"/>
      <c r="RQS160" s="90"/>
      <c r="RQT160" s="90"/>
      <c r="RQU160" s="90"/>
      <c r="RQV160" s="90"/>
      <c r="RQW160" s="90"/>
      <c r="RQX160" s="90"/>
      <c r="RQY160" s="90"/>
      <c r="RQZ160" s="90"/>
      <c r="RRA160" s="90"/>
      <c r="RRB160" s="90"/>
      <c r="RRC160" s="90"/>
      <c r="RRD160" s="90"/>
      <c r="RRE160" s="90"/>
      <c r="RRF160" s="90"/>
      <c r="RRG160" s="90"/>
      <c r="RRH160" s="90"/>
      <c r="RRI160" s="90"/>
      <c r="RRJ160" s="90"/>
      <c r="RRK160" s="90"/>
      <c r="RRL160" s="90"/>
      <c r="RRM160" s="90"/>
      <c r="RRN160" s="90"/>
      <c r="RRO160" s="90"/>
      <c r="RRP160" s="90"/>
      <c r="RRQ160" s="90"/>
      <c r="RRR160" s="90"/>
      <c r="RRS160" s="90"/>
      <c r="RRT160" s="90"/>
      <c r="RRU160" s="90"/>
      <c r="RRV160" s="90"/>
      <c r="RRW160" s="90"/>
      <c r="RRX160" s="90"/>
      <c r="RRY160" s="90"/>
      <c r="RRZ160" s="90"/>
      <c r="RSA160" s="90"/>
      <c r="RSB160" s="90"/>
      <c r="RSC160" s="90"/>
      <c r="RSD160" s="90"/>
      <c r="RSE160" s="90"/>
      <c r="RSF160" s="90"/>
      <c r="RSG160" s="90"/>
      <c r="RSH160" s="90"/>
      <c r="RSI160" s="90"/>
      <c r="RSJ160" s="90"/>
      <c r="RSK160" s="90"/>
      <c r="RSL160" s="90"/>
      <c r="RSM160" s="90"/>
      <c r="RSN160" s="90"/>
      <c r="RSO160" s="90"/>
      <c r="RSP160" s="90"/>
      <c r="RSQ160" s="90"/>
      <c r="RSR160" s="90"/>
      <c r="RSS160" s="90"/>
      <c r="RST160" s="90"/>
      <c r="RSU160" s="90"/>
      <c r="RSV160" s="90"/>
      <c r="RSW160" s="90"/>
      <c r="RSX160" s="90"/>
      <c r="RSY160" s="90"/>
      <c r="RSZ160" s="90"/>
      <c r="RTA160" s="90"/>
      <c r="RTB160" s="90"/>
      <c r="RTC160" s="90"/>
      <c r="RTD160" s="90"/>
      <c r="RTE160" s="90"/>
      <c r="RTF160" s="90"/>
      <c r="RTG160" s="90"/>
      <c r="RTH160" s="90"/>
      <c r="RTI160" s="90"/>
      <c r="RTJ160" s="90"/>
      <c r="RTK160" s="90"/>
      <c r="RTL160" s="90"/>
      <c r="RTM160" s="90"/>
      <c r="RTN160" s="90"/>
      <c r="RTO160" s="90"/>
      <c r="RTP160" s="90"/>
      <c r="RTQ160" s="90"/>
      <c r="RTR160" s="90"/>
      <c r="RTS160" s="90"/>
      <c r="RTT160" s="90"/>
      <c r="RTU160" s="90"/>
      <c r="RTV160" s="90"/>
      <c r="RTW160" s="90"/>
      <c r="RTX160" s="90"/>
      <c r="RTY160" s="90"/>
      <c r="RTZ160" s="90"/>
      <c r="RUA160" s="90"/>
      <c r="RUB160" s="90"/>
      <c r="RUC160" s="90"/>
      <c r="RUD160" s="90"/>
      <c r="RUE160" s="90"/>
      <c r="RUF160" s="90"/>
      <c r="RUG160" s="90"/>
      <c r="RUH160" s="90"/>
      <c r="RUI160" s="90"/>
      <c r="RUJ160" s="90"/>
      <c r="RUK160" s="90"/>
      <c r="RUL160" s="90"/>
      <c r="RUM160" s="90"/>
      <c r="RUN160" s="90"/>
      <c r="RUO160" s="90"/>
      <c r="RUP160" s="90"/>
      <c r="RUQ160" s="90"/>
      <c r="RUR160" s="90"/>
      <c r="RUS160" s="90"/>
      <c r="RUT160" s="90"/>
      <c r="RUU160" s="90"/>
      <c r="RUV160" s="90"/>
      <c r="RUW160" s="90"/>
      <c r="RUX160" s="90"/>
      <c r="RUY160" s="90"/>
      <c r="RUZ160" s="90"/>
      <c r="RVA160" s="90"/>
      <c r="RVB160" s="90"/>
      <c r="RVC160" s="90"/>
      <c r="RVD160" s="90"/>
      <c r="RVE160" s="90"/>
      <c r="RVF160" s="90"/>
      <c r="RVG160" s="90"/>
      <c r="RVH160" s="90"/>
      <c r="RVI160" s="90"/>
      <c r="RVJ160" s="90"/>
      <c r="RVK160" s="90"/>
      <c r="RVL160" s="90"/>
      <c r="RVM160" s="90"/>
      <c r="RVN160" s="90"/>
      <c r="RVO160" s="90"/>
      <c r="RVP160" s="90"/>
      <c r="RVQ160" s="90"/>
      <c r="RVR160" s="90"/>
      <c r="RVS160" s="90"/>
      <c r="RVT160" s="90"/>
      <c r="RVU160" s="90"/>
      <c r="RVV160" s="90"/>
      <c r="RVW160" s="90"/>
      <c r="RVX160" s="90"/>
      <c r="RVY160" s="90"/>
      <c r="RVZ160" s="90"/>
      <c r="RWA160" s="90"/>
      <c r="RWB160" s="90"/>
      <c r="RWC160" s="90"/>
      <c r="RWD160" s="90"/>
      <c r="RWE160" s="90"/>
      <c r="RWF160" s="90"/>
      <c r="RWG160" s="90"/>
      <c r="RWH160" s="90"/>
      <c r="RWI160" s="90"/>
      <c r="RWJ160" s="90"/>
      <c r="RWK160" s="90"/>
      <c r="RWL160" s="90"/>
      <c r="RWM160" s="90"/>
      <c r="RWN160" s="90"/>
      <c r="RWO160" s="90"/>
      <c r="RWP160" s="90"/>
      <c r="RWQ160" s="90"/>
      <c r="RWR160" s="90"/>
      <c r="RWS160" s="90"/>
      <c r="RWT160" s="90"/>
      <c r="RWU160" s="90"/>
      <c r="RWV160" s="90"/>
      <c r="RWW160" s="90"/>
      <c r="RWX160" s="90"/>
      <c r="RWY160" s="90"/>
      <c r="RWZ160" s="90"/>
      <c r="RXA160" s="90"/>
      <c r="RXB160" s="90"/>
      <c r="RXC160" s="90"/>
      <c r="RXD160" s="90"/>
      <c r="RXE160" s="90"/>
      <c r="RXF160" s="90"/>
      <c r="RXG160" s="90"/>
      <c r="RXH160" s="90"/>
      <c r="RXI160" s="90"/>
      <c r="RXJ160" s="90"/>
      <c r="RXK160" s="90"/>
      <c r="RXL160" s="90"/>
      <c r="RXM160" s="90"/>
      <c r="RXN160" s="90"/>
      <c r="RXO160" s="90"/>
      <c r="RXP160" s="90"/>
      <c r="RXQ160" s="90"/>
      <c r="RXR160" s="90"/>
      <c r="RXS160" s="90"/>
      <c r="RXT160" s="90"/>
      <c r="RXU160" s="90"/>
      <c r="RXV160" s="90"/>
      <c r="RXW160" s="90"/>
      <c r="RXX160" s="90"/>
      <c r="RXY160" s="90"/>
      <c r="RXZ160" s="90"/>
      <c r="RYA160" s="90"/>
      <c r="RYB160" s="90"/>
      <c r="RYC160" s="90"/>
      <c r="RYD160" s="90"/>
      <c r="RYE160" s="90"/>
      <c r="RYF160" s="90"/>
      <c r="RYG160" s="90"/>
      <c r="RYH160" s="90"/>
      <c r="RYI160" s="90"/>
      <c r="RYJ160" s="90"/>
      <c r="RYK160" s="90"/>
      <c r="RYL160" s="90"/>
      <c r="RYM160" s="90"/>
      <c r="RYN160" s="90"/>
      <c r="RYO160" s="90"/>
      <c r="RYP160" s="90"/>
      <c r="RYQ160" s="90"/>
      <c r="RYR160" s="90"/>
      <c r="RYS160" s="90"/>
      <c r="RYT160" s="90"/>
      <c r="RYU160" s="90"/>
      <c r="RYV160" s="90"/>
      <c r="RYW160" s="90"/>
      <c r="RYX160" s="90"/>
      <c r="RYY160" s="90"/>
      <c r="RYZ160" s="90"/>
      <c r="RZA160" s="90"/>
      <c r="RZB160" s="90"/>
      <c r="RZC160" s="90"/>
      <c r="RZD160" s="90"/>
      <c r="RZE160" s="90"/>
      <c r="RZF160" s="90"/>
      <c r="RZG160" s="90"/>
      <c r="RZH160" s="90"/>
      <c r="RZI160" s="90"/>
      <c r="RZJ160" s="90"/>
      <c r="RZK160" s="90"/>
      <c r="RZL160" s="90"/>
      <c r="RZM160" s="90"/>
      <c r="RZN160" s="90"/>
      <c r="RZO160" s="90"/>
      <c r="RZP160" s="90"/>
      <c r="RZQ160" s="90"/>
      <c r="RZR160" s="90"/>
      <c r="RZS160" s="90"/>
      <c r="RZT160" s="90"/>
      <c r="RZU160" s="90"/>
      <c r="RZV160" s="90"/>
      <c r="RZW160" s="90"/>
      <c r="RZX160" s="90"/>
      <c r="RZY160" s="90"/>
      <c r="RZZ160" s="90"/>
      <c r="SAA160" s="90"/>
      <c r="SAB160" s="90"/>
      <c r="SAC160" s="90"/>
      <c r="SAD160" s="90"/>
      <c r="SAE160" s="90"/>
      <c r="SAF160" s="90"/>
      <c r="SAG160" s="90"/>
      <c r="SAH160" s="90"/>
      <c r="SAI160" s="90"/>
      <c r="SAJ160" s="90"/>
      <c r="SAK160" s="90"/>
      <c r="SAL160" s="90"/>
      <c r="SAM160" s="90"/>
      <c r="SAN160" s="90"/>
      <c r="SAO160" s="90"/>
      <c r="SAP160" s="90"/>
      <c r="SAQ160" s="90"/>
      <c r="SAR160" s="90"/>
      <c r="SAS160" s="90"/>
      <c r="SAT160" s="90"/>
      <c r="SAU160" s="90"/>
      <c r="SAV160" s="90"/>
      <c r="SAW160" s="90"/>
      <c r="SAX160" s="90"/>
      <c r="SAY160" s="90"/>
      <c r="SAZ160" s="90"/>
      <c r="SBA160" s="90"/>
      <c r="SBB160" s="90"/>
      <c r="SBC160" s="90"/>
      <c r="SBD160" s="90"/>
      <c r="SBE160" s="90"/>
      <c r="SBF160" s="90"/>
      <c r="SBG160" s="90"/>
      <c r="SBH160" s="90"/>
      <c r="SBI160" s="90"/>
      <c r="SBJ160" s="90"/>
      <c r="SBK160" s="90"/>
      <c r="SBL160" s="90"/>
      <c r="SBM160" s="90"/>
      <c r="SBN160" s="90"/>
      <c r="SBO160" s="90"/>
      <c r="SBP160" s="90"/>
      <c r="SBQ160" s="90"/>
      <c r="SBR160" s="90"/>
      <c r="SBS160" s="90"/>
      <c r="SBT160" s="90"/>
      <c r="SBU160" s="90"/>
      <c r="SBV160" s="90"/>
      <c r="SBW160" s="90"/>
      <c r="SBX160" s="90"/>
      <c r="SBY160" s="90"/>
      <c r="SBZ160" s="90"/>
      <c r="SCA160" s="90"/>
      <c r="SCB160" s="90"/>
      <c r="SCC160" s="90"/>
      <c r="SCD160" s="90"/>
      <c r="SCE160" s="90"/>
      <c r="SCF160" s="90"/>
      <c r="SCG160" s="90"/>
      <c r="SCH160" s="90"/>
      <c r="SCI160" s="90"/>
      <c r="SCJ160" s="90"/>
      <c r="SCK160" s="90"/>
      <c r="SCL160" s="90"/>
      <c r="SCM160" s="90"/>
      <c r="SCN160" s="90"/>
      <c r="SCO160" s="90"/>
      <c r="SCP160" s="90"/>
      <c r="SCQ160" s="90"/>
      <c r="SCR160" s="90"/>
      <c r="SCS160" s="90"/>
      <c r="SCT160" s="90"/>
      <c r="SCU160" s="90"/>
      <c r="SCV160" s="90"/>
      <c r="SCW160" s="90"/>
      <c r="SCX160" s="90"/>
      <c r="SCY160" s="90"/>
      <c r="SCZ160" s="90"/>
      <c r="SDA160" s="90"/>
      <c r="SDB160" s="90"/>
      <c r="SDC160" s="90"/>
      <c r="SDD160" s="90"/>
      <c r="SDE160" s="90"/>
      <c r="SDF160" s="90"/>
      <c r="SDG160" s="90"/>
      <c r="SDH160" s="90"/>
      <c r="SDI160" s="90"/>
      <c r="SDJ160" s="90"/>
      <c r="SDK160" s="90"/>
      <c r="SDL160" s="90"/>
      <c r="SDM160" s="90"/>
      <c r="SDN160" s="90"/>
      <c r="SDO160" s="90"/>
      <c r="SDP160" s="90"/>
      <c r="SDQ160" s="90"/>
      <c r="SDR160" s="90"/>
      <c r="SDS160" s="90"/>
      <c r="SDT160" s="90"/>
      <c r="SDU160" s="90"/>
      <c r="SDV160" s="90"/>
      <c r="SDW160" s="90"/>
      <c r="SDX160" s="90"/>
      <c r="SDY160" s="90"/>
      <c r="SDZ160" s="90"/>
      <c r="SEA160" s="90"/>
      <c r="SEB160" s="90"/>
      <c r="SEC160" s="90"/>
      <c r="SED160" s="90"/>
      <c r="SEE160" s="90"/>
      <c r="SEF160" s="90"/>
      <c r="SEG160" s="90"/>
      <c r="SEH160" s="90"/>
      <c r="SEI160" s="90"/>
      <c r="SEJ160" s="90"/>
      <c r="SEK160" s="90"/>
      <c r="SEL160" s="90"/>
      <c r="SEM160" s="90"/>
      <c r="SEN160" s="90"/>
      <c r="SEO160" s="90"/>
      <c r="SEP160" s="90"/>
      <c r="SEQ160" s="90"/>
      <c r="SER160" s="90"/>
      <c r="SES160" s="90"/>
      <c r="SET160" s="90"/>
      <c r="SEU160" s="90"/>
      <c r="SEV160" s="90"/>
      <c r="SEW160" s="90"/>
      <c r="SEX160" s="90"/>
      <c r="SEY160" s="90"/>
      <c r="SEZ160" s="90"/>
      <c r="SFA160" s="90"/>
      <c r="SFB160" s="90"/>
      <c r="SFC160" s="90"/>
      <c r="SFD160" s="90"/>
      <c r="SFE160" s="90"/>
      <c r="SFF160" s="90"/>
      <c r="SFG160" s="90"/>
      <c r="SFH160" s="90"/>
      <c r="SFI160" s="90"/>
      <c r="SFJ160" s="90"/>
      <c r="SFK160" s="90"/>
      <c r="SFL160" s="90"/>
      <c r="SFM160" s="90"/>
      <c r="SFN160" s="90"/>
      <c r="SFO160" s="90"/>
      <c r="SFP160" s="90"/>
      <c r="SFQ160" s="90"/>
      <c r="SFR160" s="90"/>
      <c r="SFS160" s="90"/>
      <c r="SFT160" s="90"/>
      <c r="SFU160" s="90"/>
      <c r="SFV160" s="90"/>
      <c r="SFW160" s="90"/>
      <c r="SFX160" s="90"/>
      <c r="SFY160" s="90"/>
      <c r="SFZ160" s="90"/>
      <c r="SGA160" s="90"/>
      <c r="SGB160" s="90"/>
      <c r="SGC160" s="90"/>
      <c r="SGD160" s="90"/>
      <c r="SGE160" s="90"/>
      <c r="SGF160" s="90"/>
      <c r="SGG160" s="90"/>
      <c r="SGH160" s="90"/>
      <c r="SGI160" s="90"/>
      <c r="SGJ160" s="90"/>
      <c r="SGK160" s="90"/>
      <c r="SGL160" s="90"/>
      <c r="SGM160" s="90"/>
      <c r="SGN160" s="90"/>
      <c r="SGO160" s="90"/>
      <c r="SGP160" s="90"/>
      <c r="SGQ160" s="90"/>
      <c r="SGR160" s="90"/>
      <c r="SGS160" s="90"/>
      <c r="SGT160" s="90"/>
      <c r="SGU160" s="90"/>
      <c r="SGV160" s="90"/>
      <c r="SGW160" s="90"/>
      <c r="SGX160" s="90"/>
      <c r="SGY160" s="90"/>
      <c r="SGZ160" s="90"/>
      <c r="SHA160" s="90"/>
      <c r="SHB160" s="90"/>
      <c r="SHC160" s="90"/>
      <c r="SHD160" s="90"/>
      <c r="SHE160" s="90"/>
      <c r="SHF160" s="90"/>
      <c r="SHG160" s="90"/>
      <c r="SHH160" s="90"/>
      <c r="SHI160" s="90"/>
      <c r="SHJ160" s="90"/>
      <c r="SHK160" s="90"/>
      <c r="SHL160" s="90"/>
      <c r="SHM160" s="90"/>
      <c r="SHN160" s="90"/>
      <c r="SHO160" s="90"/>
      <c r="SHP160" s="90"/>
      <c r="SHQ160" s="90"/>
      <c r="SHR160" s="90"/>
      <c r="SHS160" s="90"/>
      <c r="SHT160" s="90"/>
      <c r="SHU160" s="90"/>
      <c r="SHV160" s="90"/>
      <c r="SHW160" s="90"/>
      <c r="SHX160" s="90"/>
      <c r="SHY160" s="90"/>
      <c r="SHZ160" s="90"/>
      <c r="SIA160" s="90"/>
      <c r="SIB160" s="90"/>
      <c r="SIC160" s="90"/>
      <c r="SID160" s="90"/>
      <c r="SIE160" s="90"/>
      <c r="SIF160" s="90"/>
      <c r="SIG160" s="90"/>
      <c r="SIH160" s="90"/>
      <c r="SII160" s="90"/>
      <c r="SIJ160" s="90"/>
      <c r="SIK160" s="90"/>
      <c r="SIL160" s="90"/>
      <c r="SIM160" s="90"/>
      <c r="SIN160" s="90"/>
      <c r="SIO160" s="90"/>
      <c r="SIP160" s="90"/>
      <c r="SIQ160" s="90"/>
      <c r="SIR160" s="90"/>
      <c r="SIS160" s="90"/>
      <c r="SIT160" s="90"/>
      <c r="SIU160" s="90"/>
      <c r="SIV160" s="90"/>
      <c r="SIW160" s="90"/>
      <c r="SIX160" s="90"/>
      <c r="SIY160" s="90"/>
      <c r="SIZ160" s="90"/>
      <c r="SJA160" s="90"/>
      <c r="SJB160" s="90"/>
      <c r="SJC160" s="90"/>
      <c r="SJD160" s="90"/>
      <c r="SJE160" s="90"/>
      <c r="SJF160" s="90"/>
      <c r="SJG160" s="90"/>
      <c r="SJH160" s="90"/>
      <c r="SJI160" s="90"/>
      <c r="SJJ160" s="90"/>
      <c r="SJK160" s="90"/>
      <c r="SJL160" s="90"/>
      <c r="SJM160" s="90"/>
      <c r="SJN160" s="90"/>
      <c r="SJO160" s="90"/>
      <c r="SJP160" s="90"/>
      <c r="SJQ160" s="90"/>
      <c r="SJR160" s="90"/>
      <c r="SJS160" s="90"/>
      <c r="SJT160" s="90"/>
      <c r="SJU160" s="90"/>
      <c r="SJV160" s="90"/>
      <c r="SJW160" s="90"/>
      <c r="SJX160" s="90"/>
      <c r="SJY160" s="90"/>
      <c r="SJZ160" s="90"/>
      <c r="SKA160" s="90"/>
      <c r="SKB160" s="90"/>
      <c r="SKC160" s="90"/>
      <c r="SKD160" s="90"/>
      <c r="SKE160" s="90"/>
      <c r="SKF160" s="90"/>
      <c r="SKG160" s="90"/>
      <c r="SKH160" s="90"/>
      <c r="SKI160" s="90"/>
      <c r="SKJ160" s="90"/>
      <c r="SKK160" s="90"/>
      <c r="SKL160" s="90"/>
      <c r="SKM160" s="90"/>
      <c r="SKN160" s="90"/>
      <c r="SKO160" s="90"/>
      <c r="SKP160" s="90"/>
      <c r="SKQ160" s="90"/>
      <c r="SKR160" s="90"/>
      <c r="SKS160" s="90"/>
      <c r="SKT160" s="90"/>
      <c r="SKU160" s="90"/>
      <c r="SKV160" s="90"/>
      <c r="SKW160" s="90"/>
      <c r="SKX160" s="90"/>
      <c r="SKY160" s="90"/>
      <c r="SKZ160" s="90"/>
      <c r="SLA160" s="90"/>
      <c r="SLB160" s="90"/>
      <c r="SLC160" s="90"/>
      <c r="SLD160" s="90"/>
      <c r="SLE160" s="90"/>
      <c r="SLF160" s="90"/>
      <c r="SLG160" s="90"/>
      <c r="SLH160" s="90"/>
      <c r="SLI160" s="90"/>
      <c r="SLJ160" s="90"/>
      <c r="SLK160" s="90"/>
      <c r="SLL160" s="90"/>
      <c r="SLM160" s="90"/>
      <c r="SLN160" s="90"/>
      <c r="SLO160" s="90"/>
      <c r="SLP160" s="90"/>
      <c r="SLQ160" s="90"/>
      <c r="SLR160" s="90"/>
      <c r="SLS160" s="90"/>
      <c r="SLT160" s="90"/>
      <c r="SLU160" s="90"/>
      <c r="SLV160" s="90"/>
      <c r="SLW160" s="90"/>
      <c r="SLX160" s="90"/>
      <c r="SLY160" s="90"/>
      <c r="SLZ160" s="90"/>
      <c r="SMA160" s="90"/>
      <c r="SMB160" s="90"/>
      <c r="SMC160" s="90"/>
      <c r="SMD160" s="90"/>
      <c r="SME160" s="90"/>
      <c r="SMF160" s="90"/>
      <c r="SMG160" s="90"/>
      <c r="SMH160" s="90"/>
      <c r="SMI160" s="90"/>
      <c r="SMJ160" s="90"/>
      <c r="SMK160" s="90"/>
      <c r="SML160" s="90"/>
      <c r="SMM160" s="90"/>
      <c r="SMN160" s="90"/>
      <c r="SMO160" s="90"/>
      <c r="SMP160" s="90"/>
      <c r="SMQ160" s="90"/>
      <c r="SMR160" s="90"/>
      <c r="SMS160" s="90"/>
      <c r="SMT160" s="90"/>
      <c r="SMU160" s="90"/>
      <c r="SMV160" s="90"/>
      <c r="SMW160" s="90"/>
      <c r="SMX160" s="90"/>
      <c r="SMY160" s="90"/>
      <c r="SMZ160" s="90"/>
      <c r="SNA160" s="90"/>
      <c r="SNB160" s="90"/>
      <c r="SNC160" s="90"/>
      <c r="SND160" s="90"/>
      <c r="SNE160" s="90"/>
      <c r="SNF160" s="90"/>
      <c r="SNG160" s="90"/>
      <c r="SNH160" s="90"/>
      <c r="SNI160" s="90"/>
      <c r="SNJ160" s="90"/>
      <c r="SNK160" s="90"/>
      <c r="SNL160" s="90"/>
      <c r="SNM160" s="90"/>
      <c r="SNN160" s="90"/>
      <c r="SNO160" s="90"/>
      <c r="SNP160" s="90"/>
      <c r="SNQ160" s="90"/>
      <c r="SNR160" s="90"/>
      <c r="SNS160" s="90"/>
      <c r="SNT160" s="90"/>
      <c r="SNU160" s="90"/>
      <c r="SNV160" s="90"/>
      <c r="SNW160" s="90"/>
      <c r="SNX160" s="90"/>
      <c r="SNY160" s="90"/>
      <c r="SNZ160" s="90"/>
      <c r="SOA160" s="90"/>
      <c r="SOB160" s="90"/>
      <c r="SOC160" s="90"/>
      <c r="SOD160" s="90"/>
      <c r="SOE160" s="90"/>
      <c r="SOF160" s="90"/>
      <c r="SOG160" s="90"/>
      <c r="SOH160" s="90"/>
      <c r="SOI160" s="90"/>
      <c r="SOJ160" s="90"/>
      <c r="SOK160" s="90"/>
      <c r="SOL160" s="90"/>
      <c r="SOM160" s="90"/>
      <c r="SON160" s="90"/>
      <c r="SOO160" s="90"/>
      <c r="SOP160" s="90"/>
      <c r="SOQ160" s="90"/>
      <c r="SOR160" s="90"/>
      <c r="SOS160" s="90"/>
      <c r="SOT160" s="90"/>
      <c r="SOU160" s="90"/>
      <c r="SOV160" s="90"/>
      <c r="SOW160" s="90"/>
      <c r="SOX160" s="90"/>
      <c r="SOY160" s="90"/>
      <c r="SOZ160" s="90"/>
      <c r="SPA160" s="90"/>
      <c r="SPB160" s="90"/>
      <c r="SPC160" s="90"/>
      <c r="SPD160" s="90"/>
      <c r="SPE160" s="90"/>
      <c r="SPF160" s="90"/>
      <c r="SPG160" s="90"/>
      <c r="SPH160" s="90"/>
      <c r="SPI160" s="90"/>
      <c r="SPJ160" s="90"/>
      <c r="SPK160" s="90"/>
      <c r="SPL160" s="90"/>
      <c r="SPM160" s="90"/>
      <c r="SPN160" s="90"/>
      <c r="SPO160" s="90"/>
      <c r="SPP160" s="90"/>
      <c r="SPQ160" s="90"/>
      <c r="SPR160" s="90"/>
      <c r="SPS160" s="90"/>
      <c r="SPT160" s="90"/>
      <c r="SPU160" s="90"/>
      <c r="SPV160" s="90"/>
      <c r="SPW160" s="90"/>
      <c r="SPX160" s="90"/>
      <c r="SPY160" s="90"/>
      <c r="SPZ160" s="90"/>
      <c r="SQA160" s="90"/>
      <c r="SQB160" s="90"/>
      <c r="SQC160" s="90"/>
      <c r="SQD160" s="90"/>
      <c r="SQE160" s="90"/>
      <c r="SQF160" s="90"/>
      <c r="SQG160" s="90"/>
      <c r="SQH160" s="90"/>
      <c r="SQI160" s="90"/>
      <c r="SQJ160" s="90"/>
      <c r="SQK160" s="90"/>
      <c r="SQL160" s="90"/>
      <c r="SQM160" s="90"/>
      <c r="SQN160" s="90"/>
      <c r="SQO160" s="90"/>
      <c r="SQP160" s="90"/>
      <c r="SQQ160" s="90"/>
      <c r="SQR160" s="90"/>
      <c r="SQS160" s="90"/>
      <c r="SQT160" s="90"/>
      <c r="SQU160" s="90"/>
      <c r="SQV160" s="90"/>
      <c r="SQW160" s="90"/>
      <c r="SQX160" s="90"/>
      <c r="SQY160" s="90"/>
      <c r="SQZ160" s="90"/>
      <c r="SRA160" s="90"/>
      <c r="SRB160" s="90"/>
      <c r="SRC160" s="90"/>
      <c r="SRD160" s="90"/>
      <c r="SRE160" s="90"/>
      <c r="SRF160" s="90"/>
      <c r="SRG160" s="90"/>
      <c r="SRH160" s="90"/>
      <c r="SRI160" s="90"/>
      <c r="SRJ160" s="90"/>
      <c r="SRK160" s="90"/>
      <c r="SRL160" s="90"/>
      <c r="SRM160" s="90"/>
      <c r="SRN160" s="90"/>
      <c r="SRO160" s="90"/>
      <c r="SRP160" s="90"/>
      <c r="SRQ160" s="90"/>
      <c r="SRR160" s="90"/>
      <c r="SRS160" s="90"/>
      <c r="SRT160" s="90"/>
      <c r="SRU160" s="90"/>
      <c r="SRV160" s="90"/>
      <c r="SRW160" s="90"/>
      <c r="SRX160" s="90"/>
      <c r="SRY160" s="90"/>
      <c r="SRZ160" s="90"/>
      <c r="SSA160" s="90"/>
      <c r="SSB160" s="90"/>
      <c r="SSC160" s="90"/>
      <c r="SSD160" s="90"/>
      <c r="SSE160" s="90"/>
      <c r="SSF160" s="90"/>
      <c r="SSG160" s="90"/>
      <c r="SSH160" s="90"/>
      <c r="SSI160" s="90"/>
      <c r="SSJ160" s="90"/>
      <c r="SSK160" s="90"/>
      <c r="SSL160" s="90"/>
      <c r="SSM160" s="90"/>
      <c r="SSN160" s="90"/>
      <c r="SSO160" s="90"/>
      <c r="SSP160" s="90"/>
      <c r="SSQ160" s="90"/>
      <c r="SSR160" s="90"/>
      <c r="SSS160" s="90"/>
      <c r="SST160" s="90"/>
      <c r="SSU160" s="90"/>
      <c r="SSV160" s="90"/>
      <c r="SSW160" s="90"/>
      <c r="SSX160" s="90"/>
      <c r="SSY160" s="90"/>
      <c r="SSZ160" s="90"/>
      <c r="STA160" s="90"/>
      <c r="STB160" s="90"/>
      <c r="STC160" s="90"/>
      <c r="STD160" s="90"/>
      <c r="STE160" s="90"/>
      <c r="STF160" s="90"/>
      <c r="STG160" s="90"/>
      <c r="STH160" s="90"/>
      <c r="STI160" s="90"/>
      <c r="STJ160" s="90"/>
      <c r="STK160" s="90"/>
      <c r="STL160" s="90"/>
      <c r="STM160" s="90"/>
      <c r="STN160" s="90"/>
      <c r="STO160" s="90"/>
      <c r="STP160" s="90"/>
      <c r="STQ160" s="90"/>
      <c r="STR160" s="90"/>
      <c r="STS160" s="90"/>
      <c r="STT160" s="90"/>
      <c r="STU160" s="90"/>
      <c r="STV160" s="90"/>
      <c r="STW160" s="90"/>
      <c r="STX160" s="90"/>
      <c r="STY160" s="90"/>
      <c r="STZ160" s="90"/>
      <c r="SUA160" s="90"/>
      <c r="SUB160" s="90"/>
      <c r="SUC160" s="90"/>
      <c r="SUD160" s="90"/>
      <c r="SUE160" s="90"/>
      <c r="SUF160" s="90"/>
      <c r="SUG160" s="90"/>
      <c r="SUH160" s="90"/>
      <c r="SUI160" s="90"/>
      <c r="SUJ160" s="90"/>
      <c r="SUK160" s="90"/>
      <c r="SUL160" s="90"/>
      <c r="SUM160" s="90"/>
      <c r="SUN160" s="90"/>
      <c r="SUO160" s="90"/>
      <c r="SUP160" s="90"/>
      <c r="SUQ160" s="90"/>
      <c r="SUR160" s="90"/>
      <c r="SUS160" s="90"/>
      <c r="SUT160" s="90"/>
      <c r="SUU160" s="90"/>
      <c r="SUV160" s="90"/>
      <c r="SUW160" s="90"/>
      <c r="SUX160" s="90"/>
      <c r="SUY160" s="90"/>
      <c r="SUZ160" s="90"/>
      <c r="SVA160" s="90"/>
      <c r="SVB160" s="90"/>
      <c r="SVC160" s="90"/>
      <c r="SVD160" s="90"/>
      <c r="SVE160" s="90"/>
      <c r="SVF160" s="90"/>
      <c r="SVG160" s="90"/>
      <c r="SVH160" s="90"/>
      <c r="SVI160" s="90"/>
      <c r="SVJ160" s="90"/>
      <c r="SVK160" s="90"/>
      <c r="SVL160" s="90"/>
      <c r="SVM160" s="90"/>
      <c r="SVN160" s="90"/>
      <c r="SVO160" s="90"/>
      <c r="SVP160" s="90"/>
      <c r="SVQ160" s="90"/>
      <c r="SVR160" s="90"/>
      <c r="SVS160" s="90"/>
      <c r="SVT160" s="90"/>
      <c r="SVU160" s="90"/>
      <c r="SVV160" s="90"/>
      <c r="SVW160" s="90"/>
      <c r="SVX160" s="90"/>
      <c r="SVY160" s="90"/>
      <c r="SVZ160" s="90"/>
      <c r="SWA160" s="90"/>
      <c r="SWB160" s="90"/>
      <c r="SWC160" s="90"/>
      <c r="SWD160" s="90"/>
      <c r="SWE160" s="90"/>
      <c r="SWF160" s="90"/>
      <c r="SWG160" s="90"/>
      <c r="SWH160" s="90"/>
      <c r="SWI160" s="90"/>
      <c r="SWJ160" s="90"/>
      <c r="SWK160" s="90"/>
      <c r="SWL160" s="90"/>
      <c r="SWM160" s="90"/>
      <c r="SWN160" s="90"/>
      <c r="SWO160" s="90"/>
      <c r="SWP160" s="90"/>
      <c r="SWQ160" s="90"/>
      <c r="SWR160" s="90"/>
      <c r="SWS160" s="90"/>
      <c r="SWT160" s="90"/>
      <c r="SWU160" s="90"/>
      <c r="SWV160" s="90"/>
      <c r="SWW160" s="90"/>
      <c r="SWX160" s="90"/>
      <c r="SWY160" s="90"/>
      <c r="SWZ160" s="90"/>
      <c r="SXA160" s="90"/>
      <c r="SXB160" s="90"/>
      <c r="SXC160" s="90"/>
      <c r="SXD160" s="90"/>
      <c r="SXE160" s="90"/>
      <c r="SXF160" s="90"/>
      <c r="SXG160" s="90"/>
      <c r="SXH160" s="90"/>
      <c r="SXI160" s="90"/>
      <c r="SXJ160" s="90"/>
      <c r="SXK160" s="90"/>
      <c r="SXL160" s="90"/>
      <c r="SXM160" s="90"/>
      <c r="SXN160" s="90"/>
      <c r="SXO160" s="90"/>
      <c r="SXP160" s="90"/>
      <c r="SXQ160" s="90"/>
      <c r="SXR160" s="90"/>
      <c r="SXS160" s="90"/>
      <c r="SXT160" s="90"/>
      <c r="SXU160" s="90"/>
      <c r="SXV160" s="90"/>
      <c r="SXW160" s="90"/>
      <c r="SXX160" s="90"/>
      <c r="SXY160" s="90"/>
      <c r="SXZ160" s="90"/>
      <c r="SYA160" s="90"/>
      <c r="SYB160" s="90"/>
      <c r="SYC160" s="90"/>
      <c r="SYD160" s="90"/>
      <c r="SYE160" s="90"/>
      <c r="SYF160" s="90"/>
      <c r="SYG160" s="90"/>
      <c r="SYH160" s="90"/>
      <c r="SYI160" s="90"/>
      <c r="SYJ160" s="90"/>
      <c r="SYK160" s="90"/>
      <c r="SYL160" s="90"/>
      <c r="SYM160" s="90"/>
      <c r="SYN160" s="90"/>
      <c r="SYO160" s="90"/>
      <c r="SYP160" s="90"/>
      <c r="SYQ160" s="90"/>
      <c r="SYR160" s="90"/>
      <c r="SYS160" s="90"/>
      <c r="SYT160" s="90"/>
      <c r="SYU160" s="90"/>
      <c r="SYV160" s="90"/>
      <c r="SYW160" s="90"/>
      <c r="SYX160" s="90"/>
      <c r="SYY160" s="90"/>
      <c r="SYZ160" s="90"/>
      <c r="SZA160" s="90"/>
      <c r="SZB160" s="90"/>
      <c r="SZC160" s="90"/>
      <c r="SZD160" s="90"/>
      <c r="SZE160" s="90"/>
      <c r="SZF160" s="90"/>
      <c r="SZG160" s="90"/>
      <c r="SZH160" s="90"/>
      <c r="SZI160" s="90"/>
      <c r="SZJ160" s="90"/>
      <c r="SZK160" s="90"/>
      <c r="SZL160" s="90"/>
      <c r="SZM160" s="90"/>
      <c r="SZN160" s="90"/>
      <c r="SZO160" s="90"/>
      <c r="SZP160" s="90"/>
      <c r="SZQ160" s="90"/>
      <c r="SZR160" s="90"/>
      <c r="SZS160" s="90"/>
      <c r="SZT160" s="90"/>
      <c r="SZU160" s="90"/>
      <c r="SZV160" s="90"/>
      <c r="SZW160" s="90"/>
      <c r="SZX160" s="90"/>
      <c r="SZY160" s="90"/>
      <c r="SZZ160" s="90"/>
      <c r="TAA160" s="90"/>
      <c r="TAB160" s="90"/>
      <c r="TAC160" s="90"/>
      <c r="TAD160" s="90"/>
      <c r="TAE160" s="90"/>
      <c r="TAF160" s="90"/>
      <c r="TAG160" s="90"/>
      <c r="TAH160" s="90"/>
      <c r="TAI160" s="90"/>
      <c r="TAJ160" s="90"/>
      <c r="TAK160" s="90"/>
      <c r="TAL160" s="90"/>
      <c r="TAM160" s="90"/>
      <c r="TAN160" s="90"/>
      <c r="TAO160" s="90"/>
      <c r="TAP160" s="90"/>
      <c r="TAQ160" s="90"/>
      <c r="TAR160" s="90"/>
      <c r="TAS160" s="90"/>
      <c r="TAT160" s="90"/>
      <c r="TAU160" s="90"/>
      <c r="TAV160" s="90"/>
      <c r="TAW160" s="90"/>
      <c r="TAX160" s="90"/>
      <c r="TAY160" s="90"/>
      <c r="TAZ160" s="90"/>
      <c r="TBA160" s="90"/>
      <c r="TBB160" s="90"/>
      <c r="TBC160" s="90"/>
      <c r="TBD160" s="90"/>
      <c r="TBE160" s="90"/>
      <c r="TBF160" s="90"/>
      <c r="TBG160" s="90"/>
      <c r="TBH160" s="90"/>
      <c r="TBI160" s="90"/>
      <c r="TBJ160" s="90"/>
      <c r="TBK160" s="90"/>
      <c r="TBL160" s="90"/>
      <c r="TBM160" s="90"/>
      <c r="TBN160" s="90"/>
      <c r="TBO160" s="90"/>
      <c r="TBP160" s="90"/>
      <c r="TBQ160" s="90"/>
      <c r="TBR160" s="90"/>
      <c r="TBS160" s="90"/>
      <c r="TBT160" s="90"/>
      <c r="TBU160" s="90"/>
      <c r="TBV160" s="90"/>
      <c r="TBW160" s="90"/>
      <c r="TBX160" s="90"/>
      <c r="TBY160" s="90"/>
      <c r="TBZ160" s="90"/>
      <c r="TCA160" s="90"/>
      <c r="TCB160" s="90"/>
      <c r="TCC160" s="90"/>
      <c r="TCD160" s="90"/>
      <c r="TCE160" s="90"/>
      <c r="TCF160" s="90"/>
      <c r="TCG160" s="90"/>
      <c r="TCH160" s="90"/>
      <c r="TCI160" s="90"/>
      <c r="TCJ160" s="90"/>
      <c r="TCK160" s="90"/>
      <c r="TCL160" s="90"/>
      <c r="TCM160" s="90"/>
      <c r="TCN160" s="90"/>
      <c r="TCO160" s="90"/>
      <c r="TCP160" s="90"/>
      <c r="TCQ160" s="90"/>
      <c r="TCR160" s="90"/>
      <c r="TCS160" s="90"/>
      <c r="TCT160" s="90"/>
      <c r="TCU160" s="90"/>
      <c r="TCV160" s="90"/>
      <c r="TCW160" s="90"/>
      <c r="TCX160" s="90"/>
      <c r="TCY160" s="90"/>
      <c r="TCZ160" s="90"/>
      <c r="TDA160" s="90"/>
      <c r="TDB160" s="90"/>
      <c r="TDC160" s="90"/>
      <c r="TDD160" s="90"/>
      <c r="TDE160" s="90"/>
      <c r="TDF160" s="90"/>
      <c r="TDG160" s="90"/>
      <c r="TDH160" s="90"/>
      <c r="TDI160" s="90"/>
      <c r="TDJ160" s="90"/>
      <c r="TDK160" s="90"/>
      <c r="TDL160" s="90"/>
      <c r="TDM160" s="90"/>
      <c r="TDN160" s="90"/>
      <c r="TDO160" s="90"/>
      <c r="TDP160" s="90"/>
      <c r="TDQ160" s="90"/>
      <c r="TDR160" s="90"/>
      <c r="TDS160" s="90"/>
      <c r="TDT160" s="90"/>
      <c r="TDU160" s="90"/>
      <c r="TDV160" s="90"/>
      <c r="TDW160" s="90"/>
      <c r="TDX160" s="90"/>
      <c r="TDY160" s="90"/>
      <c r="TDZ160" s="90"/>
      <c r="TEA160" s="90"/>
      <c r="TEB160" s="90"/>
      <c r="TEC160" s="90"/>
      <c r="TED160" s="90"/>
      <c r="TEE160" s="90"/>
      <c r="TEF160" s="90"/>
      <c r="TEG160" s="90"/>
      <c r="TEH160" s="90"/>
      <c r="TEI160" s="90"/>
      <c r="TEJ160" s="90"/>
      <c r="TEK160" s="90"/>
      <c r="TEL160" s="90"/>
      <c r="TEM160" s="90"/>
      <c r="TEN160" s="90"/>
      <c r="TEO160" s="90"/>
      <c r="TEP160" s="90"/>
      <c r="TEQ160" s="90"/>
      <c r="TER160" s="90"/>
      <c r="TES160" s="90"/>
      <c r="TET160" s="90"/>
      <c r="TEU160" s="90"/>
      <c r="TEV160" s="90"/>
      <c r="TEW160" s="90"/>
      <c r="TEX160" s="90"/>
      <c r="TEY160" s="90"/>
      <c r="TEZ160" s="90"/>
      <c r="TFA160" s="90"/>
      <c r="TFB160" s="90"/>
      <c r="TFC160" s="90"/>
      <c r="TFD160" s="90"/>
      <c r="TFE160" s="90"/>
      <c r="TFF160" s="90"/>
      <c r="TFG160" s="90"/>
      <c r="TFH160" s="90"/>
      <c r="TFI160" s="90"/>
      <c r="TFJ160" s="90"/>
      <c r="TFK160" s="90"/>
      <c r="TFL160" s="90"/>
      <c r="TFM160" s="90"/>
      <c r="TFN160" s="90"/>
      <c r="TFO160" s="90"/>
      <c r="TFP160" s="90"/>
      <c r="TFQ160" s="90"/>
      <c r="TFR160" s="90"/>
      <c r="TFS160" s="90"/>
      <c r="TFT160" s="90"/>
      <c r="TFU160" s="90"/>
      <c r="TFV160" s="90"/>
      <c r="TFW160" s="90"/>
      <c r="TFX160" s="90"/>
      <c r="TFY160" s="90"/>
      <c r="TFZ160" s="90"/>
      <c r="TGA160" s="90"/>
      <c r="TGB160" s="90"/>
      <c r="TGC160" s="90"/>
      <c r="TGD160" s="90"/>
      <c r="TGE160" s="90"/>
      <c r="TGF160" s="90"/>
      <c r="TGG160" s="90"/>
      <c r="TGH160" s="90"/>
      <c r="TGI160" s="90"/>
      <c r="TGJ160" s="90"/>
      <c r="TGK160" s="90"/>
      <c r="TGL160" s="90"/>
      <c r="TGM160" s="90"/>
      <c r="TGN160" s="90"/>
      <c r="TGO160" s="90"/>
      <c r="TGP160" s="90"/>
      <c r="TGQ160" s="90"/>
      <c r="TGR160" s="90"/>
      <c r="TGS160" s="90"/>
      <c r="TGT160" s="90"/>
      <c r="TGU160" s="90"/>
      <c r="TGV160" s="90"/>
      <c r="TGW160" s="90"/>
      <c r="TGX160" s="90"/>
      <c r="TGY160" s="90"/>
      <c r="TGZ160" s="90"/>
      <c r="THA160" s="90"/>
      <c r="THB160" s="90"/>
      <c r="THC160" s="90"/>
      <c r="THD160" s="90"/>
      <c r="THE160" s="90"/>
      <c r="THF160" s="90"/>
      <c r="THG160" s="90"/>
      <c r="THH160" s="90"/>
      <c r="THI160" s="90"/>
      <c r="THJ160" s="90"/>
      <c r="THK160" s="90"/>
      <c r="THL160" s="90"/>
      <c r="THM160" s="90"/>
      <c r="THN160" s="90"/>
      <c r="THO160" s="90"/>
      <c r="THP160" s="90"/>
      <c r="THQ160" s="90"/>
      <c r="THR160" s="90"/>
      <c r="THS160" s="90"/>
      <c r="THT160" s="90"/>
      <c r="THU160" s="90"/>
      <c r="THV160" s="90"/>
      <c r="THW160" s="90"/>
      <c r="THX160" s="90"/>
      <c r="THY160" s="90"/>
      <c r="THZ160" s="90"/>
      <c r="TIA160" s="90"/>
      <c r="TIB160" s="90"/>
      <c r="TIC160" s="90"/>
      <c r="TID160" s="90"/>
      <c r="TIE160" s="90"/>
      <c r="TIF160" s="90"/>
      <c r="TIG160" s="90"/>
      <c r="TIH160" s="90"/>
      <c r="TII160" s="90"/>
      <c r="TIJ160" s="90"/>
      <c r="TIK160" s="90"/>
      <c r="TIL160" s="90"/>
      <c r="TIM160" s="90"/>
      <c r="TIN160" s="90"/>
      <c r="TIO160" s="90"/>
      <c r="TIP160" s="90"/>
      <c r="TIQ160" s="90"/>
      <c r="TIR160" s="90"/>
      <c r="TIS160" s="90"/>
      <c r="TIT160" s="90"/>
      <c r="TIU160" s="90"/>
      <c r="TIV160" s="90"/>
      <c r="TIW160" s="90"/>
      <c r="TIX160" s="90"/>
      <c r="TIY160" s="90"/>
      <c r="TIZ160" s="90"/>
      <c r="TJA160" s="90"/>
      <c r="TJB160" s="90"/>
      <c r="TJC160" s="90"/>
      <c r="TJD160" s="90"/>
      <c r="TJE160" s="90"/>
      <c r="TJF160" s="90"/>
      <c r="TJG160" s="90"/>
      <c r="TJH160" s="90"/>
      <c r="TJI160" s="90"/>
      <c r="TJJ160" s="90"/>
      <c r="TJK160" s="90"/>
      <c r="TJL160" s="90"/>
      <c r="TJM160" s="90"/>
      <c r="TJN160" s="90"/>
      <c r="TJO160" s="90"/>
      <c r="TJP160" s="90"/>
      <c r="TJQ160" s="90"/>
      <c r="TJR160" s="90"/>
      <c r="TJS160" s="90"/>
      <c r="TJT160" s="90"/>
      <c r="TJU160" s="90"/>
      <c r="TJV160" s="90"/>
      <c r="TJW160" s="90"/>
      <c r="TJX160" s="90"/>
      <c r="TJY160" s="90"/>
      <c r="TJZ160" s="90"/>
      <c r="TKA160" s="90"/>
      <c r="TKB160" s="90"/>
      <c r="TKC160" s="90"/>
      <c r="TKD160" s="90"/>
      <c r="TKE160" s="90"/>
      <c r="TKF160" s="90"/>
      <c r="TKG160" s="90"/>
      <c r="TKH160" s="90"/>
      <c r="TKI160" s="90"/>
      <c r="TKJ160" s="90"/>
      <c r="TKK160" s="90"/>
      <c r="TKL160" s="90"/>
      <c r="TKM160" s="90"/>
      <c r="TKN160" s="90"/>
      <c r="TKO160" s="90"/>
      <c r="TKP160" s="90"/>
      <c r="TKQ160" s="90"/>
      <c r="TKR160" s="90"/>
      <c r="TKS160" s="90"/>
      <c r="TKT160" s="90"/>
      <c r="TKU160" s="90"/>
      <c r="TKV160" s="90"/>
      <c r="TKW160" s="90"/>
      <c r="TKX160" s="90"/>
      <c r="TKY160" s="90"/>
      <c r="TKZ160" s="90"/>
      <c r="TLA160" s="90"/>
      <c r="TLB160" s="90"/>
      <c r="TLC160" s="90"/>
      <c r="TLD160" s="90"/>
      <c r="TLE160" s="90"/>
      <c r="TLF160" s="90"/>
      <c r="TLG160" s="90"/>
      <c r="TLH160" s="90"/>
      <c r="TLI160" s="90"/>
      <c r="TLJ160" s="90"/>
      <c r="TLK160" s="90"/>
      <c r="TLL160" s="90"/>
      <c r="TLM160" s="90"/>
      <c r="TLN160" s="90"/>
      <c r="TLO160" s="90"/>
      <c r="TLP160" s="90"/>
      <c r="TLQ160" s="90"/>
      <c r="TLR160" s="90"/>
      <c r="TLS160" s="90"/>
      <c r="TLT160" s="90"/>
      <c r="TLU160" s="90"/>
      <c r="TLV160" s="90"/>
      <c r="TLW160" s="90"/>
      <c r="TLX160" s="90"/>
      <c r="TLY160" s="90"/>
      <c r="TLZ160" s="90"/>
      <c r="TMA160" s="90"/>
      <c r="TMB160" s="90"/>
      <c r="TMC160" s="90"/>
      <c r="TMD160" s="90"/>
      <c r="TME160" s="90"/>
      <c r="TMF160" s="90"/>
      <c r="TMG160" s="90"/>
      <c r="TMH160" s="90"/>
      <c r="TMI160" s="90"/>
      <c r="TMJ160" s="90"/>
      <c r="TMK160" s="90"/>
      <c r="TML160" s="90"/>
      <c r="TMM160" s="90"/>
      <c r="TMN160" s="90"/>
      <c r="TMO160" s="90"/>
      <c r="TMP160" s="90"/>
      <c r="TMQ160" s="90"/>
      <c r="TMR160" s="90"/>
      <c r="TMS160" s="90"/>
      <c r="TMT160" s="90"/>
      <c r="TMU160" s="90"/>
      <c r="TMV160" s="90"/>
      <c r="TMW160" s="90"/>
      <c r="TMX160" s="90"/>
      <c r="TMY160" s="90"/>
      <c r="TMZ160" s="90"/>
      <c r="TNA160" s="90"/>
      <c r="TNB160" s="90"/>
      <c r="TNC160" s="90"/>
      <c r="TND160" s="90"/>
      <c r="TNE160" s="90"/>
      <c r="TNF160" s="90"/>
      <c r="TNG160" s="90"/>
      <c r="TNH160" s="90"/>
      <c r="TNI160" s="90"/>
      <c r="TNJ160" s="90"/>
      <c r="TNK160" s="90"/>
      <c r="TNL160" s="90"/>
      <c r="TNM160" s="90"/>
      <c r="TNN160" s="90"/>
      <c r="TNO160" s="90"/>
      <c r="TNP160" s="90"/>
      <c r="TNQ160" s="90"/>
      <c r="TNR160" s="90"/>
      <c r="TNS160" s="90"/>
      <c r="TNT160" s="90"/>
      <c r="TNU160" s="90"/>
      <c r="TNV160" s="90"/>
      <c r="TNW160" s="90"/>
      <c r="TNX160" s="90"/>
      <c r="TNY160" s="90"/>
      <c r="TNZ160" s="90"/>
      <c r="TOA160" s="90"/>
      <c r="TOB160" s="90"/>
      <c r="TOC160" s="90"/>
      <c r="TOD160" s="90"/>
      <c r="TOE160" s="90"/>
      <c r="TOF160" s="90"/>
      <c r="TOG160" s="90"/>
      <c r="TOH160" s="90"/>
      <c r="TOI160" s="90"/>
      <c r="TOJ160" s="90"/>
      <c r="TOK160" s="90"/>
      <c r="TOL160" s="90"/>
      <c r="TOM160" s="90"/>
      <c r="TON160" s="90"/>
      <c r="TOO160" s="90"/>
      <c r="TOP160" s="90"/>
      <c r="TOQ160" s="90"/>
      <c r="TOR160" s="90"/>
      <c r="TOS160" s="90"/>
      <c r="TOT160" s="90"/>
      <c r="TOU160" s="90"/>
      <c r="TOV160" s="90"/>
      <c r="TOW160" s="90"/>
      <c r="TOX160" s="90"/>
      <c r="TOY160" s="90"/>
      <c r="TOZ160" s="90"/>
      <c r="TPA160" s="90"/>
      <c r="TPB160" s="90"/>
      <c r="TPC160" s="90"/>
      <c r="TPD160" s="90"/>
      <c r="TPE160" s="90"/>
      <c r="TPF160" s="90"/>
      <c r="TPG160" s="90"/>
      <c r="TPH160" s="90"/>
      <c r="TPI160" s="90"/>
      <c r="TPJ160" s="90"/>
      <c r="TPK160" s="90"/>
      <c r="TPL160" s="90"/>
      <c r="TPM160" s="90"/>
      <c r="TPN160" s="90"/>
      <c r="TPO160" s="90"/>
      <c r="TPP160" s="90"/>
      <c r="TPQ160" s="90"/>
      <c r="TPR160" s="90"/>
      <c r="TPS160" s="90"/>
      <c r="TPT160" s="90"/>
      <c r="TPU160" s="90"/>
      <c r="TPV160" s="90"/>
      <c r="TPW160" s="90"/>
      <c r="TPX160" s="90"/>
      <c r="TPY160" s="90"/>
      <c r="TPZ160" s="90"/>
      <c r="TQA160" s="90"/>
      <c r="TQB160" s="90"/>
      <c r="TQC160" s="90"/>
      <c r="TQD160" s="90"/>
      <c r="TQE160" s="90"/>
      <c r="TQF160" s="90"/>
      <c r="TQG160" s="90"/>
      <c r="TQH160" s="90"/>
      <c r="TQI160" s="90"/>
      <c r="TQJ160" s="90"/>
      <c r="TQK160" s="90"/>
      <c r="TQL160" s="90"/>
      <c r="TQM160" s="90"/>
      <c r="TQN160" s="90"/>
      <c r="TQO160" s="90"/>
      <c r="TQP160" s="90"/>
      <c r="TQQ160" s="90"/>
      <c r="TQR160" s="90"/>
      <c r="TQS160" s="90"/>
      <c r="TQT160" s="90"/>
      <c r="TQU160" s="90"/>
      <c r="TQV160" s="90"/>
      <c r="TQW160" s="90"/>
      <c r="TQX160" s="90"/>
      <c r="TQY160" s="90"/>
      <c r="TQZ160" s="90"/>
      <c r="TRA160" s="90"/>
      <c r="TRB160" s="90"/>
      <c r="TRC160" s="90"/>
      <c r="TRD160" s="90"/>
      <c r="TRE160" s="90"/>
      <c r="TRF160" s="90"/>
      <c r="TRG160" s="90"/>
      <c r="TRH160" s="90"/>
      <c r="TRI160" s="90"/>
      <c r="TRJ160" s="90"/>
      <c r="TRK160" s="90"/>
      <c r="TRL160" s="90"/>
      <c r="TRM160" s="90"/>
      <c r="TRN160" s="90"/>
      <c r="TRO160" s="90"/>
      <c r="TRP160" s="90"/>
      <c r="TRQ160" s="90"/>
      <c r="TRR160" s="90"/>
      <c r="TRS160" s="90"/>
      <c r="TRT160" s="90"/>
      <c r="TRU160" s="90"/>
      <c r="TRV160" s="90"/>
      <c r="TRW160" s="90"/>
      <c r="TRX160" s="90"/>
      <c r="TRY160" s="90"/>
      <c r="TRZ160" s="90"/>
      <c r="TSA160" s="90"/>
      <c r="TSB160" s="90"/>
      <c r="TSC160" s="90"/>
      <c r="TSD160" s="90"/>
      <c r="TSE160" s="90"/>
      <c r="TSF160" s="90"/>
      <c r="TSG160" s="90"/>
      <c r="TSH160" s="90"/>
      <c r="TSI160" s="90"/>
      <c r="TSJ160" s="90"/>
      <c r="TSK160" s="90"/>
      <c r="TSL160" s="90"/>
      <c r="TSM160" s="90"/>
      <c r="TSN160" s="90"/>
      <c r="TSO160" s="90"/>
      <c r="TSP160" s="90"/>
      <c r="TSQ160" s="90"/>
      <c r="TSR160" s="90"/>
      <c r="TSS160" s="90"/>
      <c r="TST160" s="90"/>
      <c r="TSU160" s="90"/>
      <c r="TSV160" s="90"/>
      <c r="TSW160" s="90"/>
      <c r="TSX160" s="90"/>
      <c r="TSY160" s="90"/>
      <c r="TSZ160" s="90"/>
      <c r="TTA160" s="90"/>
      <c r="TTB160" s="90"/>
      <c r="TTC160" s="90"/>
      <c r="TTD160" s="90"/>
      <c r="TTE160" s="90"/>
      <c r="TTF160" s="90"/>
      <c r="TTG160" s="90"/>
      <c r="TTH160" s="90"/>
      <c r="TTI160" s="90"/>
      <c r="TTJ160" s="90"/>
      <c r="TTK160" s="90"/>
      <c r="TTL160" s="90"/>
      <c r="TTM160" s="90"/>
      <c r="TTN160" s="90"/>
      <c r="TTO160" s="90"/>
      <c r="TTP160" s="90"/>
      <c r="TTQ160" s="90"/>
      <c r="TTR160" s="90"/>
      <c r="TTS160" s="90"/>
      <c r="TTT160" s="90"/>
      <c r="TTU160" s="90"/>
      <c r="TTV160" s="90"/>
      <c r="TTW160" s="90"/>
      <c r="TTX160" s="90"/>
      <c r="TTY160" s="90"/>
      <c r="TTZ160" s="90"/>
      <c r="TUA160" s="90"/>
      <c r="TUB160" s="90"/>
      <c r="TUC160" s="90"/>
      <c r="TUD160" s="90"/>
      <c r="TUE160" s="90"/>
      <c r="TUF160" s="90"/>
      <c r="TUG160" s="90"/>
      <c r="TUH160" s="90"/>
      <c r="TUI160" s="90"/>
      <c r="TUJ160" s="90"/>
      <c r="TUK160" s="90"/>
      <c r="TUL160" s="90"/>
      <c r="TUM160" s="90"/>
      <c r="TUN160" s="90"/>
      <c r="TUO160" s="90"/>
      <c r="TUP160" s="90"/>
      <c r="TUQ160" s="90"/>
      <c r="TUR160" s="90"/>
      <c r="TUS160" s="90"/>
      <c r="TUT160" s="90"/>
      <c r="TUU160" s="90"/>
      <c r="TUV160" s="90"/>
      <c r="TUW160" s="90"/>
      <c r="TUX160" s="90"/>
      <c r="TUY160" s="90"/>
      <c r="TUZ160" s="90"/>
      <c r="TVA160" s="90"/>
      <c r="TVB160" s="90"/>
      <c r="TVC160" s="90"/>
      <c r="TVD160" s="90"/>
      <c r="TVE160" s="90"/>
      <c r="TVF160" s="90"/>
      <c r="TVG160" s="90"/>
      <c r="TVH160" s="90"/>
      <c r="TVI160" s="90"/>
      <c r="TVJ160" s="90"/>
      <c r="TVK160" s="90"/>
      <c r="TVL160" s="90"/>
      <c r="TVM160" s="90"/>
      <c r="TVN160" s="90"/>
      <c r="TVO160" s="90"/>
      <c r="TVP160" s="90"/>
      <c r="TVQ160" s="90"/>
      <c r="TVR160" s="90"/>
      <c r="TVS160" s="90"/>
      <c r="TVT160" s="90"/>
      <c r="TVU160" s="90"/>
      <c r="TVV160" s="90"/>
      <c r="TVW160" s="90"/>
      <c r="TVX160" s="90"/>
      <c r="TVY160" s="90"/>
      <c r="TVZ160" s="90"/>
      <c r="TWA160" s="90"/>
      <c r="TWB160" s="90"/>
      <c r="TWC160" s="90"/>
      <c r="TWD160" s="90"/>
      <c r="TWE160" s="90"/>
      <c r="TWF160" s="90"/>
      <c r="TWG160" s="90"/>
      <c r="TWH160" s="90"/>
      <c r="TWI160" s="90"/>
      <c r="TWJ160" s="90"/>
      <c r="TWK160" s="90"/>
      <c r="TWL160" s="90"/>
      <c r="TWM160" s="90"/>
      <c r="TWN160" s="90"/>
      <c r="TWO160" s="90"/>
      <c r="TWP160" s="90"/>
      <c r="TWQ160" s="90"/>
      <c r="TWR160" s="90"/>
      <c r="TWS160" s="90"/>
      <c r="TWT160" s="90"/>
      <c r="TWU160" s="90"/>
      <c r="TWV160" s="90"/>
      <c r="TWW160" s="90"/>
      <c r="TWX160" s="90"/>
      <c r="TWY160" s="90"/>
      <c r="TWZ160" s="90"/>
      <c r="TXA160" s="90"/>
      <c r="TXB160" s="90"/>
      <c r="TXC160" s="90"/>
      <c r="TXD160" s="90"/>
      <c r="TXE160" s="90"/>
      <c r="TXF160" s="90"/>
      <c r="TXG160" s="90"/>
      <c r="TXH160" s="90"/>
      <c r="TXI160" s="90"/>
      <c r="TXJ160" s="90"/>
      <c r="TXK160" s="90"/>
      <c r="TXL160" s="90"/>
      <c r="TXM160" s="90"/>
      <c r="TXN160" s="90"/>
      <c r="TXO160" s="90"/>
      <c r="TXP160" s="90"/>
      <c r="TXQ160" s="90"/>
      <c r="TXR160" s="90"/>
      <c r="TXS160" s="90"/>
      <c r="TXT160" s="90"/>
      <c r="TXU160" s="90"/>
      <c r="TXV160" s="90"/>
      <c r="TXW160" s="90"/>
      <c r="TXX160" s="90"/>
      <c r="TXY160" s="90"/>
      <c r="TXZ160" s="90"/>
      <c r="TYA160" s="90"/>
      <c r="TYB160" s="90"/>
      <c r="TYC160" s="90"/>
      <c r="TYD160" s="90"/>
      <c r="TYE160" s="90"/>
      <c r="TYF160" s="90"/>
      <c r="TYG160" s="90"/>
      <c r="TYH160" s="90"/>
      <c r="TYI160" s="90"/>
      <c r="TYJ160" s="90"/>
      <c r="TYK160" s="90"/>
      <c r="TYL160" s="90"/>
      <c r="TYM160" s="90"/>
      <c r="TYN160" s="90"/>
      <c r="TYO160" s="90"/>
      <c r="TYP160" s="90"/>
      <c r="TYQ160" s="90"/>
      <c r="TYR160" s="90"/>
      <c r="TYS160" s="90"/>
      <c r="TYT160" s="90"/>
      <c r="TYU160" s="90"/>
      <c r="TYV160" s="90"/>
      <c r="TYW160" s="90"/>
      <c r="TYX160" s="90"/>
      <c r="TYY160" s="90"/>
      <c r="TYZ160" s="90"/>
      <c r="TZA160" s="90"/>
      <c r="TZB160" s="90"/>
      <c r="TZC160" s="90"/>
      <c r="TZD160" s="90"/>
      <c r="TZE160" s="90"/>
      <c r="TZF160" s="90"/>
      <c r="TZG160" s="90"/>
      <c r="TZH160" s="90"/>
      <c r="TZI160" s="90"/>
      <c r="TZJ160" s="90"/>
      <c r="TZK160" s="90"/>
      <c r="TZL160" s="90"/>
      <c r="TZM160" s="90"/>
      <c r="TZN160" s="90"/>
      <c r="TZO160" s="90"/>
      <c r="TZP160" s="90"/>
      <c r="TZQ160" s="90"/>
      <c r="TZR160" s="90"/>
      <c r="TZS160" s="90"/>
      <c r="TZT160" s="90"/>
      <c r="TZU160" s="90"/>
      <c r="TZV160" s="90"/>
      <c r="TZW160" s="90"/>
      <c r="TZX160" s="90"/>
      <c r="TZY160" s="90"/>
      <c r="TZZ160" s="90"/>
      <c r="UAA160" s="90"/>
      <c r="UAB160" s="90"/>
      <c r="UAC160" s="90"/>
      <c r="UAD160" s="90"/>
      <c r="UAE160" s="90"/>
      <c r="UAF160" s="90"/>
      <c r="UAG160" s="90"/>
      <c r="UAH160" s="90"/>
      <c r="UAI160" s="90"/>
      <c r="UAJ160" s="90"/>
      <c r="UAK160" s="90"/>
      <c r="UAL160" s="90"/>
      <c r="UAM160" s="90"/>
      <c r="UAN160" s="90"/>
      <c r="UAO160" s="90"/>
      <c r="UAP160" s="90"/>
      <c r="UAQ160" s="90"/>
      <c r="UAR160" s="90"/>
      <c r="UAS160" s="90"/>
      <c r="UAT160" s="90"/>
      <c r="UAU160" s="90"/>
      <c r="UAV160" s="90"/>
      <c r="UAW160" s="90"/>
      <c r="UAX160" s="90"/>
      <c r="UAY160" s="90"/>
      <c r="UAZ160" s="90"/>
      <c r="UBA160" s="90"/>
      <c r="UBB160" s="90"/>
      <c r="UBC160" s="90"/>
      <c r="UBD160" s="90"/>
      <c r="UBE160" s="90"/>
      <c r="UBF160" s="90"/>
      <c r="UBG160" s="90"/>
      <c r="UBH160" s="90"/>
      <c r="UBI160" s="90"/>
      <c r="UBJ160" s="90"/>
      <c r="UBK160" s="90"/>
      <c r="UBL160" s="90"/>
      <c r="UBM160" s="90"/>
      <c r="UBN160" s="90"/>
      <c r="UBO160" s="90"/>
      <c r="UBP160" s="90"/>
      <c r="UBQ160" s="90"/>
      <c r="UBR160" s="90"/>
      <c r="UBS160" s="90"/>
      <c r="UBT160" s="90"/>
      <c r="UBU160" s="90"/>
      <c r="UBV160" s="90"/>
      <c r="UBW160" s="90"/>
      <c r="UBX160" s="90"/>
      <c r="UBY160" s="90"/>
      <c r="UBZ160" s="90"/>
      <c r="UCA160" s="90"/>
      <c r="UCB160" s="90"/>
      <c r="UCC160" s="90"/>
      <c r="UCD160" s="90"/>
      <c r="UCE160" s="90"/>
      <c r="UCF160" s="90"/>
      <c r="UCG160" s="90"/>
      <c r="UCH160" s="90"/>
      <c r="UCI160" s="90"/>
      <c r="UCJ160" s="90"/>
      <c r="UCK160" s="90"/>
      <c r="UCL160" s="90"/>
      <c r="UCM160" s="90"/>
      <c r="UCN160" s="90"/>
      <c r="UCO160" s="90"/>
      <c r="UCP160" s="90"/>
      <c r="UCQ160" s="90"/>
      <c r="UCR160" s="90"/>
      <c r="UCS160" s="90"/>
      <c r="UCT160" s="90"/>
      <c r="UCU160" s="90"/>
      <c r="UCV160" s="90"/>
      <c r="UCW160" s="90"/>
      <c r="UCX160" s="90"/>
      <c r="UCY160" s="90"/>
      <c r="UCZ160" s="90"/>
      <c r="UDA160" s="90"/>
      <c r="UDB160" s="90"/>
      <c r="UDC160" s="90"/>
      <c r="UDD160" s="90"/>
      <c r="UDE160" s="90"/>
      <c r="UDF160" s="90"/>
      <c r="UDG160" s="90"/>
      <c r="UDH160" s="90"/>
      <c r="UDI160" s="90"/>
      <c r="UDJ160" s="90"/>
      <c r="UDK160" s="90"/>
      <c r="UDL160" s="90"/>
      <c r="UDM160" s="90"/>
      <c r="UDN160" s="90"/>
      <c r="UDO160" s="90"/>
      <c r="UDP160" s="90"/>
      <c r="UDQ160" s="90"/>
      <c r="UDR160" s="90"/>
      <c r="UDS160" s="90"/>
      <c r="UDT160" s="90"/>
      <c r="UDU160" s="90"/>
      <c r="UDV160" s="90"/>
      <c r="UDW160" s="90"/>
      <c r="UDX160" s="90"/>
      <c r="UDY160" s="90"/>
      <c r="UDZ160" s="90"/>
      <c r="UEA160" s="90"/>
      <c r="UEB160" s="90"/>
      <c r="UEC160" s="90"/>
      <c r="UED160" s="90"/>
      <c r="UEE160" s="90"/>
      <c r="UEF160" s="90"/>
      <c r="UEG160" s="90"/>
      <c r="UEH160" s="90"/>
      <c r="UEI160" s="90"/>
      <c r="UEJ160" s="90"/>
      <c r="UEK160" s="90"/>
      <c r="UEL160" s="90"/>
      <c r="UEM160" s="90"/>
      <c r="UEN160" s="90"/>
      <c r="UEO160" s="90"/>
      <c r="UEP160" s="90"/>
      <c r="UEQ160" s="90"/>
      <c r="UER160" s="90"/>
      <c r="UES160" s="90"/>
      <c r="UET160" s="90"/>
      <c r="UEU160" s="90"/>
      <c r="UEV160" s="90"/>
      <c r="UEW160" s="90"/>
      <c r="UEX160" s="90"/>
      <c r="UEY160" s="90"/>
      <c r="UEZ160" s="90"/>
      <c r="UFA160" s="90"/>
      <c r="UFB160" s="90"/>
      <c r="UFC160" s="90"/>
      <c r="UFD160" s="90"/>
      <c r="UFE160" s="90"/>
      <c r="UFF160" s="90"/>
      <c r="UFG160" s="90"/>
      <c r="UFH160" s="90"/>
      <c r="UFI160" s="90"/>
      <c r="UFJ160" s="90"/>
      <c r="UFK160" s="90"/>
      <c r="UFL160" s="90"/>
      <c r="UFM160" s="90"/>
      <c r="UFN160" s="90"/>
      <c r="UFO160" s="90"/>
      <c r="UFP160" s="90"/>
      <c r="UFQ160" s="90"/>
      <c r="UFR160" s="90"/>
      <c r="UFS160" s="90"/>
      <c r="UFT160" s="90"/>
      <c r="UFU160" s="90"/>
      <c r="UFV160" s="90"/>
      <c r="UFW160" s="90"/>
      <c r="UFX160" s="90"/>
      <c r="UFY160" s="90"/>
      <c r="UFZ160" s="90"/>
      <c r="UGA160" s="90"/>
      <c r="UGB160" s="90"/>
      <c r="UGC160" s="90"/>
      <c r="UGD160" s="90"/>
      <c r="UGE160" s="90"/>
      <c r="UGF160" s="90"/>
      <c r="UGG160" s="90"/>
      <c r="UGH160" s="90"/>
      <c r="UGI160" s="90"/>
      <c r="UGJ160" s="90"/>
      <c r="UGK160" s="90"/>
      <c r="UGL160" s="90"/>
      <c r="UGM160" s="90"/>
      <c r="UGN160" s="90"/>
      <c r="UGO160" s="90"/>
      <c r="UGP160" s="90"/>
      <c r="UGQ160" s="90"/>
      <c r="UGR160" s="90"/>
      <c r="UGS160" s="90"/>
      <c r="UGT160" s="90"/>
      <c r="UGU160" s="90"/>
      <c r="UGV160" s="90"/>
      <c r="UGW160" s="90"/>
      <c r="UGX160" s="90"/>
      <c r="UGY160" s="90"/>
      <c r="UGZ160" s="90"/>
      <c r="UHA160" s="90"/>
      <c r="UHB160" s="90"/>
      <c r="UHC160" s="90"/>
      <c r="UHD160" s="90"/>
      <c r="UHE160" s="90"/>
      <c r="UHF160" s="90"/>
      <c r="UHG160" s="90"/>
      <c r="UHH160" s="90"/>
      <c r="UHI160" s="90"/>
      <c r="UHJ160" s="90"/>
      <c r="UHK160" s="90"/>
      <c r="UHL160" s="90"/>
      <c r="UHM160" s="90"/>
      <c r="UHN160" s="90"/>
      <c r="UHO160" s="90"/>
      <c r="UHP160" s="90"/>
      <c r="UHQ160" s="90"/>
      <c r="UHR160" s="90"/>
      <c r="UHS160" s="90"/>
      <c r="UHT160" s="90"/>
      <c r="UHU160" s="90"/>
      <c r="UHV160" s="90"/>
      <c r="UHW160" s="90"/>
      <c r="UHX160" s="90"/>
      <c r="UHY160" s="90"/>
      <c r="UHZ160" s="90"/>
      <c r="UIA160" s="90"/>
      <c r="UIB160" s="90"/>
      <c r="UIC160" s="90"/>
      <c r="UID160" s="90"/>
      <c r="UIE160" s="90"/>
      <c r="UIF160" s="90"/>
      <c r="UIG160" s="90"/>
      <c r="UIH160" s="90"/>
      <c r="UII160" s="90"/>
      <c r="UIJ160" s="90"/>
      <c r="UIK160" s="90"/>
      <c r="UIL160" s="90"/>
      <c r="UIM160" s="90"/>
      <c r="UIN160" s="90"/>
      <c r="UIO160" s="90"/>
      <c r="UIP160" s="90"/>
      <c r="UIQ160" s="90"/>
      <c r="UIR160" s="90"/>
      <c r="UIS160" s="90"/>
      <c r="UIT160" s="90"/>
      <c r="UIU160" s="90"/>
      <c r="UIV160" s="90"/>
      <c r="UIW160" s="90"/>
      <c r="UIX160" s="90"/>
      <c r="UIY160" s="90"/>
      <c r="UIZ160" s="90"/>
      <c r="UJA160" s="90"/>
      <c r="UJB160" s="90"/>
      <c r="UJC160" s="90"/>
      <c r="UJD160" s="90"/>
      <c r="UJE160" s="90"/>
      <c r="UJF160" s="90"/>
      <c r="UJG160" s="90"/>
      <c r="UJH160" s="90"/>
      <c r="UJI160" s="90"/>
      <c r="UJJ160" s="90"/>
      <c r="UJK160" s="90"/>
      <c r="UJL160" s="90"/>
      <c r="UJM160" s="90"/>
      <c r="UJN160" s="90"/>
      <c r="UJO160" s="90"/>
      <c r="UJP160" s="90"/>
      <c r="UJQ160" s="90"/>
      <c r="UJR160" s="90"/>
      <c r="UJS160" s="90"/>
      <c r="UJT160" s="90"/>
      <c r="UJU160" s="90"/>
      <c r="UJV160" s="90"/>
      <c r="UJW160" s="90"/>
      <c r="UJX160" s="90"/>
      <c r="UJY160" s="90"/>
      <c r="UJZ160" s="90"/>
      <c r="UKA160" s="90"/>
      <c r="UKB160" s="90"/>
      <c r="UKC160" s="90"/>
      <c r="UKD160" s="90"/>
      <c r="UKE160" s="90"/>
      <c r="UKF160" s="90"/>
      <c r="UKG160" s="90"/>
      <c r="UKH160" s="90"/>
      <c r="UKI160" s="90"/>
      <c r="UKJ160" s="90"/>
      <c r="UKK160" s="90"/>
      <c r="UKL160" s="90"/>
      <c r="UKM160" s="90"/>
      <c r="UKN160" s="90"/>
      <c r="UKO160" s="90"/>
      <c r="UKP160" s="90"/>
      <c r="UKQ160" s="90"/>
      <c r="UKR160" s="90"/>
      <c r="UKS160" s="90"/>
      <c r="UKT160" s="90"/>
      <c r="UKU160" s="90"/>
      <c r="UKV160" s="90"/>
      <c r="UKW160" s="90"/>
      <c r="UKX160" s="90"/>
      <c r="UKY160" s="90"/>
      <c r="UKZ160" s="90"/>
      <c r="ULA160" s="90"/>
      <c r="ULB160" s="90"/>
      <c r="ULC160" s="90"/>
      <c r="ULD160" s="90"/>
      <c r="ULE160" s="90"/>
      <c r="ULF160" s="90"/>
      <c r="ULG160" s="90"/>
      <c r="ULH160" s="90"/>
      <c r="ULI160" s="90"/>
      <c r="ULJ160" s="90"/>
      <c r="ULK160" s="90"/>
      <c r="ULL160" s="90"/>
      <c r="ULM160" s="90"/>
      <c r="ULN160" s="90"/>
      <c r="ULO160" s="90"/>
      <c r="ULP160" s="90"/>
      <c r="ULQ160" s="90"/>
      <c r="ULR160" s="90"/>
      <c r="ULS160" s="90"/>
      <c r="ULT160" s="90"/>
      <c r="ULU160" s="90"/>
      <c r="ULV160" s="90"/>
      <c r="ULW160" s="90"/>
      <c r="ULX160" s="90"/>
      <c r="ULY160" s="90"/>
      <c r="ULZ160" s="90"/>
      <c r="UMA160" s="90"/>
      <c r="UMB160" s="90"/>
      <c r="UMC160" s="90"/>
      <c r="UMD160" s="90"/>
      <c r="UME160" s="90"/>
      <c r="UMF160" s="90"/>
      <c r="UMG160" s="90"/>
      <c r="UMH160" s="90"/>
      <c r="UMI160" s="90"/>
      <c r="UMJ160" s="90"/>
      <c r="UMK160" s="90"/>
      <c r="UML160" s="90"/>
      <c r="UMM160" s="90"/>
      <c r="UMN160" s="90"/>
      <c r="UMO160" s="90"/>
      <c r="UMP160" s="90"/>
      <c r="UMQ160" s="90"/>
      <c r="UMR160" s="90"/>
      <c r="UMS160" s="90"/>
      <c r="UMT160" s="90"/>
      <c r="UMU160" s="90"/>
      <c r="UMV160" s="90"/>
      <c r="UMW160" s="90"/>
      <c r="UMX160" s="90"/>
      <c r="UMY160" s="90"/>
      <c r="UMZ160" s="90"/>
      <c r="UNA160" s="90"/>
      <c r="UNB160" s="90"/>
      <c r="UNC160" s="90"/>
      <c r="UND160" s="90"/>
      <c r="UNE160" s="90"/>
      <c r="UNF160" s="90"/>
      <c r="UNG160" s="90"/>
      <c r="UNH160" s="90"/>
      <c r="UNI160" s="90"/>
      <c r="UNJ160" s="90"/>
      <c r="UNK160" s="90"/>
      <c r="UNL160" s="90"/>
      <c r="UNM160" s="90"/>
      <c r="UNN160" s="90"/>
      <c r="UNO160" s="90"/>
      <c r="UNP160" s="90"/>
      <c r="UNQ160" s="90"/>
      <c r="UNR160" s="90"/>
      <c r="UNS160" s="90"/>
      <c r="UNT160" s="90"/>
      <c r="UNU160" s="90"/>
      <c r="UNV160" s="90"/>
      <c r="UNW160" s="90"/>
      <c r="UNX160" s="90"/>
      <c r="UNY160" s="90"/>
      <c r="UNZ160" s="90"/>
      <c r="UOA160" s="90"/>
      <c r="UOB160" s="90"/>
      <c r="UOC160" s="90"/>
      <c r="UOD160" s="90"/>
      <c r="UOE160" s="90"/>
      <c r="UOF160" s="90"/>
      <c r="UOG160" s="90"/>
      <c r="UOH160" s="90"/>
      <c r="UOI160" s="90"/>
      <c r="UOJ160" s="90"/>
      <c r="UOK160" s="90"/>
      <c r="UOL160" s="90"/>
      <c r="UOM160" s="90"/>
      <c r="UON160" s="90"/>
      <c r="UOO160" s="90"/>
      <c r="UOP160" s="90"/>
      <c r="UOQ160" s="90"/>
      <c r="UOR160" s="90"/>
      <c r="UOS160" s="90"/>
      <c r="UOT160" s="90"/>
      <c r="UOU160" s="90"/>
      <c r="UOV160" s="90"/>
      <c r="UOW160" s="90"/>
      <c r="UOX160" s="90"/>
      <c r="UOY160" s="90"/>
      <c r="UOZ160" s="90"/>
      <c r="UPA160" s="90"/>
      <c r="UPB160" s="90"/>
      <c r="UPC160" s="90"/>
      <c r="UPD160" s="90"/>
      <c r="UPE160" s="90"/>
      <c r="UPF160" s="90"/>
      <c r="UPG160" s="90"/>
      <c r="UPH160" s="90"/>
      <c r="UPI160" s="90"/>
      <c r="UPJ160" s="90"/>
      <c r="UPK160" s="90"/>
      <c r="UPL160" s="90"/>
      <c r="UPM160" s="90"/>
      <c r="UPN160" s="90"/>
      <c r="UPO160" s="90"/>
      <c r="UPP160" s="90"/>
      <c r="UPQ160" s="90"/>
      <c r="UPR160" s="90"/>
      <c r="UPS160" s="90"/>
      <c r="UPT160" s="90"/>
      <c r="UPU160" s="90"/>
      <c r="UPV160" s="90"/>
      <c r="UPW160" s="90"/>
      <c r="UPX160" s="90"/>
      <c r="UPY160" s="90"/>
      <c r="UPZ160" s="90"/>
      <c r="UQA160" s="90"/>
      <c r="UQB160" s="90"/>
      <c r="UQC160" s="90"/>
      <c r="UQD160" s="90"/>
      <c r="UQE160" s="90"/>
      <c r="UQF160" s="90"/>
      <c r="UQG160" s="90"/>
      <c r="UQH160" s="90"/>
      <c r="UQI160" s="90"/>
      <c r="UQJ160" s="90"/>
      <c r="UQK160" s="90"/>
      <c r="UQL160" s="90"/>
      <c r="UQM160" s="90"/>
      <c r="UQN160" s="90"/>
      <c r="UQO160" s="90"/>
      <c r="UQP160" s="90"/>
      <c r="UQQ160" s="90"/>
      <c r="UQR160" s="90"/>
      <c r="UQS160" s="90"/>
      <c r="UQT160" s="90"/>
      <c r="UQU160" s="90"/>
      <c r="UQV160" s="90"/>
      <c r="UQW160" s="90"/>
      <c r="UQX160" s="90"/>
      <c r="UQY160" s="90"/>
      <c r="UQZ160" s="90"/>
      <c r="URA160" s="90"/>
      <c r="URB160" s="90"/>
      <c r="URC160" s="90"/>
      <c r="URD160" s="90"/>
      <c r="URE160" s="90"/>
      <c r="URF160" s="90"/>
      <c r="URG160" s="90"/>
      <c r="URH160" s="90"/>
      <c r="URI160" s="90"/>
      <c r="URJ160" s="90"/>
      <c r="URK160" s="90"/>
      <c r="URL160" s="90"/>
      <c r="URM160" s="90"/>
      <c r="URN160" s="90"/>
      <c r="URO160" s="90"/>
      <c r="URP160" s="90"/>
      <c r="URQ160" s="90"/>
      <c r="URR160" s="90"/>
      <c r="URS160" s="90"/>
      <c r="URT160" s="90"/>
      <c r="URU160" s="90"/>
      <c r="URV160" s="90"/>
      <c r="URW160" s="90"/>
      <c r="URX160" s="90"/>
      <c r="URY160" s="90"/>
      <c r="URZ160" s="90"/>
      <c r="USA160" s="90"/>
      <c r="USB160" s="90"/>
      <c r="USC160" s="90"/>
      <c r="USD160" s="90"/>
      <c r="USE160" s="90"/>
      <c r="USF160" s="90"/>
      <c r="USG160" s="90"/>
      <c r="USH160" s="90"/>
      <c r="USI160" s="90"/>
      <c r="USJ160" s="90"/>
      <c r="USK160" s="90"/>
      <c r="USL160" s="90"/>
      <c r="USM160" s="90"/>
      <c r="USN160" s="90"/>
      <c r="USO160" s="90"/>
      <c r="USP160" s="90"/>
      <c r="USQ160" s="90"/>
      <c r="USR160" s="90"/>
      <c r="USS160" s="90"/>
      <c r="UST160" s="90"/>
      <c r="USU160" s="90"/>
      <c r="USV160" s="90"/>
      <c r="USW160" s="90"/>
      <c r="USX160" s="90"/>
      <c r="USY160" s="90"/>
      <c r="USZ160" s="90"/>
      <c r="UTA160" s="90"/>
      <c r="UTB160" s="90"/>
      <c r="UTC160" s="90"/>
      <c r="UTD160" s="90"/>
      <c r="UTE160" s="90"/>
      <c r="UTF160" s="90"/>
      <c r="UTG160" s="90"/>
      <c r="UTH160" s="90"/>
      <c r="UTI160" s="90"/>
      <c r="UTJ160" s="90"/>
      <c r="UTK160" s="90"/>
      <c r="UTL160" s="90"/>
      <c r="UTM160" s="90"/>
      <c r="UTN160" s="90"/>
      <c r="UTO160" s="90"/>
      <c r="UTP160" s="90"/>
      <c r="UTQ160" s="90"/>
      <c r="UTR160" s="90"/>
      <c r="UTS160" s="90"/>
      <c r="UTT160" s="90"/>
      <c r="UTU160" s="90"/>
      <c r="UTV160" s="90"/>
      <c r="UTW160" s="90"/>
      <c r="UTX160" s="90"/>
      <c r="UTY160" s="90"/>
      <c r="UTZ160" s="90"/>
      <c r="UUA160" s="90"/>
      <c r="UUB160" s="90"/>
      <c r="UUC160" s="90"/>
      <c r="UUD160" s="90"/>
      <c r="UUE160" s="90"/>
      <c r="UUF160" s="90"/>
      <c r="UUG160" s="90"/>
      <c r="UUH160" s="90"/>
      <c r="UUI160" s="90"/>
      <c r="UUJ160" s="90"/>
      <c r="UUK160" s="90"/>
      <c r="UUL160" s="90"/>
      <c r="UUM160" s="90"/>
      <c r="UUN160" s="90"/>
      <c r="UUO160" s="90"/>
      <c r="UUP160" s="90"/>
      <c r="UUQ160" s="90"/>
      <c r="UUR160" s="90"/>
      <c r="UUS160" s="90"/>
      <c r="UUT160" s="90"/>
      <c r="UUU160" s="90"/>
      <c r="UUV160" s="90"/>
      <c r="UUW160" s="90"/>
      <c r="UUX160" s="90"/>
      <c r="UUY160" s="90"/>
      <c r="UUZ160" s="90"/>
      <c r="UVA160" s="90"/>
      <c r="UVB160" s="90"/>
      <c r="UVC160" s="90"/>
      <c r="UVD160" s="90"/>
      <c r="UVE160" s="90"/>
      <c r="UVF160" s="90"/>
      <c r="UVG160" s="90"/>
      <c r="UVH160" s="90"/>
      <c r="UVI160" s="90"/>
      <c r="UVJ160" s="90"/>
      <c r="UVK160" s="90"/>
      <c r="UVL160" s="90"/>
      <c r="UVM160" s="90"/>
      <c r="UVN160" s="90"/>
      <c r="UVO160" s="90"/>
      <c r="UVP160" s="90"/>
      <c r="UVQ160" s="90"/>
      <c r="UVR160" s="90"/>
      <c r="UVS160" s="90"/>
      <c r="UVT160" s="90"/>
      <c r="UVU160" s="90"/>
      <c r="UVV160" s="90"/>
      <c r="UVW160" s="90"/>
      <c r="UVX160" s="90"/>
      <c r="UVY160" s="90"/>
      <c r="UVZ160" s="90"/>
      <c r="UWA160" s="90"/>
      <c r="UWB160" s="90"/>
      <c r="UWC160" s="90"/>
      <c r="UWD160" s="90"/>
      <c r="UWE160" s="90"/>
      <c r="UWF160" s="90"/>
      <c r="UWG160" s="90"/>
      <c r="UWH160" s="90"/>
      <c r="UWI160" s="90"/>
      <c r="UWJ160" s="90"/>
      <c r="UWK160" s="90"/>
      <c r="UWL160" s="90"/>
      <c r="UWM160" s="90"/>
      <c r="UWN160" s="90"/>
      <c r="UWO160" s="90"/>
      <c r="UWP160" s="90"/>
      <c r="UWQ160" s="90"/>
      <c r="UWR160" s="90"/>
      <c r="UWS160" s="90"/>
      <c r="UWT160" s="90"/>
      <c r="UWU160" s="90"/>
      <c r="UWV160" s="90"/>
      <c r="UWW160" s="90"/>
      <c r="UWX160" s="90"/>
      <c r="UWY160" s="90"/>
      <c r="UWZ160" s="90"/>
      <c r="UXA160" s="90"/>
      <c r="UXB160" s="90"/>
      <c r="UXC160" s="90"/>
      <c r="UXD160" s="90"/>
      <c r="UXE160" s="90"/>
      <c r="UXF160" s="90"/>
      <c r="UXG160" s="90"/>
      <c r="UXH160" s="90"/>
      <c r="UXI160" s="90"/>
      <c r="UXJ160" s="90"/>
      <c r="UXK160" s="90"/>
      <c r="UXL160" s="90"/>
      <c r="UXM160" s="90"/>
      <c r="UXN160" s="90"/>
      <c r="UXO160" s="90"/>
      <c r="UXP160" s="90"/>
      <c r="UXQ160" s="90"/>
      <c r="UXR160" s="90"/>
      <c r="UXS160" s="90"/>
      <c r="UXT160" s="90"/>
      <c r="UXU160" s="90"/>
      <c r="UXV160" s="90"/>
      <c r="UXW160" s="90"/>
      <c r="UXX160" s="90"/>
      <c r="UXY160" s="90"/>
      <c r="UXZ160" s="90"/>
      <c r="UYA160" s="90"/>
      <c r="UYB160" s="90"/>
      <c r="UYC160" s="90"/>
      <c r="UYD160" s="90"/>
      <c r="UYE160" s="90"/>
      <c r="UYF160" s="90"/>
      <c r="UYG160" s="90"/>
      <c r="UYH160" s="90"/>
      <c r="UYI160" s="90"/>
      <c r="UYJ160" s="90"/>
      <c r="UYK160" s="90"/>
      <c r="UYL160" s="90"/>
      <c r="UYM160" s="90"/>
      <c r="UYN160" s="90"/>
      <c r="UYO160" s="90"/>
      <c r="UYP160" s="90"/>
      <c r="UYQ160" s="90"/>
      <c r="UYR160" s="90"/>
      <c r="UYS160" s="90"/>
      <c r="UYT160" s="90"/>
      <c r="UYU160" s="90"/>
      <c r="UYV160" s="90"/>
      <c r="UYW160" s="90"/>
      <c r="UYX160" s="90"/>
      <c r="UYY160" s="90"/>
      <c r="UYZ160" s="90"/>
      <c r="UZA160" s="90"/>
      <c r="UZB160" s="90"/>
      <c r="UZC160" s="90"/>
      <c r="UZD160" s="90"/>
      <c r="UZE160" s="90"/>
      <c r="UZF160" s="90"/>
      <c r="UZG160" s="90"/>
      <c r="UZH160" s="90"/>
      <c r="UZI160" s="90"/>
      <c r="UZJ160" s="90"/>
      <c r="UZK160" s="90"/>
      <c r="UZL160" s="90"/>
      <c r="UZM160" s="90"/>
      <c r="UZN160" s="90"/>
      <c r="UZO160" s="90"/>
      <c r="UZP160" s="90"/>
      <c r="UZQ160" s="90"/>
      <c r="UZR160" s="90"/>
      <c r="UZS160" s="90"/>
      <c r="UZT160" s="90"/>
      <c r="UZU160" s="90"/>
      <c r="UZV160" s="90"/>
      <c r="UZW160" s="90"/>
      <c r="UZX160" s="90"/>
      <c r="UZY160" s="90"/>
      <c r="UZZ160" s="90"/>
      <c r="VAA160" s="90"/>
      <c r="VAB160" s="90"/>
      <c r="VAC160" s="90"/>
      <c r="VAD160" s="90"/>
      <c r="VAE160" s="90"/>
      <c r="VAF160" s="90"/>
      <c r="VAG160" s="90"/>
      <c r="VAH160" s="90"/>
      <c r="VAI160" s="90"/>
      <c r="VAJ160" s="90"/>
      <c r="VAK160" s="90"/>
      <c r="VAL160" s="90"/>
      <c r="VAM160" s="90"/>
      <c r="VAN160" s="90"/>
      <c r="VAO160" s="90"/>
      <c r="VAP160" s="90"/>
      <c r="VAQ160" s="90"/>
      <c r="VAR160" s="90"/>
      <c r="VAS160" s="90"/>
      <c r="VAT160" s="90"/>
      <c r="VAU160" s="90"/>
      <c r="VAV160" s="90"/>
      <c r="VAW160" s="90"/>
      <c r="VAX160" s="90"/>
      <c r="VAY160" s="90"/>
      <c r="VAZ160" s="90"/>
      <c r="VBA160" s="90"/>
      <c r="VBB160" s="90"/>
      <c r="VBC160" s="90"/>
      <c r="VBD160" s="90"/>
      <c r="VBE160" s="90"/>
      <c r="VBF160" s="90"/>
      <c r="VBG160" s="90"/>
      <c r="VBH160" s="90"/>
      <c r="VBI160" s="90"/>
      <c r="VBJ160" s="90"/>
      <c r="VBK160" s="90"/>
      <c r="VBL160" s="90"/>
      <c r="VBM160" s="90"/>
      <c r="VBN160" s="90"/>
      <c r="VBO160" s="90"/>
      <c r="VBP160" s="90"/>
      <c r="VBQ160" s="90"/>
      <c r="VBR160" s="90"/>
      <c r="VBS160" s="90"/>
      <c r="VBT160" s="90"/>
      <c r="VBU160" s="90"/>
      <c r="VBV160" s="90"/>
      <c r="VBW160" s="90"/>
      <c r="VBX160" s="90"/>
      <c r="VBY160" s="90"/>
      <c r="VBZ160" s="90"/>
      <c r="VCA160" s="90"/>
      <c r="VCB160" s="90"/>
      <c r="VCC160" s="90"/>
      <c r="VCD160" s="90"/>
      <c r="VCE160" s="90"/>
      <c r="VCF160" s="90"/>
      <c r="VCG160" s="90"/>
      <c r="VCH160" s="90"/>
      <c r="VCI160" s="90"/>
      <c r="VCJ160" s="90"/>
      <c r="VCK160" s="90"/>
      <c r="VCL160" s="90"/>
      <c r="VCM160" s="90"/>
      <c r="VCN160" s="90"/>
      <c r="VCO160" s="90"/>
      <c r="VCP160" s="90"/>
      <c r="VCQ160" s="90"/>
      <c r="VCR160" s="90"/>
      <c r="VCS160" s="90"/>
      <c r="VCT160" s="90"/>
      <c r="VCU160" s="90"/>
      <c r="VCV160" s="90"/>
      <c r="VCW160" s="90"/>
      <c r="VCX160" s="90"/>
      <c r="VCY160" s="90"/>
      <c r="VCZ160" s="90"/>
      <c r="VDA160" s="90"/>
      <c r="VDB160" s="90"/>
      <c r="VDC160" s="90"/>
      <c r="VDD160" s="90"/>
      <c r="VDE160" s="90"/>
      <c r="VDF160" s="90"/>
      <c r="VDG160" s="90"/>
      <c r="VDH160" s="90"/>
      <c r="VDI160" s="90"/>
      <c r="VDJ160" s="90"/>
      <c r="VDK160" s="90"/>
      <c r="VDL160" s="90"/>
      <c r="VDM160" s="90"/>
      <c r="VDN160" s="90"/>
      <c r="VDO160" s="90"/>
      <c r="VDP160" s="90"/>
      <c r="VDQ160" s="90"/>
      <c r="VDR160" s="90"/>
      <c r="VDS160" s="90"/>
      <c r="VDT160" s="90"/>
      <c r="VDU160" s="90"/>
      <c r="VDV160" s="90"/>
      <c r="VDW160" s="90"/>
      <c r="VDX160" s="90"/>
      <c r="VDY160" s="90"/>
      <c r="VDZ160" s="90"/>
      <c r="VEA160" s="90"/>
      <c r="VEB160" s="90"/>
      <c r="VEC160" s="90"/>
      <c r="VED160" s="90"/>
      <c r="VEE160" s="90"/>
      <c r="VEF160" s="90"/>
      <c r="VEG160" s="90"/>
      <c r="VEH160" s="90"/>
      <c r="VEI160" s="90"/>
      <c r="VEJ160" s="90"/>
      <c r="VEK160" s="90"/>
      <c r="VEL160" s="90"/>
      <c r="VEM160" s="90"/>
      <c r="VEN160" s="90"/>
      <c r="VEO160" s="90"/>
      <c r="VEP160" s="90"/>
      <c r="VEQ160" s="90"/>
      <c r="VER160" s="90"/>
      <c r="VES160" s="90"/>
      <c r="VET160" s="90"/>
      <c r="VEU160" s="90"/>
      <c r="VEV160" s="90"/>
      <c r="VEW160" s="90"/>
      <c r="VEX160" s="90"/>
      <c r="VEY160" s="90"/>
      <c r="VEZ160" s="90"/>
      <c r="VFA160" s="90"/>
      <c r="VFB160" s="90"/>
      <c r="VFC160" s="90"/>
      <c r="VFD160" s="90"/>
      <c r="VFE160" s="90"/>
      <c r="VFF160" s="90"/>
      <c r="VFG160" s="90"/>
      <c r="VFH160" s="90"/>
      <c r="VFI160" s="90"/>
      <c r="VFJ160" s="90"/>
      <c r="VFK160" s="90"/>
      <c r="VFL160" s="90"/>
      <c r="VFM160" s="90"/>
      <c r="VFN160" s="90"/>
      <c r="VFO160" s="90"/>
      <c r="VFP160" s="90"/>
      <c r="VFQ160" s="90"/>
      <c r="VFR160" s="90"/>
      <c r="VFS160" s="90"/>
      <c r="VFT160" s="90"/>
      <c r="VFU160" s="90"/>
      <c r="VFV160" s="90"/>
      <c r="VFW160" s="90"/>
      <c r="VFX160" s="90"/>
      <c r="VFY160" s="90"/>
      <c r="VFZ160" s="90"/>
      <c r="VGA160" s="90"/>
      <c r="VGB160" s="90"/>
      <c r="VGC160" s="90"/>
      <c r="VGD160" s="90"/>
      <c r="VGE160" s="90"/>
      <c r="VGF160" s="90"/>
      <c r="VGG160" s="90"/>
      <c r="VGH160" s="90"/>
      <c r="VGI160" s="90"/>
      <c r="VGJ160" s="90"/>
      <c r="VGK160" s="90"/>
      <c r="VGL160" s="90"/>
      <c r="VGM160" s="90"/>
      <c r="VGN160" s="90"/>
      <c r="VGO160" s="90"/>
      <c r="VGP160" s="90"/>
      <c r="VGQ160" s="90"/>
      <c r="VGR160" s="90"/>
      <c r="VGS160" s="90"/>
      <c r="VGT160" s="90"/>
      <c r="VGU160" s="90"/>
      <c r="VGV160" s="90"/>
      <c r="VGW160" s="90"/>
      <c r="VGX160" s="90"/>
      <c r="VGY160" s="90"/>
      <c r="VGZ160" s="90"/>
      <c r="VHA160" s="90"/>
      <c r="VHB160" s="90"/>
      <c r="VHC160" s="90"/>
      <c r="VHD160" s="90"/>
      <c r="VHE160" s="90"/>
      <c r="VHF160" s="90"/>
      <c r="VHG160" s="90"/>
      <c r="VHH160" s="90"/>
      <c r="VHI160" s="90"/>
      <c r="VHJ160" s="90"/>
      <c r="VHK160" s="90"/>
      <c r="VHL160" s="90"/>
      <c r="VHM160" s="90"/>
      <c r="VHN160" s="90"/>
      <c r="VHO160" s="90"/>
      <c r="VHP160" s="90"/>
      <c r="VHQ160" s="90"/>
      <c r="VHR160" s="90"/>
      <c r="VHS160" s="90"/>
      <c r="VHT160" s="90"/>
      <c r="VHU160" s="90"/>
      <c r="VHV160" s="90"/>
      <c r="VHW160" s="90"/>
      <c r="VHX160" s="90"/>
      <c r="VHY160" s="90"/>
      <c r="VHZ160" s="90"/>
      <c r="VIA160" s="90"/>
      <c r="VIB160" s="90"/>
      <c r="VIC160" s="90"/>
      <c r="VID160" s="90"/>
      <c r="VIE160" s="90"/>
      <c r="VIF160" s="90"/>
      <c r="VIG160" s="90"/>
      <c r="VIH160" s="90"/>
      <c r="VII160" s="90"/>
      <c r="VIJ160" s="90"/>
      <c r="VIK160" s="90"/>
      <c r="VIL160" s="90"/>
      <c r="VIM160" s="90"/>
      <c r="VIN160" s="90"/>
      <c r="VIO160" s="90"/>
      <c r="VIP160" s="90"/>
      <c r="VIQ160" s="90"/>
      <c r="VIR160" s="90"/>
      <c r="VIS160" s="90"/>
      <c r="VIT160" s="90"/>
      <c r="VIU160" s="90"/>
      <c r="VIV160" s="90"/>
      <c r="VIW160" s="90"/>
      <c r="VIX160" s="90"/>
      <c r="VIY160" s="90"/>
      <c r="VIZ160" s="90"/>
      <c r="VJA160" s="90"/>
      <c r="VJB160" s="90"/>
      <c r="VJC160" s="90"/>
      <c r="VJD160" s="90"/>
      <c r="VJE160" s="90"/>
      <c r="VJF160" s="90"/>
      <c r="VJG160" s="90"/>
      <c r="VJH160" s="90"/>
      <c r="VJI160" s="90"/>
      <c r="VJJ160" s="90"/>
      <c r="VJK160" s="90"/>
      <c r="VJL160" s="90"/>
      <c r="VJM160" s="90"/>
      <c r="VJN160" s="90"/>
      <c r="VJO160" s="90"/>
      <c r="VJP160" s="90"/>
      <c r="VJQ160" s="90"/>
      <c r="VJR160" s="90"/>
      <c r="VJS160" s="90"/>
      <c r="VJT160" s="90"/>
      <c r="VJU160" s="90"/>
      <c r="VJV160" s="90"/>
      <c r="VJW160" s="90"/>
      <c r="VJX160" s="90"/>
      <c r="VJY160" s="90"/>
      <c r="VJZ160" s="90"/>
      <c r="VKA160" s="90"/>
      <c r="VKB160" s="90"/>
      <c r="VKC160" s="90"/>
      <c r="VKD160" s="90"/>
      <c r="VKE160" s="90"/>
      <c r="VKF160" s="90"/>
      <c r="VKG160" s="90"/>
      <c r="VKH160" s="90"/>
      <c r="VKI160" s="90"/>
      <c r="VKJ160" s="90"/>
      <c r="VKK160" s="90"/>
      <c r="VKL160" s="90"/>
      <c r="VKM160" s="90"/>
      <c r="VKN160" s="90"/>
      <c r="VKO160" s="90"/>
      <c r="VKP160" s="90"/>
      <c r="VKQ160" s="90"/>
      <c r="VKR160" s="90"/>
      <c r="VKS160" s="90"/>
      <c r="VKT160" s="90"/>
      <c r="VKU160" s="90"/>
      <c r="VKV160" s="90"/>
      <c r="VKW160" s="90"/>
      <c r="VKX160" s="90"/>
      <c r="VKY160" s="90"/>
      <c r="VKZ160" s="90"/>
      <c r="VLA160" s="90"/>
      <c r="VLB160" s="90"/>
      <c r="VLC160" s="90"/>
      <c r="VLD160" s="90"/>
      <c r="VLE160" s="90"/>
      <c r="VLF160" s="90"/>
      <c r="VLG160" s="90"/>
      <c r="VLH160" s="90"/>
      <c r="VLI160" s="90"/>
      <c r="VLJ160" s="90"/>
      <c r="VLK160" s="90"/>
      <c r="VLL160" s="90"/>
      <c r="VLM160" s="90"/>
      <c r="VLN160" s="90"/>
      <c r="VLO160" s="90"/>
      <c r="VLP160" s="90"/>
      <c r="VLQ160" s="90"/>
      <c r="VLR160" s="90"/>
      <c r="VLS160" s="90"/>
      <c r="VLT160" s="90"/>
      <c r="VLU160" s="90"/>
      <c r="VLV160" s="90"/>
      <c r="VLW160" s="90"/>
      <c r="VLX160" s="90"/>
      <c r="VLY160" s="90"/>
      <c r="VLZ160" s="90"/>
      <c r="VMA160" s="90"/>
      <c r="VMB160" s="90"/>
      <c r="VMC160" s="90"/>
      <c r="VMD160" s="90"/>
      <c r="VME160" s="90"/>
      <c r="VMF160" s="90"/>
      <c r="VMG160" s="90"/>
      <c r="VMH160" s="90"/>
      <c r="VMI160" s="90"/>
      <c r="VMJ160" s="90"/>
      <c r="VMK160" s="90"/>
      <c r="VML160" s="90"/>
      <c r="VMM160" s="90"/>
      <c r="VMN160" s="90"/>
      <c r="VMO160" s="90"/>
      <c r="VMP160" s="90"/>
      <c r="VMQ160" s="90"/>
      <c r="VMR160" s="90"/>
      <c r="VMS160" s="90"/>
      <c r="VMT160" s="90"/>
      <c r="VMU160" s="90"/>
      <c r="VMV160" s="90"/>
      <c r="VMW160" s="90"/>
      <c r="VMX160" s="90"/>
      <c r="VMY160" s="90"/>
      <c r="VMZ160" s="90"/>
      <c r="VNA160" s="90"/>
      <c r="VNB160" s="90"/>
      <c r="VNC160" s="90"/>
      <c r="VND160" s="90"/>
      <c r="VNE160" s="90"/>
      <c r="VNF160" s="90"/>
      <c r="VNG160" s="90"/>
      <c r="VNH160" s="90"/>
      <c r="VNI160" s="90"/>
      <c r="VNJ160" s="90"/>
      <c r="VNK160" s="90"/>
      <c r="VNL160" s="90"/>
      <c r="VNM160" s="90"/>
      <c r="VNN160" s="90"/>
      <c r="VNO160" s="90"/>
      <c r="VNP160" s="90"/>
      <c r="VNQ160" s="90"/>
      <c r="VNR160" s="90"/>
      <c r="VNS160" s="90"/>
      <c r="VNT160" s="90"/>
      <c r="VNU160" s="90"/>
      <c r="VNV160" s="90"/>
      <c r="VNW160" s="90"/>
      <c r="VNX160" s="90"/>
      <c r="VNY160" s="90"/>
      <c r="VNZ160" s="90"/>
      <c r="VOA160" s="90"/>
      <c r="VOB160" s="90"/>
      <c r="VOC160" s="90"/>
      <c r="VOD160" s="90"/>
      <c r="VOE160" s="90"/>
      <c r="VOF160" s="90"/>
      <c r="VOG160" s="90"/>
      <c r="VOH160" s="90"/>
      <c r="VOI160" s="90"/>
      <c r="VOJ160" s="90"/>
      <c r="VOK160" s="90"/>
      <c r="VOL160" s="90"/>
      <c r="VOM160" s="90"/>
      <c r="VON160" s="90"/>
      <c r="VOO160" s="90"/>
      <c r="VOP160" s="90"/>
      <c r="VOQ160" s="90"/>
      <c r="VOR160" s="90"/>
      <c r="VOS160" s="90"/>
      <c r="VOT160" s="90"/>
      <c r="VOU160" s="90"/>
      <c r="VOV160" s="90"/>
      <c r="VOW160" s="90"/>
      <c r="VOX160" s="90"/>
      <c r="VOY160" s="90"/>
      <c r="VOZ160" s="90"/>
      <c r="VPA160" s="90"/>
      <c r="VPB160" s="90"/>
      <c r="VPC160" s="90"/>
      <c r="VPD160" s="90"/>
      <c r="VPE160" s="90"/>
      <c r="VPF160" s="90"/>
      <c r="VPG160" s="90"/>
      <c r="VPH160" s="90"/>
      <c r="VPI160" s="90"/>
      <c r="VPJ160" s="90"/>
      <c r="VPK160" s="90"/>
      <c r="VPL160" s="90"/>
      <c r="VPM160" s="90"/>
      <c r="VPN160" s="90"/>
      <c r="VPO160" s="90"/>
      <c r="VPP160" s="90"/>
      <c r="VPQ160" s="90"/>
      <c r="VPR160" s="90"/>
      <c r="VPS160" s="90"/>
      <c r="VPT160" s="90"/>
      <c r="VPU160" s="90"/>
      <c r="VPV160" s="90"/>
      <c r="VPW160" s="90"/>
      <c r="VPX160" s="90"/>
      <c r="VPY160" s="90"/>
      <c r="VPZ160" s="90"/>
      <c r="VQA160" s="90"/>
      <c r="VQB160" s="90"/>
      <c r="VQC160" s="90"/>
      <c r="VQD160" s="90"/>
      <c r="VQE160" s="90"/>
      <c r="VQF160" s="90"/>
      <c r="VQG160" s="90"/>
      <c r="VQH160" s="90"/>
      <c r="VQI160" s="90"/>
      <c r="VQJ160" s="90"/>
      <c r="VQK160" s="90"/>
      <c r="VQL160" s="90"/>
      <c r="VQM160" s="90"/>
      <c r="VQN160" s="90"/>
      <c r="VQO160" s="90"/>
      <c r="VQP160" s="90"/>
      <c r="VQQ160" s="90"/>
      <c r="VQR160" s="90"/>
      <c r="VQS160" s="90"/>
      <c r="VQT160" s="90"/>
      <c r="VQU160" s="90"/>
      <c r="VQV160" s="90"/>
      <c r="VQW160" s="90"/>
      <c r="VQX160" s="90"/>
      <c r="VQY160" s="90"/>
      <c r="VQZ160" s="90"/>
      <c r="VRA160" s="90"/>
      <c r="VRB160" s="90"/>
      <c r="VRC160" s="90"/>
      <c r="VRD160" s="90"/>
      <c r="VRE160" s="90"/>
      <c r="VRF160" s="90"/>
      <c r="VRG160" s="90"/>
      <c r="VRH160" s="90"/>
      <c r="VRI160" s="90"/>
      <c r="VRJ160" s="90"/>
      <c r="VRK160" s="90"/>
      <c r="VRL160" s="90"/>
      <c r="VRM160" s="90"/>
      <c r="VRN160" s="90"/>
      <c r="VRO160" s="90"/>
      <c r="VRP160" s="90"/>
      <c r="VRQ160" s="90"/>
      <c r="VRR160" s="90"/>
      <c r="VRS160" s="90"/>
      <c r="VRT160" s="90"/>
      <c r="VRU160" s="90"/>
      <c r="VRV160" s="90"/>
      <c r="VRW160" s="90"/>
      <c r="VRX160" s="90"/>
      <c r="VRY160" s="90"/>
      <c r="VRZ160" s="90"/>
      <c r="VSA160" s="90"/>
      <c r="VSB160" s="90"/>
      <c r="VSC160" s="90"/>
      <c r="VSD160" s="90"/>
      <c r="VSE160" s="90"/>
      <c r="VSF160" s="90"/>
      <c r="VSG160" s="90"/>
      <c r="VSH160" s="90"/>
      <c r="VSI160" s="90"/>
      <c r="VSJ160" s="90"/>
      <c r="VSK160" s="90"/>
      <c r="VSL160" s="90"/>
      <c r="VSM160" s="90"/>
      <c r="VSN160" s="90"/>
      <c r="VSO160" s="90"/>
      <c r="VSP160" s="90"/>
      <c r="VSQ160" s="90"/>
      <c r="VSR160" s="90"/>
      <c r="VSS160" s="90"/>
      <c r="VST160" s="90"/>
      <c r="VSU160" s="90"/>
      <c r="VSV160" s="90"/>
      <c r="VSW160" s="90"/>
      <c r="VSX160" s="90"/>
      <c r="VSY160" s="90"/>
      <c r="VSZ160" s="90"/>
      <c r="VTA160" s="90"/>
      <c r="VTB160" s="90"/>
      <c r="VTC160" s="90"/>
      <c r="VTD160" s="90"/>
      <c r="VTE160" s="90"/>
      <c r="VTF160" s="90"/>
      <c r="VTG160" s="90"/>
      <c r="VTH160" s="90"/>
      <c r="VTI160" s="90"/>
      <c r="VTJ160" s="90"/>
      <c r="VTK160" s="90"/>
      <c r="VTL160" s="90"/>
      <c r="VTM160" s="90"/>
      <c r="VTN160" s="90"/>
      <c r="VTO160" s="90"/>
      <c r="VTP160" s="90"/>
      <c r="VTQ160" s="90"/>
      <c r="VTR160" s="90"/>
      <c r="VTS160" s="90"/>
      <c r="VTT160" s="90"/>
      <c r="VTU160" s="90"/>
      <c r="VTV160" s="90"/>
      <c r="VTW160" s="90"/>
      <c r="VTX160" s="90"/>
      <c r="VTY160" s="90"/>
      <c r="VTZ160" s="90"/>
      <c r="VUA160" s="90"/>
      <c r="VUB160" s="90"/>
      <c r="VUC160" s="90"/>
      <c r="VUD160" s="90"/>
      <c r="VUE160" s="90"/>
      <c r="VUF160" s="90"/>
      <c r="VUG160" s="90"/>
      <c r="VUH160" s="90"/>
      <c r="VUI160" s="90"/>
      <c r="VUJ160" s="90"/>
      <c r="VUK160" s="90"/>
      <c r="VUL160" s="90"/>
      <c r="VUM160" s="90"/>
      <c r="VUN160" s="90"/>
      <c r="VUO160" s="90"/>
      <c r="VUP160" s="90"/>
      <c r="VUQ160" s="90"/>
      <c r="VUR160" s="90"/>
      <c r="VUS160" s="90"/>
      <c r="VUT160" s="90"/>
      <c r="VUU160" s="90"/>
      <c r="VUV160" s="90"/>
      <c r="VUW160" s="90"/>
      <c r="VUX160" s="90"/>
      <c r="VUY160" s="90"/>
      <c r="VUZ160" s="90"/>
      <c r="VVA160" s="90"/>
      <c r="VVB160" s="90"/>
      <c r="VVC160" s="90"/>
      <c r="VVD160" s="90"/>
      <c r="VVE160" s="90"/>
      <c r="VVF160" s="90"/>
      <c r="VVG160" s="90"/>
      <c r="VVH160" s="90"/>
      <c r="VVI160" s="90"/>
      <c r="VVJ160" s="90"/>
      <c r="VVK160" s="90"/>
      <c r="VVL160" s="90"/>
      <c r="VVM160" s="90"/>
      <c r="VVN160" s="90"/>
      <c r="VVO160" s="90"/>
      <c r="VVP160" s="90"/>
      <c r="VVQ160" s="90"/>
      <c r="VVR160" s="90"/>
      <c r="VVS160" s="90"/>
      <c r="VVT160" s="90"/>
      <c r="VVU160" s="90"/>
      <c r="VVV160" s="90"/>
      <c r="VVW160" s="90"/>
      <c r="VVX160" s="90"/>
      <c r="VVY160" s="90"/>
      <c r="VVZ160" s="90"/>
      <c r="VWA160" s="90"/>
      <c r="VWB160" s="90"/>
      <c r="VWC160" s="90"/>
      <c r="VWD160" s="90"/>
      <c r="VWE160" s="90"/>
      <c r="VWF160" s="90"/>
      <c r="VWG160" s="90"/>
      <c r="VWH160" s="90"/>
      <c r="VWI160" s="90"/>
      <c r="VWJ160" s="90"/>
      <c r="VWK160" s="90"/>
      <c r="VWL160" s="90"/>
      <c r="VWM160" s="90"/>
      <c r="VWN160" s="90"/>
      <c r="VWO160" s="90"/>
      <c r="VWP160" s="90"/>
      <c r="VWQ160" s="90"/>
      <c r="VWR160" s="90"/>
      <c r="VWS160" s="90"/>
      <c r="VWT160" s="90"/>
      <c r="VWU160" s="90"/>
      <c r="VWV160" s="90"/>
      <c r="VWW160" s="90"/>
      <c r="VWX160" s="90"/>
      <c r="VWY160" s="90"/>
      <c r="VWZ160" s="90"/>
      <c r="VXA160" s="90"/>
      <c r="VXB160" s="90"/>
      <c r="VXC160" s="90"/>
      <c r="VXD160" s="90"/>
      <c r="VXE160" s="90"/>
      <c r="VXF160" s="90"/>
      <c r="VXG160" s="90"/>
      <c r="VXH160" s="90"/>
      <c r="VXI160" s="90"/>
      <c r="VXJ160" s="90"/>
      <c r="VXK160" s="90"/>
      <c r="VXL160" s="90"/>
      <c r="VXM160" s="90"/>
      <c r="VXN160" s="90"/>
      <c r="VXO160" s="90"/>
      <c r="VXP160" s="90"/>
      <c r="VXQ160" s="90"/>
      <c r="VXR160" s="90"/>
      <c r="VXS160" s="90"/>
      <c r="VXT160" s="90"/>
      <c r="VXU160" s="90"/>
      <c r="VXV160" s="90"/>
      <c r="VXW160" s="90"/>
      <c r="VXX160" s="90"/>
      <c r="VXY160" s="90"/>
      <c r="VXZ160" s="90"/>
      <c r="VYA160" s="90"/>
      <c r="VYB160" s="90"/>
      <c r="VYC160" s="90"/>
      <c r="VYD160" s="90"/>
      <c r="VYE160" s="90"/>
      <c r="VYF160" s="90"/>
      <c r="VYG160" s="90"/>
      <c r="VYH160" s="90"/>
      <c r="VYI160" s="90"/>
      <c r="VYJ160" s="90"/>
      <c r="VYK160" s="90"/>
      <c r="VYL160" s="90"/>
      <c r="VYM160" s="90"/>
      <c r="VYN160" s="90"/>
      <c r="VYO160" s="90"/>
      <c r="VYP160" s="90"/>
      <c r="VYQ160" s="90"/>
      <c r="VYR160" s="90"/>
      <c r="VYS160" s="90"/>
      <c r="VYT160" s="90"/>
      <c r="VYU160" s="90"/>
      <c r="VYV160" s="90"/>
      <c r="VYW160" s="90"/>
      <c r="VYX160" s="90"/>
      <c r="VYY160" s="90"/>
      <c r="VYZ160" s="90"/>
      <c r="VZA160" s="90"/>
      <c r="VZB160" s="90"/>
      <c r="VZC160" s="90"/>
      <c r="VZD160" s="90"/>
      <c r="VZE160" s="90"/>
      <c r="VZF160" s="90"/>
      <c r="VZG160" s="90"/>
      <c r="VZH160" s="90"/>
      <c r="VZI160" s="90"/>
      <c r="VZJ160" s="90"/>
      <c r="VZK160" s="90"/>
      <c r="VZL160" s="90"/>
      <c r="VZM160" s="90"/>
      <c r="VZN160" s="90"/>
      <c r="VZO160" s="90"/>
      <c r="VZP160" s="90"/>
      <c r="VZQ160" s="90"/>
      <c r="VZR160" s="90"/>
      <c r="VZS160" s="90"/>
      <c r="VZT160" s="90"/>
      <c r="VZU160" s="90"/>
      <c r="VZV160" s="90"/>
      <c r="VZW160" s="90"/>
      <c r="VZX160" s="90"/>
      <c r="VZY160" s="90"/>
      <c r="VZZ160" s="90"/>
      <c r="WAA160" s="90"/>
      <c r="WAB160" s="90"/>
      <c r="WAC160" s="90"/>
      <c r="WAD160" s="90"/>
      <c r="WAE160" s="90"/>
      <c r="WAF160" s="90"/>
      <c r="WAG160" s="90"/>
      <c r="WAH160" s="90"/>
      <c r="WAI160" s="90"/>
      <c r="WAJ160" s="90"/>
      <c r="WAK160" s="90"/>
      <c r="WAL160" s="90"/>
      <c r="WAM160" s="90"/>
      <c r="WAN160" s="90"/>
      <c r="WAO160" s="90"/>
      <c r="WAP160" s="90"/>
      <c r="WAQ160" s="90"/>
      <c r="WAR160" s="90"/>
      <c r="WAS160" s="90"/>
      <c r="WAT160" s="90"/>
      <c r="WAU160" s="90"/>
      <c r="WAV160" s="90"/>
      <c r="WAW160" s="90"/>
      <c r="WAX160" s="90"/>
      <c r="WAY160" s="90"/>
      <c r="WAZ160" s="90"/>
      <c r="WBA160" s="90"/>
      <c r="WBB160" s="90"/>
      <c r="WBC160" s="90"/>
      <c r="WBD160" s="90"/>
      <c r="WBE160" s="90"/>
      <c r="WBF160" s="90"/>
      <c r="WBG160" s="90"/>
      <c r="WBH160" s="90"/>
      <c r="WBI160" s="90"/>
      <c r="WBJ160" s="90"/>
      <c r="WBK160" s="90"/>
      <c r="WBL160" s="90"/>
      <c r="WBM160" s="90"/>
      <c r="WBN160" s="90"/>
      <c r="WBO160" s="90"/>
      <c r="WBP160" s="90"/>
      <c r="WBQ160" s="90"/>
      <c r="WBR160" s="90"/>
      <c r="WBS160" s="90"/>
      <c r="WBT160" s="90"/>
      <c r="WBU160" s="90"/>
      <c r="WBV160" s="90"/>
      <c r="WBW160" s="90"/>
      <c r="WBX160" s="90"/>
      <c r="WBY160" s="90"/>
      <c r="WBZ160" s="90"/>
      <c r="WCA160" s="90"/>
      <c r="WCB160" s="90"/>
      <c r="WCC160" s="90"/>
      <c r="WCD160" s="90"/>
      <c r="WCE160" s="90"/>
      <c r="WCF160" s="90"/>
      <c r="WCG160" s="90"/>
      <c r="WCH160" s="90"/>
      <c r="WCI160" s="90"/>
      <c r="WCJ160" s="90"/>
      <c r="WCK160" s="90"/>
      <c r="WCL160" s="90"/>
      <c r="WCM160" s="90"/>
      <c r="WCN160" s="90"/>
      <c r="WCO160" s="90"/>
      <c r="WCP160" s="90"/>
      <c r="WCQ160" s="90"/>
      <c r="WCR160" s="90"/>
      <c r="WCS160" s="90"/>
      <c r="WCT160" s="90"/>
      <c r="WCU160" s="90"/>
      <c r="WCV160" s="90"/>
      <c r="WCW160" s="90"/>
      <c r="WCX160" s="90"/>
      <c r="WCY160" s="90"/>
      <c r="WCZ160" s="90"/>
      <c r="WDA160" s="90"/>
      <c r="WDB160" s="90"/>
      <c r="WDC160" s="90"/>
      <c r="WDD160" s="90"/>
      <c r="WDE160" s="90"/>
      <c r="WDF160" s="90"/>
      <c r="WDG160" s="90"/>
      <c r="WDH160" s="90"/>
      <c r="WDI160" s="90"/>
      <c r="WDJ160" s="90"/>
      <c r="WDK160" s="90"/>
      <c r="WDL160" s="90"/>
      <c r="WDM160" s="90"/>
      <c r="WDN160" s="90"/>
      <c r="WDO160" s="90"/>
      <c r="WDP160" s="90"/>
      <c r="WDQ160" s="90"/>
      <c r="WDR160" s="90"/>
      <c r="WDS160" s="90"/>
      <c r="WDT160" s="90"/>
      <c r="WDU160" s="90"/>
      <c r="WDV160" s="90"/>
      <c r="WDW160" s="90"/>
      <c r="WDX160" s="90"/>
      <c r="WDY160" s="90"/>
      <c r="WDZ160" s="90"/>
      <c r="WEA160" s="90"/>
      <c r="WEB160" s="90"/>
      <c r="WEC160" s="90"/>
      <c r="WED160" s="90"/>
      <c r="WEE160" s="90"/>
      <c r="WEF160" s="90"/>
      <c r="WEG160" s="90"/>
      <c r="WEH160" s="90"/>
      <c r="WEI160" s="90"/>
      <c r="WEJ160" s="90"/>
      <c r="WEK160" s="90"/>
      <c r="WEL160" s="90"/>
      <c r="WEM160" s="90"/>
      <c r="WEN160" s="90"/>
      <c r="WEO160" s="90"/>
      <c r="WEP160" s="90"/>
      <c r="WEQ160" s="90"/>
      <c r="WER160" s="90"/>
      <c r="WES160" s="90"/>
      <c r="WET160" s="90"/>
      <c r="WEU160" s="90"/>
      <c r="WEV160" s="90"/>
      <c r="WEW160" s="90"/>
      <c r="WEX160" s="90"/>
      <c r="WEY160" s="90"/>
      <c r="WEZ160" s="90"/>
      <c r="WFA160" s="90"/>
      <c r="WFB160" s="90"/>
      <c r="WFC160" s="90"/>
      <c r="WFD160" s="90"/>
      <c r="WFE160" s="90"/>
      <c r="WFF160" s="90"/>
      <c r="WFG160" s="90"/>
      <c r="WFH160" s="90"/>
      <c r="WFI160" s="90"/>
      <c r="WFJ160" s="90"/>
      <c r="WFK160" s="90"/>
      <c r="WFL160" s="90"/>
      <c r="WFM160" s="90"/>
      <c r="WFN160" s="90"/>
      <c r="WFO160" s="90"/>
      <c r="WFP160" s="90"/>
      <c r="WFQ160" s="90"/>
      <c r="WFR160" s="90"/>
      <c r="WFS160" s="90"/>
      <c r="WFT160" s="90"/>
      <c r="WFU160" s="90"/>
      <c r="WFV160" s="90"/>
      <c r="WFW160" s="90"/>
      <c r="WFX160" s="90"/>
      <c r="WFY160" s="90"/>
      <c r="WFZ160" s="90"/>
      <c r="WGA160" s="90"/>
      <c r="WGB160" s="90"/>
      <c r="WGC160" s="90"/>
      <c r="WGD160" s="90"/>
      <c r="WGE160" s="90"/>
      <c r="WGF160" s="90"/>
      <c r="WGG160" s="90"/>
      <c r="WGH160" s="90"/>
      <c r="WGI160" s="90"/>
      <c r="WGJ160" s="90"/>
      <c r="WGK160" s="90"/>
      <c r="WGL160" s="90"/>
      <c r="WGM160" s="90"/>
      <c r="WGN160" s="90"/>
      <c r="WGO160" s="90"/>
      <c r="WGP160" s="90"/>
      <c r="WGQ160" s="90"/>
      <c r="WGR160" s="90"/>
      <c r="WGS160" s="90"/>
      <c r="WGT160" s="90"/>
      <c r="WGU160" s="90"/>
      <c r="WGV160" s="90"/>
      <c r="WGW160" s="90"/>
      <c r="WGX160" s="90"/>
      <c r="WGY160" s="90"/>
      <c r="WGZ160" s="90"/>
      <c r="WHA160" s="90"/>
      <c r="WHB160" s="90"/>
      <c r="WHC160" s="90"/>
      <c r="WHD160" s="90"/>
      <c r="WHE160" s="90"/>
      <c r="WHF160" s="90"/>
      <c r="WHG160" s="90"/>
      <c r="WHH160" s="90"/>
      <c r="WHI160" s="90"/>
      <c r="WHJ160" s="90"/>
      <c r="WHK160" s="90"/>
      <c r="WHL160" s="90"/>
      <c r="WHM160" s="90"/>
      <c r="WHN160" s="90"/>
      <c r="WHO160" s="90"/>
      <c r="WHP160" s="90"/>
      <c r="WHQ160" s="90"/>
      <c r="WHR160" s="90"/>
      <c r="WHS160" s="90"/>
      <c r="WHT160" s="90"/>
      <c r="WHU160" s="90"/>
      <c r="WHV160" s="90"/>
      <c r="WHW160" s="90"/>
      <c r="WHX160" s="90"/>
      <c r="WHY160" s="90"/>
      <c r="WHZ160" s="90"/>
      <c r="WIA160" s="90"/>
      <c r="WIB160" s="90"/>
      <c r="WIC160" s="90"/>
      <c r="WID160" s="90"/>
      <c r="WIE160" s="90"/>
      <c r="WIF160" s="90"/>
      <c r="WIG160" s="90"/>
      <c r="WIH160" s="90"/>
      <c r="WII160" s="90"/>
      <c r="WIJ160" s="90"/>
      <c r="WIK160" s="90"/>
      <c r="WIL160" s="90"/>
      <c r="WIM160" s="90"/>
      <c r="WIN160" s="90"/>
      <c r="WIO160" s="90"/>
      <c r="WIP160" s="90"/>
      <c r="WIQ160" s="90"/>
      <c r="WIR160" s="90"/>
      <c r="WIS160" s="90"/>
      <c r="WIT160" s="90"/>
      <c r="WIU160" s="90"/>
      <c r="WIV160" s="90"/>
      <c r="WIW160" s="90"/>
      <c r="WIX160" s="90"/>
      <c r="WIY160" s="90"/>
      <c r="WIZ160" s="90"/>
      <c r="WJA160" s="90"/>
      <c r="WJB160" s="90"/>
      <c r="WJC160" s="90"/>
      <c r="WJD160" s="90"/>
      <c r="WJE160" s="90"/>
      <c r="WJF160" s="90"/>
      <c r="WJG160" s="90"/>
      <c r="WJH160" s="90"/>
      <c r="WJI160" s="90"/>
      <c r="WJJ160" s="90"/>
      <c r="WJK160" s="90"/>
      <c r="WJL160" s="90"/>
      <c r="WJM160" s="90"/>
      <c r="WJN160" s="90"/>
      <c r="WJO160" s="90"/>
      <c r="WJP160" s="90"/>
      <c r="WJQ160" s="90"/>
      <c r="WJR160" s="90"/>
      <c r="WJS160" s="90"/>
      <c r="WJT160" s="90"/>
      <c r="WJU160" s="90"/>
      <c r="WJV160" s="90"/>
      <c r="WJW160" s="90"/>
      <c r="WJX160" s="90"/>
      <c r="WJY160" s="90"/>
      <c r="WJZ160" s="90"/>
      <c r="WKA160" s="90"/>
      <c r="WKB160" s="90"/>
      <c r="WKC160" s="90"/>
      <c r="WKD160" s="90"/>
      <c r="WKE160" s="90"/>
      <c r="WKF160" s="90"/>
      <c r="WKG160" s="90"/>
      <c r="WKH160" s="90"/>
      <c r="WKI160" s="90"/>
      <c r="WKJ160" s="90"/>
      <c r="WKK160" s="90"/>
      <c r="WKL160" s="90"/>
      <c r="WKM160" s="90"/>
      <c r="WKN160" s="90"/>
      <c r="WKO160" s="90"/>
      <c r="WKP160" s="90"/>
      <c r="WKQ160" s="90"/>
      <c r="WKR160" s="90"/>
      <c r="WKS160" s="90"/>
      <c r="WKT160" s="90"/>
      <c r="WKU160" s="90"/>
      <c r="WKV160" s="90"/>
      <c r="WKW160" s="90"/>
      <c r="WKX160" s="90"/>
      <c r="WKY160" s="90"/>
      <c r="WKZ160" s="90"/>
      <c r="WLA160" s="90"/>
      <c r="WLB160" s="90"/>
      <c r="WLC160" s="90"/>
      <c r="WLD160" s="90"/>
      <c r="WLE160" s="90"/>
      <c r="WLF160" s="90"/>
      <c r="WLG160" s="90"/>
      <c r="WLH160" s="90"/>
      <c r="WLI160" s="90"/>
      <c r="WLJ160" s="90"/>
      <c r="WLK160" s="90"/>
      <c r="WLL160" s="90"/>
      <c r="WLM160" s="90"/>
      <c r="WLN160" s="90"/>
      <c r="WLO160" s="90"/>
      <c r="WLP160" s="90"/>
      <c r="WLQ160" s="90"/>
      <c r="WLR160" s="90"/>
      <c r="WLS160" s="90"/>
      <c r="WLT160" s="90"/>
      <c r="WLU160" s="90"/>
      <c r="WLV160" s="90"/>
      <c r="WLW160" s="90"/>
      <c r="WLX160" s="90"/>
      <c r="WLY160" s="90"/>
      <c r="WLZ160" s="90"/>
      <c r="WMA160" s="90"/>
      <c r="WMB160" s="90"/>
      <c r="WMC160" s="90"/>
      <c r="WMD160" s="90"/>
      <c r="WME160" s="90"/>
      <c r="WMF160" s="90"/>
      <c r="WMG160" s="90"/>
      <c r="WMH160" s="90"/>
      <c r="WMI160" s="90"/>
      <c r="WMJ160" s="90"/>
      <c r="WMK160" s="90"/>
      <c r="WML160" s="90"/>
      <c r="WMM160" s="90"/>
      <c r="WMN160" s="90"/>
      <c r="WMO160" s="90"/>
      <c r="WMP160" s="90"/>
      <c r="WMQ160" s="90"/>
      <c r="WMR160" s="90"/>
      <c r="WMS160" s="90"/>
      <c r="WMT160" s="90"/>
      <c r="WMU160" s="90"/>
      <c r="WMV160" s="90"/>
      <c r="WMW160" s="90"/>
      <c r="WMX160" s="90"/>
      <c r="WMY160" s="90"/>
      <c r="WMZ160" s="90"/>
      <c r="WNA160" s="90"/>
      <c r="WNB160" s="90"/>
      <c r="WNC160" s="90"/>
      <c r="WND160" s="90"/>
      <c r="WNE160" s="90"/>
      <c r="WNF160" s="90"/>
      <c r="WNG160" s="90"/>
      <c r="WNH160" s="90"/>
      <c r="WNI160" s="90"/>
      <c r="WNJ160" s="90"/>
      <c r="WNK160" s="90"/>
      <c r="WNL160" s="90"/>
      <c r="WNM160" s="90"/>
      <c r="WNN160" s="90"/>
      <c r="WNO160" s="90"/>
      <c r="WNP160" s="90"/>
      <c r="WNQ160" s="90"/>
      <c r="WNR160" s="90"/>
      <c r="WNS160" s="90"/>
      <c r="WNT160" s="90"/>
      <c r="WNU160" s="90"/>
      <c r="WNV160" s="90"/>
      <c r="WNW160" s="90"/>
      <c r="WNX160" s="90"/>
      <c r="WNY160" s="90"/>
      <c r="WNZ160" s="90"/>
      <c r="WOA160" s="90"/>
      <c r="WOB160" s="90"/>
      <c r="WOC160" s="90"/>
      <c r="WOD160" s="90"/>
      <c r="WOE160" s="90"/>
      <c r="WOF160" s="90"/>
      <c r="WOG160" s="90"/>
      <c r="WOH160" s="90"/>
      <c r="WOI160" s="90"/>
      <c r="WOJ160" s="90"/>
      <c r="WOK160" s="90"/>
      <c r="WOL160" s="90"/>
      <c r="WOM160" s="90"/>
      <c r="WON160" s="90"/>
      <c r="WOO160" s="90"/>
      <c r="WOP160" s="90"/>
      <c r="WOQ160" s="90"/>
      <c r="WOR160" s="90"/>
      <c r="WOS160" s="90"/>
      <c r="WOT160" s="90"/>
      <c r="WOU160" s="90"/>
      <c r="WOV160" s="90"/>
      <c r="WOW160" s="90"/>
      <c r="WOX160" s="90"/>
      <c r="WOY160" s="90"/>
      <c r="WOZ160" s="90"/>
      <c r="WPA160" s="90"/>
      <c r="WPB160" s="90"/>
      <c r="WPC160" s="90"/>
      <c r="WPD160" s="90"/>
      <c r="WPE160" s="90"/>
      <c r="WPF160" s="90"/>
      <c r="WPG160" s="90"/>
      <c r="WPH160" s="90"/>
      <c r="WPI160" s="90"/>
      <c r="WPJ160" s="90"/>
      <c r="WPK160" s="90"/>
      <c r="WPL160" s="90"/>
      <c r="WPM160" s="90"/>
      <c r="WPN160" s="90"/>
      <c r="WPO160" s="90"/>
      <c r="WPP160" s="90"/>
      <c r="WPQ160" s="90"/>
      <c r="WPR160" s="90"/>
      <c r="WPS160" s="90"/>
      <c r="WPT160" s="90"/>
      <c r="WPU160" s="90"/>
      <c r="WPV160" s="90"/>
      <c r="WPW160" s="90"/>
      <c r="WPX160" s="90"/>
      <c r="WPY160" s="90"/>
      <c r="WPZ160" s="90"/>
      <c r="WQA160" s="90"/>
      <c r="WQB160" s="90"/>
      <c r="WQC160" s="90"/>
      <c r="WQD160" s="90"/>
      <c r="WQE160" s="90"/>
      <c r="WQF160" s="90"/>
      <c r="WQG160" s="90"/>
      <c r="WQH160" s="90"/>
      <c r="WQI160" s="90"/>
      <c r="WQJ160" s="90"/>
      <c r="WQK160" s="90"/>
      <c r="WQL160" s="90"/>
      <c r="WQM160" s="90"/>
      <c r="WQN160" s="90"/>
      <c r="WQO160" s="90"/>
      <c r="WQP160" s="90"/>
      <c r="WQQ160" s="90"/>
      <c r="WQR160" s="90"/>
      <c r="WQS160" s="90"/>
      <c r="WQT160" s="90"/>
      <c r="WQU160" s="90"/>
      <c r="WQV160" s="90"/>
      <c r="WQW160" s="90"/>
      <c r="WQX160" s="90"/>
      <c r="WQY160" s="90"/>
      <c r="WQZ160" s="90"/>
      <c r="WRA160" s="90"/>
      <c r="WRB160" s="90"/>
      <c r="WRC160" s="90"/>
      <c r="WRD160" s="90"/>
      <c r="WRE160" s="90"/>
      <c r="WRF160" s="90"/>
      <c r="WRG160" s="90"/>
      <c r="WRH160" s="90"/>
      <c r="WRI160" s="90"/>
      <c r="WRJ160" s="90"/>
      <c r="WRK160" s="90"/>
      <c r="WRL160" s="90"/>
      <c r="WRM160" s="90"/>
      <c r="WRN160" s="90"/>
      <c r="WRO160" s="90"/>
      <c r="WRP160" s="90"/>
      <c r="WRQ160" s="90"/>
      <c r="WRR160" s="90"/>
      <c r="WRS160" s="90"/>
      <c r="WRT160" s="90"/>
      <c r="WRU160" s="90"/>
      <c r="WRV160" s="90"/>
      <c r="WRW160" s="90"/>
      <c r="WRX160" s="90"/>
      <c r="WRY160" s="90"/>
      <c r="WRZ160" s="90"/>
      <c r="WSA160" s="90"/>
      <c r="WSB160" s="90"/>
      <c r="WSC160" s="90"/>
      <c r="WSD160" s="90"/>
      <c r="WSE160" s="90"/>
      <c r="WSF160" s="90"/>
      <c r="WSG160" s="90"/>
      <c r="WSH160" s="90"/>
      <c r="WSI160" s="90"/>
      <c r="WSJ160" s="90"/>
      <c r="WSK160" s="90"/>
      <c r="WSL160" s="90"/>
      <c r="WSM160" s="90"/>
      <c r="WSN160" s="90"/>
      <c r="WSO160" s="90"/>
      <c r="WSP160" s="90"/>
      <c r="WSQ160" s="90"/>
      <c r="WSR160" s="90"/>
      <c r="WSS160" s="90"/>
      <c r="WST160" s="90"/>
      <c r="WSU160" s="90"/>
      <c r="WSV160" s="90"/>
      <c r="WSW160" s="90"/>
      <c r="WSX160" s="90"/>
      <c r="WSY160" s="90"/>
      <c r="WSZ160" s="90"/>
      <c r="WTA160" s="90"/>
      <c r="WTB160" s="90"/>
      <c r="WTC160" s="90"/>
      <c r="WTD160" s="90"/>
      <c r="WTE160" s="90"/>
      <c r="WTF160" s="90"/>
      <c r="WTG160" s="90"/>
      <c r="WTH160" s="90"/>
      <c r="WTI160" s="90"/>
      <c r="WTJ160" s="90"/>
      <c r="WTK160" s="90"/>
      <c r="WTL160" s="90"/>
      <c r="WTM160" s="90"/>
      <c r="WTN160" s="90"/>
      <c r="WTO160" s="90"/>
      <c r="WTP160" s="90"/>
      <c r="WTQ160" s="90"/>
      <c r="WTR160" s="90"/>
      <c r="WTS160" s="90"/>
      <c r="WTT160" s="90"/>
      <c r="WTU160" s="90"/>
      <c r="WTV160" s="90"/>
      <c r="WTW160" s="90"/>
      <c r="WTX160" s="90"/>
      <c r="WTY160" s="90"/>
      <c r="WTZ160" s="90"/>
      <c r="WUA160" s="90"/>
      <c r="WUB160" s="90"/>
      <c r="WUC160" s="90"/>
      <c r="WUD160" s="90"/>
      <c r="WUE160" s="90"/>
      <c r="WUF160" s="90"/>
      <c r="WUG160" s="90"/>
      <c r="WUH160" s="90"/>
      <c r="WUI160" s="90"/>
      <c r="WUJ160" s="90"/>
      <c r="WUK160" s="90"/>
      <c r="WUL160" s="90"/>
      <c r="WUM160" s="90"/>
      <c r="WUN160" s="90"/>
      <c r="WUO160" s="90"/>
      <c r="WUP160" s="90"/>
      <c r="WUQ160" s="90"/>
      <c r="WUR160" s="90"/>
      <c r="WUS160" s="90"/>
      <c r="WUT160" s="90"/>
      <c r="WUU160" s="90"/>
      <c r="WUV160" s="90"/>
      <c r="WUW160" s="90"/>
      <c r="WUX160" s="90"/>
      <c r="WUY160" s="90"/>
      <c r="WUZ160" s="90"/>
      <c r="WVA160" s="90"/>
      <c r="WVB160" s="90"/>
      <c r="WVC160" s="90"/>
      <c r="WVD160" s="90"/>
      <c r="WVE160" s="90"/>
      <c r="WVF160" s="90"/>
      <c r="WVG160" s="90"/>
      <c r="WVH160" s="90"/>
      <c r="WVI160" s="90"/>
      <c r="WVJ160" s="90"/>
      <c r="WVK160" s="90"/>
      <c r="WVL160" s="90"/>
      <c r="WVM160" s="90"/>
      <c r="WVN160" s="90"/>
      <c r="WVO160" s="90"/>
      <c r="WVP160" s="90"/>
      <c r="WVQ160" s="90"/>
    </row>
    <row r="161" spans="2:16137" s="91" customFormat="1" x14ac:dyDescent="0.35">
      <c r="B161" s="92"/>
      <c r="C161" s="90"/>
      <c r="F161" s="90"/>
      <c r="G161" s="90"/>
      <c r="H161" s="90"/>
      <c r="I161" s="90"/>
      <c r="J161" s="90"/>
      <c r="K161" s="90"/>
      <c r="L161" s="90"/>
      <c r="M161" s="90"/>
      <c r="N161" s="90"/>
      <c r="O161" s="90"/>
      <c r="P161" s="90"/>
      <c r="Q161" s="90"/>
      <c r="R161" s="90"/>
      <c r="S161" s="90"/>
      <c r="T161" s="90"/>
      <c r="U161" s="90"/>
      <c r="V161" s="90"/>
      <c r="W161" s="90"/>
      <c r="X161" s="90"/>
      <c r="Y161" s="90"/>
      <c r="Z161" s="90"/>
      <c r="AA161" s="90"/>
      <c r="AB161" s="90"/>
      <c r="AC161" s="90"/>
      <c r="AD161" s="90"/>
      <c r="AE161" s="90"/>
      <c r="AF161" s="90"/>
      <c r="AG161" s="90"/>
      <c r="AH161" s="90"/>
      <c r="AI161" s="90"/>
      <c r="AJ161" s="90"/>
      <c r="AK161" s="90"/>
      <c r="AL161" s="90"/>
      <c r="AM161" s="90"/>
      <c r="AN161" s="90"/>
      <c r="AO161" s="90"/>
      <c r="AP161" s="90"/>
      <c r="AQ161" s="90"/>
      <c r="AR161" s="90"/>
      <c r="AS161" s="90"/>
      <c r="AT161" s="90"/>
      <c r="AU161" s="90"/>
      <c r="AV161" s="90"/>
      <c r="AW161" s="90"/>
      <c r="AX161" s="90"/>
      <c r="AY161" s="90"/>
      <c r="AZ161" s="90"/>
      <c r="BA161" s="90"/>
      <c r="BB161" s="90"/>
      <c r="BC161" s="90"/>
      <c r="BD161" s="90"/>
      <c r="BE161" s="90"/>
      <c r="BF161" s="90"/>
      <c r="BG161" s="90"/>
      <c r="BH161" s="90"/>
      <c r="BI161" s="90"/>
      <c r="BJ161" s="90"/>
      <c r="BK161" s="90"/>
      <c r="BL161" s="90"/>
      <c r="BM161" s="90"/>
      <c r="BN161" s="90"/>
      <c r="BO161" s="90"/>
      <c r="BP161" s="90"/>
      <c r="BQ161" s="90"/>
      <c r="BR161" s="90"/>
      <c r="BS161" s="90"/>
      <c r="BT161" s="90"/>
      <c r="BU161" s="90"/>
      <c r="BV161" s="90"/>
      <c r="BW161" s="90"/>
      <c r="BX161" s="90"/>
      <c r="BY161" s="90"/>
      <c r="BZ161" s="90"/>
      <c r="CA161" s="90"/>
      <c r="CB161" s="90"/>
      <c r="CC161" s="90"/>
      <c r="CD161" s="90"/>
      <c r="CE161" s="90"/>
      <c r="CF161" s="90"/>
      <c r="CG161" s="90"/>
      <c r="CH161" s="90"/>
      <c r="CI161" s="90"/>
      <c r="CJ161" s="90"/>
      <c r="CK161" s="90"/>
      <c r="CL161" s="90"/>
      <c r="CM161" s="90"/>
      <c r="CN161" s="90"/>
      <c r="CO161" s="90"/>
      <c r="CP161" s="90"/>
      <c r="CQ161" s="90"/>
      <c r="CR161" s="90"/>
      <c r="CS161" s="90"/>
      <c r="CT161" s="90"/>
      <c r="CU161" s="90"/>
      <c r="CV161" s="90"/>
      <c r="CW161" s="90"/>
      <c r="CX161" s="90"/>
      <c r="CY161" s="90"/>
      <c r="CZ161" s="90"/>
      <c r="DA161" s="90"/>
      <c r="DB161" s="90"/>
      <c r="DC161" s="90"/>
      <c r="DD161" s="90"/>
      <c r="DE161" s="90"/>
      <c r="DF161" s="90"/>
      <c r="DG161" s="90"/>
      <c r="DH161" s="90"/>
      <c r="DI161" s="90"/>
      <c r="DJ161" s="90"/>
      <c r="DK161" s="90"/>
      <c r="DL161" s="90"/>
      <c r="DM161" s="90"/>
      <c r="DN161" s="90"/>
      <c r="DO161" s="90"/>
      <c r="DP161" s="90"/>
      <c r="DQ161" s="90"/>
      <c r="DR161" s="90"/>
      <c r="DS161" s="90"/>
      <c r="DT161" s="90"/>
      <c r="DU161" s="90"/>
      <c r="DV161" s="90"/>
      <c r="DW161" s="90"/>
      <c r="DX161" s="90"/>
      <c r="DY161" s="90"/>
      <c r="DZ161" s="90"/>
      <c r="EA161" s="90"/>
      <c r="EB161" s="90"/>
      <c r="EC161" s="90"/>
      <c r="ED161" s="90"/>
      <c r="EE161" s="90"/>
      <c r="EF161" s="90"/>
      <c r="EG161" s="90"/>
      <c r="EH161" s="90"/>
      <c r="EI161" s="90"/>
      <c r="EJ161" s="90"/>
      <c r="EK161" s="90"/>
      <c r="EL161" s="90"/>
      <c r="EM161" s="90"/>
      <c r="EN161" s="90"/>
      <c r="EO161" s="90"/>
      <c r="EP161" s="90"/>
      <c r="EQ161" s="90"/>
      <c r="ER161" s="90"/>
      <c r="ES161" s="90"/>
      <c r="ET161" s="90"/>
      <c r="EU161" s="90"/>
      <c r="EV161" s="90"/>
      <c r="EW161" s="90"/>
      <c r="EX161" s="90"/>
      <c r="EY161" s="90"/>
      <c r="EZ161" s="90"/>
      <c r="FA161" s="90"/>
      <c r="FB161" s="90"/>
      <c r="FC161" s="90"/>
      <c r="FD161" s="90"/>
      <c r="FE161" s="90"/>
      <c r="FF161" s="90"/>
      <c r="FG161" s="90"/>
      <c r="FH161" s="90"/>
      <c r="FI161" s="90"/>
      <c r="FJ161" s="90"/>
      <c r="FK161" s="90"/>
      <c r="FL161" s="90"/>
      <c r="FM161" s="90"/>
      <c r="FN161" s="90"/>
      <c r="FO161" s="90"/>
      <c r="FP161" s="90"/>
      <c r="FQ161" s="90"/>
      <c r="FR161" s="90"/>
      <c r="FS161" s="90"/>
      <c r="FT161" s="90"/>
      <c r="FU161" s="90"/>
      <c r="FV161" s="90"/>
      <c r="FW161" s="90"/>
      <c r="FX161" s="90"/>
      <c r="FY161" s="90"/>
      <c r="FZ161" s="90"/>
      <c r="GA161" s="90"/>
      <c r="GB161" s="90"/>
      <c r="GC161" s="90"/>
      <c r="GD161" s="90"/>
      <c r="GE161" s="90"/>
      <c r="GF161" s="90"/>
      <c r="GG161" s="90"/>
      <c r="GH161" s="90"/>
      <c r="GI161" s="90"/>
      <c r="GJ161" s="90"/>
      <c r="GK161" s="90"/>
      <c r="GL161" s="90"/>
      <c r="GM161" s="90"/>
      <c r="GN161" s="90"/>
      <c r="GO161" s="90"/>
      <c r="GP161" s="90"/>
      <c r="GQ161" s="90"/>
      <c r="GR161" s="90"/>
      <c r="GS161" s="90"/>
      <c r="GT161" s="90"/>
      <c r="GU161" s="90"/>
      <c r="GV161" s="90"/>
      <c r="GW161" s="90"/>
      <c r="GX161" s="90"/>
      <c r="GY161" s="90"/>
      <c r="GZ161" s="90"/>
      <c r="HA161" s="90"/>
      <c r="HB161" s="90"/>
      <c r="HC161" s="90"/>
      <c r="HD161" s="90"/>
      <c r="HE161" s="90"/>
      <c r="HF161" s="90"/>
      <c r="HG161" s="90"/>
      <c r="HH161" s="90"/>
      <c r="HI161" s="90"/>
      <c r="HJ161" s="90"/>
      <c r="HK161" s="90"/>
      <c r="HL161" s="90"/>
      <c r="HM161" s="90"/>
      <c r="HN161" s="90"/>
      <c r="HO161" s="90"/>
      <c r="HP161" s="90"/>
      <c r="HQ161" s="90"/>
      <c r="HR161" s="90"/>
      <c r="HS161" s="90"/>
      <c r="HT161" s="90"/>
      <c r="HU161" s="90"/>
      <c r="HV161" s="90"/>
      <c r="HW161" s="90"/>
      <c r="HX161" s="90"/>
      <c r="HY161" s="90"/>
      <c r="HZ161" s="90"/>
      <c r="IA161" s="90"/>
      <c r="IB161" s="90"/>
      <c r="IC161" s="90"/>
      <c r="ID161" s="90"/>
      <c r="IE161" s="90"/>
      <c r="IF161" s="90"/>
      <c r="IG161" s="90"/>
      <c r="IH161" s="90"/>
      <c r="II161" s="90"/>
      <c r="IJ161" s="90"/>
      <c r="IK161" s="90"/>
      <c r="IL161" s="90"/>
      <c r="IM161" s="90"/>
      <c r="IN161" s="90"/>
      <c r="IO161" s="90"/>
      <c r="IP161" s="90"/>
      <c r="IQ161" s="90"/>
      <c r="IR161" s="90"/>
      <c r="IS161" s="90"/>
      <c r="IT161" s="90"/>
      <c r="IU161" s="90"/>
      <c r="IV161" s="90"/>
      <c r="IW161" s="90"/>
      <c r="IX161" s="90"/>
      <c r="IY161" s="90"/>
      <c r="IZ161" s="90"/>
      <c r="JA161" s="90"/>
      <c r="JB161" s="90"/>
      <c r="JC161" s="90"/>
      <c r="JD161" s="90"/>
      <c r="JE161" s="90"/>
      <c r="JF161" s="90"/>
      <c r="JG161" s="90"/>
      <c r="JH161" s="90"/>
      <c r="JI161" s="90"/>
      <c r="JJ161" s="90"/>
      <c r="JK161" s="90"/>
      <c r="JL161" s="90"/>
      <c r="JM161" s="90"/>
      <c r="JN161" s="90"/>
      <c r="JO161" s="90"/>
      <c r="JP161" s="90"/>
      <c r="JQ161" s="90"/>
      <c r="JR161" s="90"/>
      <c r="JS161" s="90"/>
      <c r="JT161" s="90"/>
      <c r="JU161" s="90"/>
      <c r="JV161" s="90"/>
      <c r="JW161" s="90"/>
      <c r="JX161" s="90"/>
      <c r="JY161" s="90"/>
      <c r="JZ161" s="90"/>
      <c r="KA161" s="90"/>
      <c r="KB161" s="90"/>
      <c r="KC161" s="90"/>
      <c r="KD161" s="90"/>
      <c r="KE161" s="90"/>
      <c r="KF161" s="90"/>
      <c r="KG161" s="90"/>
      <c r="KH161" s="90"/>
      <c r="KI161" s="90"/>
      <c r="KJ161" s="90"/>
      <c r="KK161" s="90"/>
      <c r="KL161" s="90"/>
      <c r="KM161" s="90"/>
      <c r="KN161" s="90"/>
      <c r="KO161" s="90"/>
      <c r="KP161" s="90"/>
      <c r="KQ161" s="90"/>
      <c r="KR161" s="90"/>
      <c r="KS161" s="90"/>
      <c r="KT161" s="90"/>
      <c r="KU161" s="90"/>
      <c r="KV161" s="90"/>
      <c r="KW161" s="90"/>
      <c r="KX161" s="90"/>
      <c r="KY161" s="90"/>
      <c r="KZ161" s="90"/>
      <c r="LA161" s="90"/>
      <c r="LB161" s="90"/>
      <c r="LC161" s="90"/>
      <c r="LD161" s="90"/>
      <c r="LE161" s="90"/>
      <c r="LF161" s="90"/>
      <c r="LG161" s="90"/>
      <c r="LH161" s="90"/>
      <c r="LI161" s="90"/>
      <c r="LJ161" s="90"/>
      <c r="LK161" s="90"/>
      <c r="LL161" s="90"/>
      <c r="LM161" s="90"/>
      <c r="LN161" s="90"/>
      <c r="LO161" s="90"/>
      <c r="LP161" s="90"/>
      <c r="LQ161" s="90"/>
      <c r="LR161" s="90"/>
      <c r="LS161" s="90"/>
      <c r="LT161" s="90"/>
      <c r="LU161" s="90"/>
      <c r="LV161" s="90"/>
      <c r="LW161" s="90"/>
      <c r="LX161" s="90"/>
      <c r="LY161" s="90"/>
      <c r="LZ161" s="90"/>
      <c r="MA161" s="90"/>
      <c r="MB161" s="90"/>
      <c r="MC161" s="90"/>
      <c r="MD161" s="90"/>
      <c r="ME161" s="90"/>
      <c r="MF161" s="90"/>
      <c r="MG161" s="90"/>
      <c r="MH161" s="90"/>
      <c r="MI161" s="90"/>
      <c r="MJ161" s="90"/>
      <c r="MK161" s="90"/>
      <c r="ML161" s="90"/>
      <c r="MM161" s="90"/>
      <c r="MN161" s="90"/>
      <c r="MO161" s="90"/>
      <c r="MP161" s="90"/>
      <c r="MQ161" s="90"/>
      <c r="MR161" s="90"/>
      <c r="MS161" s="90"/>
      <c r="MT161" s="90"/>
      <c r="MU161" s="90"/>
      <c r="MV161" s="90"/>
      <c r="MW161" s="90"/>
      <c r="MX161" s="90"/>
      <c r="MY161" s="90"/>
      <c r="MZ161" s="90"/>
      <c r="NA161" s="90"/>
      <c r="NB161" s="90"/>
      <c r="NC161" s="90"/>
      <c r="ND161" s="90"/>
      <c r="NE161" s="90"/>
      <c r="NF161" s="90"/>
      <c r="NG161" s="90"/>
      <c r="NH161" s="90"/>
      <c r="NI161" s="90"/>
      <c r="NJ161" s="90"/>
      <c r="NK161" s="90"/>
      <c r="NL161" s="90"/>
      <c r="NM161" s="90"/>
      <c r="NN161" s="90"/>
      <c r="NO161" s="90"/>
      <c r="NP161" s="90"/>
      <c r="NQ161" s="90"/>
      <c r="NR161" s="90"/>
      <c r="NS161" s="90"/>
      <c r="NT161" s="90"/>
      <c r="NU161" s="90"/>
      <c r="NV161" s="90"/>
      <c r="NW161" s="90"/>
      <c r="NX161" s="90"/>
      <c r="NY161" s="90"/>
      <c r="NZ161" s="90"/>
      <c r="OA161" s="90"/>
      <c r="OB161" s="90"/>
      <c r="OC161" s="90"/>
      <c r="OD161" s="90"/>
      <c r="OE161" s="90"/>
      <c r="OF161" s="90"/>
      <c r="OG161" s="90"/>
      <c r="OH161" s="90"/>
      <c r="OI161" s="90"/>
      <c r="OJ161" s="90"/>
      <c r="OK161" s="90"/>
      <c r="OL161" s="90"/>
      <c r="OM161" s="90"/>
      <c r="ON161" s="90"/>
      <c r="OO161" s="90"/>
      <c r="OP161" s="90"/>
      <c r="OQ161" s="90"/>
      <c r="OR161" s="90"/>
      <c r="OS161" s="90"/>
      <c r="OT161" s="90"/>
      <c r="OU161" s="90"/>
      <c r="OV161" s="90"/>
      <c r="OW161" s="90"/>
      <c r="OX161" s="90"/>
      <c r="OY161" s="90"/>
      <c r="OZ161" s="90"/>
      <c r="PA161" s="90"/>
      <c r="PB161" s="90"/>
      <c r="PC161" s="90"/>
      <c r="PD161" s="90"/>
      <c r="PE161" s="90"/>
      <c r="PF161" s="90"/>
      <c r="PG161" s="90"/>
      <c r="PH161" s="90"/>
      <c r="PI161" s="90"/>
      <c r="PJ161" s="90"/>
      <c r="PK161" s="90"/>
      <c r="PL161" s="90"/>
      <c r="PM161" s="90"/>
      <c r="PN161" s="90"/>
      <c r="PO161" s="90"/>
      <c r="PP161" s="90"/>
      <c r="PQ161" s="90"/>
      <c r="PR161" s="90"/>
      <c r="PS161" s="90"/>
      <c r="PT161" s="90"/>
      <c r="PU161" s="90"/>
      <c r="PV161" s="90"/>
      <c r="PW161" s="90"/>
      <c r="PX161" s="90"/>
      <c r="PY161" s="90"/>
      <c r="PZ161" s="90"/>
      <c r="QA161" s="90"/>
      <c r="QB161" s="90"/>
      <c r="QC161" s="90"/>
      <c r="QD161" s="90"/>
      <c r="QE161" s="90"/>
      <c r="QF161" s="90"/>
      <c r="QG161" s="90"/>
      <c r="QH161" s="90"/>
      <c r="QI161" s="90"/>
      <c r="QJ161" s="90"/>
      <c r="QK161" s="90"/>
      <c r="QL161" s="90"/>
      <c r="QM161" s="90"/>
      <c r="QN161" s="90"/>
      <c r="QO161" s="90"/>
      <c r="QP161" s="90"/>
      <c r="QQ161" s="90"/>
      <c r="QR161" s="90"/>
      <c r="QS161" s="90"/>
      <c r="QT161" s="90"/>
      <c r="QU161" s="90"/>
      <c r="QV161" s="90"/>
      <c r="QW161" s="90"/>
      <c r="QX161" s="90"/>
      <c r="QY161" s="90"/>
      <c r="QZ161" s="90"/>
      <c r="RA161" s="90"/>
      <c r="RB161" s="90"/>
      <c r="RC161" s="90"/>
      <c r="RD161" s="90"/>
      <c r="RE161" s="90"/>
      <c r="RF161" s="90"/>
      <c r="RG161" s="90"/>
      <c r="RH161" s="90"/>
      <c r="RI161" s="90"/>
      <c r="RJ161" s="90"/>
      <c r="RK161" s="90"/>
      <c r="RL161" s="90"/>
      <c r="RM161" s="90"/>
      <c r="RN161" s="90"/>
      <c r="RO161" s="90"/>
      <c r="RP161" s="90"/>
      <c r="RQ161" s="90"/>
      <c r="RR161" s="90"/>
      <c r="RS161" s="90"/>
      <c r="RT161" s="90"/>
      <c r="RU161" s="90"/>
      <c r="RV161" s="90"/>
      <c r="RW161" s="90"/>
      <c r="RX161" s="90"/>
      <c r="RY161" s="90"/>
      <c r="RZ161" s="90"/>
      <c r="SA161" s="90"/>
      <c r="SB161" s="90"/>
      <c r="SC161" s="90"/>
      <c r="SD161" s="90"/>
      <c r="SE161" s="90"/>
      <c r="SF161" s="90"/>
      <c r="SG161" s="90"/>
      <c r="SH161" s="90"/>
      <c r="SI161" s="90"/>
      <c r="SJ161" s="90"/>
      <c r="SK161" s="90"/>
      <c r="SL161" s="90"/>
      <c r="SM161" s="90"/>
      <c r="SN161" s="90"/>
      <c r="SO161" s="90"/>
      <c r="SP161" s="90"/>
      <c r="SQ161" s="90"/>
      <c r="SR161" s="90"/>
      <c r="SS161" s="90"/>
      <c r="ST161" s="90"/>
      <c r="SU161" s="90"/>
      <c r="SV161" s="90"/>
      <c r="SW161" s="90"/>
      <c r="SX161" s="90"/>
      <c r="SY161" s="90"/>
      <c r="SZ161" s="90"/>
      <c r="TA161" s="90"/>
      <c r="TB161" s="90"/>
      <c r="TC161" s="90"/>
      <c r="TD161" s="90"/>
      <c r="TE161" s="90"/>
      <c r="TF161" s="90"/>
      <c r="TG161" s="90"/>
      <c r="TH161" s="90"/>
      <c r="TI161" s="90"/>
      <c r="TJ161" s="90"/>
      <c r="TK161" s="90"/>
      <c r="TL161" s="90"/>
      <c r="TM161" s="90"/>
      <c r="TN161" s="90"/>
      <c r="TO161" s="90"/>
      <c r="TP161" s="90"/>
      <c r="TQ161" s="90"/>
      <c r="TR161" s="90"/>
      <c r="TS161" s="90"/>
      <c r="TT161" s="90"/>
      <c r="TU161" s="90"/>
      <c r="TV161" s="90"/>
      <c r="TW161" s="90"/>
      <c r="TX161" s="90"/>
      <c r="TY161" s="90"/>
      <c r="TZ161" s="90"/>
      <c r="UA161" s="90"/>
      <c r="UB161" s="90"/>
      <c r="UC161" s="90"/>
      <c r="UD161" s="90"/>
      <c r="UE161" s="90"/>
      <c r="UF161" s="90"/>
      <c r="UG161" s="90"/>
      <c r="UH161" s="90"/>
      <c r="UI161" s="90"/>
      <c r="UJ161" s="90"/>
      <c r="UK161" s="90"/>
      <c r="UL161" s="90"/>
      <c r="UM161" s="90"/>
      <c r="UN161" s="90"/>
      <c r="UO161" s="90"/>
      <c r="UP161" s="90"/>
      <c r="UQ161" s="90"/>
      <c r="UR161" s="90"/>
      <c r="US161" s="90"/>
      <c r="UT161" s="90"/>
      <c r="UU161" s="90"/>
      <c r="UV161" s="90"/>
      <c r="UW161" s="90"/>
      <c r="UX161" s="90"/>
      <c r="UY161" s="90"/>
      <c r="UZ161" s="90"/>
      <c r="VA161" s="90"/>
      <c r="VB161" s="90"/>
      <c r="VC161" s="90"/>
      <c r="VD161" s="90"/>
      <c r="VE161" s="90"/>
      <c r="VF161" s="90"/>
      <c r="VG161" s="90"/>
      <c r="VH161" s="90"/>
      <c r="VI161" s="90"/>
      <c r="VJ161" s="90"/>
      <c r="VK161" s="90"/>
      <c r="VL161" s="90"/>
      <c r="VM161" s="90"/>
      <c r="VN161" s="90"/>
      <c r="VO161" s="90"/>
      <c r="VP161" s="90"/>
      <c r="VQ161" s="90"/>
      <c r="VR161" s="90"/>
      <c r="VS161" s="90"/>
      <c r="VT161" s="90"/>
      <c r="VU161" s="90"/>
      <c r="VV161" s="90"/>
      <c r="VW161" s="90"/>
      <c r="VX161" s="90"/>
      <c r="VY161" s="90"/>
      <c r="VZ161" s="90"/>
      <c r="WA161" s="90"/>
      <c r="WB161" s="90"/>
      <c r="WC161" s="90"/>
      <c r="WD161" s="90"/>
      <c r="WE161" s="90"/>
      <c r="WF161" s="90"/>
      <c r="WG161" s="90"/>
      <c r="WH161" s="90"/>
      <c r="WI161" s="90"/>
      <c r="WJ161" s="90"/>
      <c r="WK161" s="90"/>
      <c r="WL161" s="90"/>
      <c r="WM161" s="90"/>
      <c r="WN161" s="90"/>
      <c r="WO161" s="90"/>
      <c r="WP161" s="90"/>
      <c r="WQ161" s="90"/>
      <c r="WR161" s="90"/>
      <c r="WS161" s="90"/>
      <c r="WT161" s="90"/>
      <c r="WU161" s="90"/>
      <c r="WV161" s="90"/>
      <c r="WW161" s="90"/>
      <c r="WX161" s="90"/>
      <c r="WY161" s="90"/>
      <c r="WZ161" s="90"/>
      <c r="XA161" s="90"/>
      <c r="XB161" s="90"/>
      <c r="XC161" s="90"/>
      <c r="XD161" s="90"/>
      <c r="XE161" s="90"/>
      <c r="XF161" s="90"/>
      <c r="XG161" s="90"/>
      <c r="XH161" s="90"/>
      <c r="XI161" s="90"/>
      <c r="XJ161" s="90"/>
      <c r="XK161" s="90"/>
      <c r="XL161" s="90"/>
      <c r="XM161" s="90"/>
      <c r="XN161" s="90"/>
      <c r="XO161" s="90"/>
      <c r="XP161" s="90"/>
      <c r="XQ161" s="90"/>
      <c r="XR161" s="90"/>
      <c r="XS161" s="90"/>
      <c r="XT161" s="90"/>
      <c r="XU161" s="90"/>
      <c r="XV161" s="90"/>
      <c r="XW161" s="90"/>
      <c r="XX161" s="90"/>
      <c r="XY161" s="90"/>
      <c r="XZ161" s="90"/>
      <c r="YA161" s="90"/>
      <c r="YB161" s="90"/>
      <c r="YC161" s="90"/>
      <c r="YD161" s="90"/>
      <c r="YE161" s="90"/>
      <c r="YF161" s="90"/>
      <c r="YG161" s="90"/>
      <c r="YH161" s="90"/>
      <c r="YI161" s="90"/>
      <c r="YJ161" s="90"/>
      <c r="YK161" s="90"/>
      <c r="YL161" s="90"/>
      <c r="YM161" s="90"/>
      <c r="YN161" s="90"/>
      <c r="YO161" s="90"/>
      <c r="YP161" s="90"/>
      <c r="YQ161" s="90"/>
      <c r="YR161" s="90"/>
      <c r="YS161" s="90"/>
      <c r="YT161" s="90"/>
      <c r="YU161" s="90"/>
      <c r="YV161" s="90"/>
      <c r="YW161" s="90"/>
      <c r="YX161" s="90"/>
      <c r="YY161" s="90"/>
      <c r="YZ161" s="90"/>
      <c r="ZA161" s="90"/>
      <c r="ZB161" s="90"/>
      <c r="ZC161" s="90"/>
      <c r="ZD161" s="90"/>
      <c r="ZE161" s="90"/>
      <c r="ZF161" s="90"/>
      <c r="ZG161" s="90"/>
      <c r="ZH161" s="90"/>
      <c r="ZI161" s="90"/>
      <c r="ZJ161" s="90"/>
      <c r="ZK161" s="90"/>
      <c r="ZL161" s="90"/>
      <c r="ZM161" s="90"/>
      <c r="ZN161" s="90"/>
      <c r="ZO161" s="90"/>
      <c r="ZP161" s="90"/>
      <c r="ZQ161" s="90"/>
      <c r="ZR161" s="90"/>
      <c r="ZS161" s="90"/>
      <c r="ZT161" s="90"/>
      <c r="ZU161" s="90"/>
      <c r="ZV161" s="90"/>
      <c r="ZW161" s="90"/>
      <c r="ZX161" s="90"/>
      <c r="ZY161" s="90"/>
      <c r="ZZ161" s="90"/>
      <c r="AAA161" s="90"/>
      <c r="AAB161" s="90"/>
      <c r="AAC161" s="90"/>
      <c r="AAD161" s="90"/>
      <c r="AAE161" s="90"/>
      <c r="AAF161" s="90"/>
      <c r="AAG161" s="90"/>
      <c r="AAH161" s="90"/>
      <c r="AAI161" s="90"/>
      <c r="AAJ161" s="90"/>
      <c r="AAK161" s="90"/>
      <c r="AAL161" s="90"/>
      <c r="AAM161" s="90"/>
      <c r="AAN161" s="90"/>
      <c r="AAO161" s="90"/>
      <c r="AAP161" s="90"/>
      <c r="AAQ161" s="90"/>
      <c r="AAR161" s="90"/>
      <c r="AAS161" s="90"/>
      <c r="AAT161" s="90"/>
      <c r="AAU161" s="90"/>
      <c r="AAV161" s="90"/>
      <c r="AAW161" s="90"/>
      <c r="AAX161" s="90"/>
      <c r="AAY161" s="90"/>
      <c r="AAZ161" s="90"/>
      <c r="ABA161" s="90"/>
      <c r="ABB161" s="90"/>
      <c r="ABC161" s="90"/>
      <c r="ABD161" s="90"/>
      <c r="ABE161" s="90"/>
      <c r="ABF161" s="90"/>
      <c r="ABG161" s="90"/>
      <c r="ABH161" s="90"/>
      <c r="ABI161" s="90"/>
      <c r="ABJ161" s="90"/>
      <c r="ABK161" s="90"/>
      <c r="ABL161" s="90"/>
      <c r="ABM161" s="90"/>
      <c r="ABN161" s="90"/>
      <c r="ABO161" s="90"/>
      <c r="ABP161" s="90"/>
      <c r="ABQ161" s="90"/>
      <c r="ABR161" s="90"/>
      <c r="ABS161" s="90"/>
      <c r="ABT161" s="90"/>
      <c r="ABU161" s="90"/>
      <c r="ABV161" s="90"/>
      <c r="ABW161" s="90"/>
      <c r="ABX161" s="90"/>
      <c r="ABY161" s="90"/>
      <c r="ABZ161" s="90"/>
      <c r="ACA161" s="90"/>
      <c r="ACB161" s="90"/>
      <c r="ACC161" s="90"/>
      <c r="ACD161" s="90"/>
      <c r="ACE161" s="90"/>
      <c r="ACF161" s="90"/>
      <c r="ACG161" s="90"/>
      <c r="ACH161" s="90"/>
      <c r="ACI161" s="90"/>
      <c r="ACJ161" s="90"/>
      <c r="ACK161" s="90"/>
      <c r="ACL161" s="90"/>
      <c r="ACM161" s="90"/>
      <c r="ACN161" s="90"/>
      <c r="ACO161" s="90"/>
      <c r="ACP161" s="90"/>
      <c r="ACQ161" s="90"/>
      <c r="ACR161" s="90"/>
      <c r="ACS161" s="90"/>
      <c r="ACT161" s="90"/>
      <c r="ACU161" s="90"/>
      <c r="ACV161" s="90"/>
      <c r="ACW161" s="90"/>
      <c r="ACX161" s="90"/>
      <c r="ACY161" s="90"/>
      <c r="ACZ161" s="90"/>
      <c r="ADA161" s="90"/>
      <c r="ADB161" s="90"/>
      <c r="ADC161" s="90"/>
      <c r="ADD161" s="90"/>
      <c r="ADE161" s="90"/>
      <c r="ADF161" s="90"/>
      <c r="ADG161" s="90"/>
      <c r="ADH161" s="90"/>
      <c r="ADI161" s="90"/>
      <c r="ADJ161" s="90"/>
      <c r="ADK161" s="90"/>
      <c r="ADL161" s="90"/>
      <c r="ADM161" s="90"/>
      <c r="ADN161" s="90"/>
      <c r="ADO161" s="90"/>
      <c r="ADP161" s="90"/>
      <c r="ADQ161" s="90"/>
      <c r="ADR161" s="90"/>
      <c r="ADS161" s="90"/>
      <c r="ADT161" s="90"/>
      <c r="ADU161" s="90"/>
      <c r="ADV161" s="90"/>
      <c r="ADW161" s="90"/>
      <c r="ADX161" s="90"/>
      <c r="ADY161" s="90"/>
      <c r="ADZ161" s="90"/>
      <c r="AEA161" s="90"/>
      <c r="AEB161" s="90"/>
      <c r="AEC161" s="90"/>
      <c r="AED161" s="90"/>
      <c r="AEE161" s="90"/>
      <c r="AEF161" s="90"/>
      <c r="AEG161" s="90"/>
      <c r="AEH161" s="90"/>
      <c r="AEI161" s="90"/>
      <c r="AEJ161" s="90"/>
      <c r="AEK161" s="90"/>
      <c r="AEL161" s="90"/>
      <c r="AEM161" s="90"/>
      <c r="AEN161" s="90"/>
      <c r="AEO161" s="90"/>
      <c r="AEP161" s="90"/>
      <c r="AEQ161" s="90"/>
      <c r="AER161" s="90"/>
      <c r="AES161" s="90"/>
      <c r="AET161" s="90"/>
      <c r="AEU161" s="90"/>
      <c r="AEV161" s="90"/>
      <c r="AEW161" s="90"/>
      <c r="AEX161" s="90"/>
      <c r="AEY161" s="90"/>
      <c r="AEZ161" s="90"/>
      <c r="AFA161" s="90"/>
      <c r="AFB161" s="90"/>
      <c r="AFC161" s="90"/>
      <c r="AFD161" s="90"/>
      <c r="AFE161" s="90"/>
      <c r="AFF161" s="90"/>
      <c r="AFG161" s="90"/>
      <c r="AFH161" s="90"/>
      <c r="AFI161" s="90"/>
      <c r="AFJ161" s="90"/>
      <c r="AFK161" s="90"/>
      <c r="AFL161" s="90"/>
      <c r="AFM161" s="90"/>
      <c r="AFN161" s="90"/>
      <c r="AFO161" s="90"/>
      <c r="AFP161" s="90"/>
      <c r="AFQ161" s="90"/>
      <c r="AFR161" s="90"/>
      <c r="AFS161" s="90"/>
      <c r="AFT161" s="90"/>
      <c r="AFU161" s="90"/>
      <c r="AFV161" s="90"/>
      <c r="AFW161" s="90"/>
      <c r="AFX161" s="90"/>
      <c r="AFY161" s="90"/>
      <c r="AFZ161" s="90"/>
      <c r="AGA161" s="90"/>
      <c r="AGB161" s="90"/>
      <c r="AGC161" s="90"/>
      <c r="AGD161" s="90"/>
      <c r="AGE161" s="90"/>
      <c r="AGF161" s="90"/>
      <c r="AGG161" s="90"/>
      <c r="AGH161" s="90"/>
      <c r="AGI161" s="90"/>
      <c r="AGJ161" s="90"/>
      <c r="AGK161" s="90"/>
      <c r="AGL161" s="90"/>
      <c r="AGM161" s="90"/>
      <c r="AGN161" s="90"/>
      <c r="AGO161" s="90"/>
      <c r="AGP161" s="90"/>
      <c r="AGQ161" s="90"/>
      <c r="AGR161" s="90"/>
      <c r="AGS161" s="90"/>
      <c r="AGT161" s="90"/>
      <c r="AGU161" s="90"/>
      <c r="AGV161" s="90"/>
      <c r="AGW161" s="90"/>
      <c r="AGX161" s="90"/>
      <c r="AGY161" s="90"/>
      <c r="AGZ161" s="90"/>
      <c r="AHA161" s="90"/>
      <c r="AHB161" s="90"/>
      <c r="AHC161" s="90"/>
      <c r="AHD161" s="90"/>
      <c r="AHE161" s="90"/>
      <c r="AHF161" s="90"/>
      <c r="AHG161" s="90"/>
      <c r="AHH161" s="90"/>
      <c r="AHI161" s="90"/>
      <c r="AHJ161" s="90"/>
      <c r="AHK161" s="90"/>
      <c r="AHL161" s="90"/>
      <c r="AHM161" s="90"/>
      <c r="AHN161" s="90"/>
      <c r="AHO161" s="90"/>
      <c r="AHP161" s="90"/>
      <c r="AHQ161" s="90"/>
      <c r="AHR161" s="90"/>
      <c r="AHS161" s="90"/>
      <c r="AHT161" s="90"/>
      <c r="AHU161" s="90"/>
      <c r="AHV161" s="90"/>
      <c r="AHW161" s="90"/>
      <c r="AHX161" s="90"/>
      <c r="AHY161" s="90"/>
      <c r="AHZ161" s="90"/>
      <c r="AIA161" s="90"/>
      <c r="AIB161" s="90"/>
      <c r="AIC161" s="90"/>
      <c r="AID161" s="90"/>
      <c r="AIE161" s="90"/>
      <c r="AIF161" s="90"/>
      <c r="AIG161" s="90"/>
      <c r="AIH161" s="90"/>
      <c r="AII161" s="90"/>
      <c r="AIJ161" s="90"/>
      <c r="AIK161" s="90"/>
      <c r="AIL161" s="90"/>
      <c r="AIM161" s="90"/>
      <c r="AIN161" s="90"/>
      <c r="AIO161" s="90"/>
      <c r="AIP161" s="90"/>
      <c r="AIQ161" s="90"/>
      <c r="AIR161" s="90"/>
      <c r="AIS161" s="90"/>
      <c r="AIT161" s="90"/>
      <c r="AIU161" s="90"/>
      <c r="AIV161" s="90"/>
      <c r="AIW161" s="90"/>
      <c r="AIX161" s="90"/>
      <c r="AIY161" s="90"/>
      <c r="AIZ161" s="90"/>
      <c r="AJA161" s="90"/>
      <c r="AJB161" s="90"/>
      <c r="AJC161" s="90"/>
      <c r="AJD161" s="90"/>
      <c r="AJE161" s="90"/>
      <c r="AJF161" s="90"/>
      <c r="AJG161" s="90"/>
      <c r="AJH161" s="90"/>
      <c r="AJI161" s="90"/>
      <c r="AJJ161" s="90"/>
      <c r="AJK161" s="90"/>
      <c r="AJL161" s="90"/>
      <c r="AJM161" s="90"/>
      <c r="AJN161" s="90"/>
      <c r="AJO161" s="90"/>
      <c r="AJP161" s="90"/>
      <c r="AJQ161" s="90"/>
      <c r="AJR161" s="90"/>
      <c r="AJS161" s="90"/>
      <c r="AJT161" s="90"/>
      <c r="AJU161" s="90"/>
      <c r="AJV161" s="90"/>
      <c r="AJW161" s="90"/>
      <c r="AJX161" s="90"/>
      <c r="AJY161" s="90"/>
      <c r="AJZ161" s="90"/>
      <c r="AKA161" s="90"/>
      <c r="AKB161" s="90"/>
      <c r="AKC161" s="90"/>
      <c r="AKD161" s="90"/>
      <c r="AKE161" s="90"/>
      <c r="AKF161" s="90"/>
      <c r="AKG161" s="90"/>
      <c r="AKH161" s="90"/>
      <c r="AKI161" s="90"/>
      <c r="AKJ161" s="90"/>
      <c r="AKK161" s="90"/>
      <c r="AKL161" s="90"/>
      <c r="AKM161" s="90"/>
      <c r="AKN161" s="90"/>
      <c r="AKO161" s="90"/>
      <c r="AKP161" s="90"/>
      <c r="AKQ161" s="90"/>
      <c r="AKR161" s="90"/>
      <c r="AKS161" s="90"/>
      <c r="AKT161" s="90"/>
      <c r="AKU161" s="90"/>
      <c r="AKV161" s="90"/>
      <c r="AKW161" s="90"/>
      <c r="AKX161" s="90"/>
      <c r="AKY161" s="90"/>
      <c r="AKZ161" s="90"/>
      <c r="ALA161" s="90"/>
      <c r="ALB161" s="90"/>
      <c r="ALC161" s="90"/>
      <c r="ALD161" s="90"/>
      <c r="ALE161" s="90"/>
      <c r="ALF161" s="90"/>
      <c r="ALG161" s="90"/>
      <c r="ALH161" s="90"/>
      <c r="ALI161" s="90"/>
      <c r="ALJ161" s="90"/>
      <c r="ALK161" s="90"/>
      <c r="ALL161" s="90"/>
      <c r="ALM161" s="90"/>
      <c r="ALN161" s="90"/>
      <c r="ALO161" s="90"/>
      <c r="ALP161" s="90"/>
      <c r="ALQ161" s="90"/>
      <c r="ALR161" s="90"/>
      <c r="ALS161" s="90"/>
      <c r="ALT161" s="90"/>
      <c r="ALU161" s="90"/>
      <c r="ALV161" s="90"/>
      <c r="ALW161" s="90"/>
      <c r="ALX161" s="90"/>
      <c r="ALY161" s="90"/>
      <c r="ALZ161" s="90"/>
      <c r="AMA161" s="90"/>
      <c r="AMB161" s="90"/>
      <c r="AMC161" s="90"/>
      <c r="AMD161" s="90"/>
      <c r="AME161" s="90"/>
      <c r="AMF161" s="90"/>
      <c r="AMG161" s="90"/>
      <c r="AMH161" s="90"/>
      <c r="AMI161" s="90"/>
      <c r="AMJ161" s="90"/>
      <c r="AMK161" s="90"/>
      <c r="AML161" s="90"/>
      <c r="AMM161" s="90"/>
      <c r="AMN161" s="90"/>
      <c r="AMO161" s="90"/>
      <c r="AMP161" s="90"/>
      <c r="AMQ161" s="90"/>
      <c r="AMR161" s="90"/>
      <c r="AMS161" s="90"/>
      <c r="AMT161" s="90"/>
      <c r="AMU161" s="90"/>
      <c r="AMV161" s="90"/>
      <c r="AMW161" s="90"/>
      <c r="AMX161" s="90"/>
      <c r="AMY161" s="90"/>
      <c r="AMZ161" s="90"/>
      <c r="ANA161" s="90"/>
      <c r="ANB161" s="90"/>
      <c r="ANC161" s="90"/>
      <c r="AND161" s="90"/>
      <c r="ANE161" s="90"/>
      <c r="ANF161" s="90"/>
      <c r="ANG161" s="90"/>
      <c r="ANH161" s="90"/>
      <c r="ANI161" s="90"/>
      <c r="ANJ161" s="90"/>
      <c r="ANK161" s="90"/>
      <c r="ANL161" s="90"/>
      <c r="ANM161" s="90"/>
      <c r="ANN161" s="90"/>
      <c r="ANO161" s="90"/>
      <c r="ANP161" s="90"/>
      <c r="ANQ161" s="90"/>
      <c r="ANR161" s="90"/>
      <c r="ANS161" s="90"/>
      <c r="ANT161" s="90"/>
      <c r="ANU161" s="90"/>
      <c r="ANV161" s="90"/>
      <c r="ANW161" s="90"/>
      <c r="ANX161" s="90"/>
      <c r="ANY161" s="90"/>
      <c r="ANZ161" s="90"/>
      <c r="AOA161" s="90"/>
      <c r="AOB161" s="90"/>
      <c r="AOC161" s="90"/>
      <c r="AOD161" s="90"/>
      <c r="AOE161" s="90"/>
      <c r="AOF161" s="90"/>
      <c r="AOG161" s="90"/>
      <c r="AOH161" s="90"/>
      <c r="AOI161" s="90"/>
      <c r="AOJ161" s="90"/>
      <c r="AOK161" s="90"/>
      <c r="AOL161" s="90"/>
      <c r="AOM161" s="90"/>
      <c r="AON161" s="90"/>
      <c r="AOO161" s="90"/>
      <c r="AOP161" s="90"/>
      <c r="AOQ161" s="90"/>
      <c r="AOR161" s="90"/>
      <c r="AOS161" s="90"/>
      <c r="AOT161" s="90"/>
      <c r="AOU161" s="90"/>
      <c r="AOV161" s="90"/>
      <c r="AOW161" s="90"/>
      <c r="AOX161" s="90"/>
      <c r="AOY161" s="90"/>
      <c r="AOZ161" s="90"/>
      <c r="APA161" s="90"/>
      <c r="APB161" s="90"/>
      <c r="APC161" s="90"/>
      <c r="APD161" s="90"/>
      <c r="APE161" s="90"/>
      <c r="APF161" s="90"/>
      <c r="APG161" s="90"/>
      <c r="APH161" s="90"/>
      <c r="API161" s="90"/>
      <c r="APJ161" s="90"/>
      <c r="APK161" s="90"/>
      <c r="APL161" s="90"/>
      <c r="APM161" s="90"/>
      <c r="APN161" s="90"/>
      <c r="APO161" s="90"/>
      <c r="APP161" s="90"/>
      <c r="APQ161" s="90"/>
      <c r="APR161" s="90"/>
      <c r="APS161" s="90"/>
      <c r="APT161" s="90"/>
      <c r="APU161" s="90"/>
      <c r="APV161" s="90"/>
      <c r="APW161" s="90"/>
      <c r="APX161" s="90"/>
      <c r="APY161" s="90"/>
      <c r="APZ161" s="90"/>
      <c r="AQA161" s="90"/>
      <c r="AQB161" s="90"/>
      <c r="AQC161" s="90"/>
      <c r="AQD161" s="90"/>
      <c r="AQE161" s="90"/>
      <c r="AQF161" s="90"/>
      <c r="AQG161" s="90"/>
      <c r="AQH161" s="90"/>
      <c r="AQI161" s="90"/>
      <c r="AQJ161" s="90"/>
      <c r="AQK161" s="90"/>
      <c r="AQL161" s="90"/>
      <c r="AQM161" s="90"/>
      <c r="AQN161" s="90"/>
      <c r="AQO161" s="90"/>
      <c r="AQP161" s="90"/>
      <c r="AQQ161" s="90"/>
      <c r="AQR161" s="90"/>
      <c r="AQS161" s="90"/>
      <c r="AQT161" s="90"/>
      <c r="AQU161" s="90"/>
      <c r="AQV161" s="90"/>
      <c r="AQW161" s="90"/>
      <c r="AQX161" s="90"/>
      <c r="AQY161" s="90"/>
      <c r="AQZ161" s="90"/>
      <c r="ARA161" s="90"/>
      <c r="ARB161" s="90"/>
      <c r="ARC161" s="90"/>
      <c r="ARD161" s="90"/>
      <c r="ARE161" s="90"/>
      <c r="ARF161" s="90"/>
      <c r="ARG161" s="90"/>
      <c r="ARH161" s="90"/>
      <c r="ARI161" s="90"/>
      <c r="ARJ161" s="90"/>
      <c r="ARK161" s="90"/>
      <c r="ARL161" s="90"/>
      <c r="ARM161" s="90"/>
      <c r="ARN161" s="90"/>
      <c r="ARO161" s="90"/>
      <c r="ARP161" s="90"/>
      <c r="ARQ161" s="90"/>
      <c r="ARR161" s="90"/>
      <c r="ARS161" s="90"/>
      <c r="ART161" s="90"/>
      <c r="ARU161" s="90"/>
      <c r="ARV161" s="90"/>
      <c r="ARW161" s="90"/>
      <c r="ARX161" s="90"/>
      <c r="ARY161" s="90"/>
      <c r="ARZ161" s="90"/>
      <c r="ASA161" s="90"/>
      <c r="ASB161" s="90"/>
      <c r="ASC161" s="90"/>
      <c r="ASD161" s="90"/>
      <c r="ASE161" s="90"/>
      <c r="ASF161" s="90"/>
      <c r="ASG161" s="90"/>
      <c r="ASH161" s="90"/>
      <c r="ASI161" s="90"/>
      <c r="ASJ161" s="90"/>
      <c r="ASK161" s="90"/>
      <c r="ASL161" s="90"/>
      <c r="ASM161" s="90"/>
      <c r="ASN161" s="90"/>
      <c r="ASO161" s="90"/>
      <c r="ASP161" s="90"/>
      <c r="ASQ161" s="90"/>
      <c r="ASR161" s="90"/>
      <c r="ASS161" s="90"/>
      <c r="AST161" s="90"/>
      <c r="ASU161" s="90"/>
      <c r="ASV161" s="90"/>
      <c r="ASW161" s="90"/>
      <c r="ASX161" s="90"/>
      <c r="ASY161" s="90"/>
      <c r="ASZ161" s="90"/>
      <c r="ATA161" s="90"/>
      <c r="ATB161" s="90"/>
      <c r="ATC161" s="90"/>
      <c r="ATD161" s="90"/>
      <c r="ATE161" s="90"/>
      <c r="ATF161" s="90"/>
      <c r="ATG161" s="90"/>
      <c r="ATH161" s="90"/>
      <c r="ATI161" s="90"/>
      <c r="ATJ161" s="90"/>
      <c r="ATK161" s="90"/>
      <c r="ATL161" s="90"/>
      <c r="ATM161" s="90"/>
      <c r="ATN161" s="90"/>
      <c r="ATO161" s="90"/>
      <c r="ATP161" s="90"/>
      <c r="ATQ161" s="90"/>
      <c r="ATR161" s="90"/>
      <c r="ATS161" s="90"/>
      <c r="ATT161" s="90"/>
      <c r="ATU161" s="90"/>
      <c r="ATV161" s="90"/>
      <c r="ATW161" s="90"/>
      <c r="ATX161" s="90"/>
      <c r="ATY161" s="90"/>
      <c r="ATZ161" s="90"/>
      <c r="AUA161" s="90"/>
      <c r="AUB161" s="90"/>
      <c r="AUC161" s="90"/>
      <c r="AUD161" s="90"/>
      <c r="AUE161" s="90"/>
      <c r="AUF161" s="90"/>
      <c r="AUG161" s="90"/>
      <c r="AUH161" s="90"/>
      <c r="AUI161" s="90"/>
      <c r="AUJ161" s="90"/>
      <c r="AUK161" s="90"/>
      <c r="AUL161" s="90"/>
      <c r="AUM161" s="90"/>
      <c r="AUN161" s="90"/>
      <c r="AUO161" s="90"/>
      <c r="AUP161" s="90"/>
      <c r="AUQ161" s="90"/>
      <c r="AUR161" s="90"/>
      <c r="AUS161" s="90"/>
      <c r="AUT161" s="90"/>
      <c r="AUU161" s="90"/>
      <c r="AUV161" s="90"/>
      <c r="AUW161" s="90"/>
      <c r="AUX161" s="90"/>
      <c r="AUY161" s="90"/>
      <c r="AUZ161" s="90"/>
      <c r="AVA161" s="90"/>
      <c r="AVB161" s="90"/>
      <c r="AVC161" s="90"/>
      <c r="AVD161" s="90"/>
      <c r="AVE161" s="90"/>
      <c r="AVF161" s="90"/>
      <c r="AVG161" s="90"/>
      <c r="AVH161" s="90"/>
      <c r="AVI161" s="90"/>
      <c r="AVJ161" s="90"/>
      <c r="AVK161" s="90"/>
      <c r="AVL161" s="90"/>
      <c r="AVM161" s="90"/>
      <c r="AVN161" s="90"/>
      <c r="AVO161" s="90"/>
      <c r="AVP161" s="90"/>
      <c r="AVQ161" s="90"/>
      <c r="AVR161" s="90"/>
      <c r="AVS161" s="90"/>
      <c r="AVT161" s="90"/>
      <c r="AVU161" s="90"/>
      <c r="AVV161" s="90"/>
      <c r="AVW161" s="90"/>
      <c r="AVX161" s="90"/>
      <c r="AVY161" s="90"/>
      <c r="AVZ161" s="90"/>
      <c r="AWA161" s="90"/>
      <c r="AWB161" s="90"/>
      <c r="AWC161" s="90"/>
      <c r="AWD161" s="90"/>
      <c r="AWE161" s="90"/>
      <c r="AWF161" s="90"/>
      <c r="AWG161" s="90"/>
      <c r="AWH161" s="90"/>
      <c r="AWI161" s="90"/>
      <c r="AWJ161" s="90"/>
      <c r="AWK161" s="90"/>
      <c r="AWL161" s="90"/>
      <c r="AWM161" s="90"/>
      <c r="AWN161" s="90"/>
      <c r="AWO161" s="90"/>
      <c r="AWP161" s="90"/>
      <c r="AWQ161" s="90"/>
      <c r="AWR161" s="90"/>
      <c r="AWS161" s="90"/>
      <c r="AWT161" s="90"/>
      <c r="AWU161" s="90"/>
      <c r="AWV161" s="90"/>
      <c r="AWW161" s="90"/>
      <c r="AWX161" s="90"/>
      <c r="AWY161" s="90"/>
      <c r="AWZ161" s="90"/>
      <c r="AXA161" s="90"/>
      <c r="AXB161" s="90"/>
      <c r="AXC161" s="90"/>
      <c r="AXD161" s="90"/>
      <c r="AXE161" s="90"/>
      <c r="AXF161" s="90"/>
      <c r="AXG161" s="90"/>
      <c r="AXH161" s="90"/>
      <c r="AXI161" s="90"/>
      <c r="AXJ161" s="90"/>
      <c r="AXK161" s="90"/>
      <c r="AXL161" s="90"/>
      <c r="AXM161" s="90"/>
      <c r="AXN161" s="90"/>
      <c r="AXO161" s="90"/>
      <c r="AXP161" s="90"/>
      <c r="AXQ161" s="90"/>
      <c r="AXR161" s="90"/>
      <c r="AXS161" s="90"/>
      <c r="AXT161" s="90"/>
      <c r="AXU161" s="90"/>
      <c r="AXV161" s="90"/>
      <c r="AXW161" s="90"/>
      <c r="AXX161" s="90"/>
      <c r="AXY161" s="90"/>
      <c r="AXZ161" s="90"/>
      <c r="AYA161" s="90"/>
      <c r="AYB161" s="90"/>
      <c r="AYC161" s="90"/>
      <c r="AYD161" s="90"/>
      <c r="AYE161" s="90"/>
      <c r="AYF161" s="90"/>
      <c r="AYG161" s="90"/>
      <c r="AYH161" s="90"/>
      <c r="AYI161" s="90"/>
      <c r="AYJ161" s="90"/>
      <c r="AYK161" s="90"/>
      <c r="AYL161" s="90"/>
      <c r="AYM161" s="90"/>
      <c r="AYN161" s="90"/>
      <c r="AYO161" s="90"/>
      <c r="AYP161" s="90"/>
      <c r="AYQ161" s="90"/>
      <c r="AYR161" s="90"/>
      <c r="AYS161" s="90"/>
      <c r="AYT161" s="90"/>
      <c r="AYU161" s="90"/>
      <c r="AYV161" s="90"/>
      <c r="AYW161" s="90"/>
      <c r="AYX161" s="90"/>
      <c r="AYY161" s="90"/>
      <c r="AYZ161" s="90"/>
      <c r="AZA161" s="90"/>
      <c r="AZB161" s="90"/>
      <c r="AZC161" s="90"/>
      <c r="AZD161" s="90"/>
      <c r="AZE161" s="90"/>
      <c r="AZF161" s="90"/>
      <c r="AZG161" s="90"/>
      <c r="AZH161" s="90"/>
      <c r="AZI161" s="90"/>
      <c r="AZJ161" s="90"/>
      <c r="AZK161" s="90"/>
      <c r="AZL161" s="90"/>
      <c r="AZM161" s="90"/>
      <c r="AZN161" s="90"/>
      <c r="AZO161" s="90"/>
      <c r="AZP161" s="90"/>
      <c r="AZQ161" s="90"/>
      <c r="AZR161" s="90"/>
      <c r="AZS161" s="90"/>
      <c r="AZT161" s="90"/>
      <c r="AZU161" s="90"/>
      <c r="AZV161" s="90"/>
      <c r="AZW161" s="90"/>
      <c r="AZX161" s="90"/>
      <c r="AZY161" s="90"/>
      <c r="AZZ161" s="90"/>
      <c r="BAA161" s="90"/>
      <c r="BAB161" s="90"/>
      <c r="BAC161" s="90"/>
      <c r="BAD161" s="90"/>
      <c r="BAE161" s="90"/>
      <c r="BAF161" s="90"/>
      <c r="BAG161" s="90"/>
      <c r="BAH161" s="90"/>
      <c r="BAI161" s="90"/>
      <c r="BAJ161" s="90"/>
      <c r="BAK161" s="90"/>
      <c r="BAL161" s="90"/>
      <c r="BAM161" s="90"/>
      <c r="BAN161" s="90"/>
      <c r="BAO161" s="90"/>
      <c r="BAP161" s="90"/>
      <c r="BAQ161" s="90"/>
      <c r="BAR161" s="90"/>
      <c r="BAS161" s="90"/>
      <c r="BAT161" s="90"/>
      <c r="BAU161" s="90"/>
      <c r="BAV161" s="90"/>
      <c r="BAW161" s="90"/>
      <c r="BAX161" s="90"/>
      <c r="BAY161" s="90"/>
      <c r="BAZ161" s="90"/>
      <c r="BBA161" s="90"/>
      <c r="BBB161" s="90"/>
      <c r="BBC161" s="90"/>
      <c r="BBD161" s="90"/>
      <c r="BBE161" s="90"/>
      <c r="BBF161" s="90"/>
      <c r="BBG161" s="90"/>
      <c r="BBH161" s="90"/>
      <c r="BBI161" s="90"/>
      <c r="BBJ161" s="90"/>
      <c r="BBK161" s="90"/>
      <c r="BBL161" s="90"/>
      <c r="BBM161" s="90"/>
      <c r="BBN161" s="90"/>
      <c r="BBO161" s="90"/>
      <c r="BBP161" s="90"/>
      <c r="BBQ161" s="90"/>
      <c r="BBR161" s="90"/>
      <c r="BBS161" s="90"/>
      <c r="BBT161" s="90"/>
      <c r="BBU161" s="90"/>
      <c r="BBV161" s="90"/>
      <c r="BBW161" s="90"/>
      <c r="BBX161" s="90"/>
      <c r="BBY161" s="90"/>
      <c r="BBZ161" s="90"/>
      <c r="BCA161" s="90"/>
      <c r="BCB161" s="90"/>
      <c r="BCC161" s="90"/>
      <c r="BCD161" s="90"/>
      <c r="BCE161" s="90"/>
      <c r="BCF161" s="90"/>
      <c r="BCG161" s="90"/>
      <c r="BCH161" s="90"/>
      <c r="BCI161" s="90"/>
      <c r="BCJ161" s="90"/>
      <c r="BCK161" s="90"/>
      <c r="BCL161" s="90"/>
      <c r="BCM161" s="90"/>
      <c r="BCN161" s="90"/>
      <c r="BCO161" s="90"/>
      <c r="BCP161" s="90"/>
      <c r="BCQ161" s="90"/>
      <c r="BCR161" s="90"/>
      <c r="BCS161" s="90"/>
      <c r="BCT161" s="90"/>
      <c r="BCU161" s="90"/>
      <c r="BCV161" s="90"/>
      <c r="BCW161" s="90"/>
      <c r="BCX161" s="90"/>
      <c r="BCY161" s="90"/>
      <c r="BCZ161" s="90"/>
      <c r="BDA161" s="90"/>
      <c r="BDB161" s="90"/>
      <c r="BDC161" s="90"/>
      <c r="BDD161" s="90"/>
      <c r="BDE161" s="90"/>
      <c r="BDF161" s="90"/>
      <c r="BDG161" s="90"/>
      <c r="BDH161" s="90"/>
      <c r="BDI161" s="90"/>
      <c r="BDJ161" s="90"/>
      <c r="BDK161" s="90"/>
      <c r="BDL161" s="90"/>
      <c r="BDM161" s="90"/>
      <c r="BDN161" s="90"/>
      <c r="BDO161" s="90"/>
      <c r="BDP161" s="90"/>
      <c r="BDQ161" s="90"/>
      <c r="BDR161" s="90"/>
      <c r="BDS161" s="90"/>
      <c r="BDT161" s="90"/>
      <c r="BDU161" s="90"/>
      <c r="BDV161" s="90"/>
      <c r="BDW161" s="90"/>
      <c r="BDX161" s="90"/>
      <c r="BDY161" s="90"/>
      <c r="BDZ161" s="90"/>
      <c r="BEA161" s="90"/>
      <c r="BEB161" s="90"/>
      <c r="BEC161" s="90"/>
      <c r="BED161" s="90"/>
      <c r="BEE161" s="90"/>
      <c r="BEF161" s="90"/>
      <c r="BEG161" s="90"/>
      <c r="BEH161" s="90"/>
      <c r="BEI161" s="90"/>
      <c r="BEJ161" s="90"/>
      <c r="BEK161" s="90"/>
      <c r="BEL161" s="90"/>
      <c r="BEM161" s="90"/>
      <c r="BEN161" s="90"/>
      <c r="BEO161" s="90"/>
      <c r="BEP161" s="90"/>
      <c r="BEQ161" s="90"/>
      <c r="BER161" s="90"/>
      <c r="BES161" s="90"/>
      <c r="BET161" s="90"/>
      <c r="BEU161" s="90"/>
      <c r="BEV161" s="90"/>
      <c r="BEW161" s="90"/>
      <c r="BEX161" s="90"/>
      <c r="BEY161" s="90"/>
      <c r="BEZ161" s="90"/>
      <c r="BFA161" s="90"/>
      <c r="BFB161" s="90"/>
      <c r="BFC161" s="90"/>
      <c r="BFD161" s="90"/>
      <c r="BFE161" s="90"/>
      <c r="BFF161" s="90"/>
      <c r="BFG161" s="90"/>
      <c r="BFH161" s="90"/>
      <c r="BFI161" s="90"/>
      <c r="BFJ161" s="90"/>
      <c r="BFK161" s="90"/>
      <c r="BFL161" s="90"/>
      <c r="BFM161" s="90"/>
      <c r="BFN161" s="90"/>
      <c r="BFO161" s="90"/>
      <c r="BFP161" s="90"/>
      <c r="BFQ161" s="90"/>
      <c r="BFR161" s="90"/>
      <c r="BFS161" s="90"/>
      <c r="BFT161" s="90"/>
      <c r="BFU161" s="90"/>
      <c r="BFV161" s="90"/>
      <c r="BFW161" s="90"/>
      <c r="BFX161" s="90"/>
      <c r="BFY161" s="90"/>
      <c r="BFZ161" s="90"/>
      <c r="BGA161" s="90"/>
      <c r="BGB161" s="90"/>
      <c r="BGC161" s="90"/>
      <c r="BGD161" s="90"/>
      <c r="BGE161" s="90"/>
      <c r="BGF161" s="90"/>
      <c r="BGG161" s="90"/>
      <c r="BGH161" s="90"/>
      <c r="BGI161" s="90"/>
      <c r="BGJ161" s="90"/>
      <c r="BGK161" s="90"/>
      <c r="BGL161" s="90"/>
      <c r="BGM161" s="90"/>
      <c r="BGN161" s="90"/>
      <c r="BGO161" s="90"/>
      <c r="BGP161" s="90"/>
      <c r="BGQ161" s="90"/>
      <c r="BGR161" s="90"/>
      <c r="BGS161" s="90"/>
      <c r="BGT161" s="90"/>
      <c r="BGU161" s="90"/>
      <c r="BGV161" s="90"/>
      <c r="BGW161" s="90"/>
      <c r="BGX161" s="90"/>
      <c r="BGY161" s="90"/>
      <c r="BGZ161" s="90"/>
      <c r="BHA161" s="90"/>
      <c r="BHB161" s="90"/>
      <c r="BHC161" s="90"/>
      <c r="BHD161" s="90"/>
      <c r="BHE161" s="90"/>
      <c r="BHF161" s="90"/>
      <c r="BHG161" s="90"/>
      <c r="BHH161" s="90"/>
      <c r="BHI161" s="90"/>
      <c r="BHJ161" s="90"/>
      <c r="BHK161" s="90"/>
      <c r="BHL161" s="90"/>
      <c r="BHM161" s="90"/>
      <c r="BHN161" s="90"/>
      <c r="BHO161" s="90"/>
      <c r="BHP161" s="90"/>
      <c r="BHQ161" s="90"/>
      <c r="BHR161" s="90"/>
      <c r="BHS161" s="90"/>
      <c r="BHT161" s="90"/>
      <c r="BHU161" s="90"/>
      <c r="BHV161" s="90"/>
      <c r="BHW161" s="90"/>
      <c r="BHX161" s="90"/>
      <c r="BHY161" s="90"/>
      <c r="BHZ161" s="90"/>
      <c r="BIA161" s="90"/>
      <c r="BIB161" s="90"/>
      <c r="BIC161" s="90"/>
      <c r="BID161" s="90"/>
      <c r="BIE161" s="90"/>
      <c r="BIF161" s="90"/>
      <c r="BIG161" s="90"/>
      <c r="BIH161" s="90"/>
      <c r="BII161" s="90"/>
      <c r="BIJ161" s="90"/>
      <c r="BIK161" s="90"/>
      <c r="BIL161" s="90"/>
      <c r="BIM161" s="90"/>
      <c r="BIN161" s="90"/>
      <c r="BIO161" s="90"/>
      <c r="BIP161" s="90"/>
      <c r="BIQ161" s="90"/>
      <c r="BIR161" s="90"/>
      <c r="BIS161" s="90"/>
      <c r="BIT161" s="90"/>
      <c r="BIU161" s="90"/>
      <c r="BIV161" s="90"/>
      <c r="BIW161" s="90"/>
      <c r="BIX161" s="90"/>
      <c r="BIY161" s="90"/>
      <c r="BIZ161" s="90"/>
      <c r="BJA161" s="90"/>
      <c r="BJB161" s="90"/>
      <c r="BJC161" s="90"/>
      <c r="BJD161" s="90"/>
      <c r="BJE161" s="90"/>
      <c r="BJF161" s="90"/>
      <c r="BJG161" s="90"/>
      <c r="BJH161" s="90"/>
      <c r="BJI161" s="90"/>
      <c r="BJJ161" s="90"/>
      <c r="BJK161" s="90"/>
      <c r="BJL161" s="90"/>
      <c r="BJM161" s="90"/>
      <c r="BJN161" s="90"/>
      <c r="BJO161" s="90"/>
      <c r="BJP161" s="90"/>
      <c r="BJQ161" s="90"/>
      <c r="BJR161" s="90"/>
      <c r="BJS161" s="90"/>
      <c r="BJT161" s="90"/>
      <c r="BJU161" s="90"/>
      <c r="BJV161" s="90"/>
      <c r="BJW161" s="90"/>
      <c r="BJX161" s="90"/>
      <c r="BJY161" s="90"/>
      <c r="BJZ161" s="90"/>
      <c r="BKA161" s="90"/>
      <c r="BKB161" s="90"/>
      <c r="BKC161" s="90"/>
      <c r="BKD161" s="90"/>
      <c r="BKE161" s="90"/>
      <c r="BKF161" s="90"/>
      <c r="BKG161" s="90"/>
      <c r="BKH161" s="90"/>
      <c r="BKI161" s="90"/>
      <c r="BKJ161" s="90"/>
      <c r="BKK161" s="90"/>
      <c r="BKL161" s="90"/>
      <c r="BKM161" s="90"/>
      <c r="BKN161" s="90"/>
      <c r="BKO161" s="90"/>
      <c r="BKP161" s="90"/>
      <c r="BKQ161" s="90"/>
      <c r="BKR161" s="90"/>
      <c r="BKS161" s="90"/>
      <c r="BKT161" s="90"/>
      <c r="BKU161" s="90"/>
      <c r="BKV161" s="90"/>
      <c r="BKW161" s="90"/>
      <c r="BKX161" s="90"/>
      <c r="BKY161" s="90"/>
      <c r="BKZ161" s="90"/>
      <c r="BLA161" s="90"/>
      <c r="BLB161" s="90"/>
      <c r="BLC161" s="90"/>
      <c r="BLD161" s="90"/>
      <c r="BLE161" s="90"/>
      <c r="BLF161" s="90"/>
      <c r="BLG161" s="90"/>
      <c r="BLH161" s="90"/>
      <c r="BLI161" s="90"/>
      <c r="BLJ161" s="90"/>
      <c r="BLK161" s="90"/>
      <c r="BLL161" s="90"/>
      <c r="BLM161" s="90"/>
      <c r="BLN161" s="90"/>
      <c r="BLO161" s="90"/>
      <c r="BLP161" s="90"/>
      <c r="BLQ161" s="90"/>
      <c r="BLR161" s="90"/>
      <c r="BLS161" s="90"/>
      <c r="BLT161" s="90"/>
      <c r="BLU161" s="90"/>
      <c r="BLV161" s="90"/>
      <c r="BLW161" s="90"/>
      <c r="BLX161" s="90"/>
      <c r="BLY161" s="90"/>
      <c r="BLZ161" s="90"/>
      <c r="BMA161" s="90"/>
      <c r="BMB161" s="90"/>
      <c r="BMC161" s="90"/>
      <c r="BMD161" s="90"/>
      <c r="BME161" s="90"/>
      <c r="BMF161" s="90"/>
      <c r="BMG161" s="90"/>
      <c r="BMH161" s="90"/>
      <c r="BMI161" s="90"/>
      <c r="BMJ161" s="90"/>
      <c r="BMK161" s="90"/>
      <c r="BML161" s="90"/>
      <c r="BMM161" s="90"/>
      <c r="BMN161" s="90"/>
      <c r="BMO161" s="90"/>
      <c r="BMP161" s="90"/>
      <c r="BMQ161" s="90"/>
      <c r="BMR161" s="90"/>
      <c r="BMS161" s="90"/>
      <c r="BMT161" s="90"/>
      <c r="BMU161" s="90"/>
      <c r="BMV161" s="90"/>
      <c r="BMW161" s="90"/>
      <c r="BMX161" s="90"/>
      <c r="BMY161" s="90"/>
      <c r="BMZ161" s="90"/>
      <c r="BNA161" s="90"/>
      <c r="BNB161" s="90"/>
      <c r="BNC161" s="90"/>
      <c r="BND161" s="90"/>
      <c r="BNE161" s="90"/>
      <c r="BNF161" s="90"/>
      <c r="BNG161" s="90"/>
      <c r="BNH161" s="90"/>
      <c r="BNI161" s="90"/>
      <c r="BNJ161" s="90"/>
      <c r="BNK161" s="90"/>
      <c r="BNL161" s="90"/>
      <c r="BNM161" s="90"/>
      <c r="BNN161" s="90"/>
      <c r="BNO161" s="90"/>
      <c r="BNP161" s="90"/>
      <c r="BNQ161" s="90"/>
      <c r="BNR161" s="90"/>
      <c r="BNS161" s="90"/>
      <c r="BNT161" s="90"/>
      <c r="BNU161" s="90"/>
      <c r="BNV161" s="90"/>
      <c r="BNW161" s="90"/>
      <c r="BNX161" s="90"/>
      <c r="BNY161" s="90"/>
      <c r="BNZ161" s="90"/>
      <c r="BOA161" s="90"/>
      <c r="BOB161" s="90"/>
      <c r="BOC161" s="90"/>
      <c r="BOD161" s="90"/>
      <c r="BOE161" s="90"/>
      <c r="BOF161" s="90"/>
      <c r="BOG161" s="90"/>
      <c r="BOH161" s="90"/>
      <c r="BOI161" s="90"/>
      <c r="BOJ161" s="90"/>
      <c r="BOK161" s="90"/>
      <c r="BOL161" s="90"/>
      <c r="BOM161" s="90"/>
      <c r="BON161" s="90"/>
      <c r="BOO161" s="90"/>
      <c r="BOP161" s="90"/>
      <c r="BOQ161" s="90"/>
      <c r="BOR161" s="90"/>
      <c r="BOS161" s="90"/>
      <c r="BOT161" s="90"/>
      <c r="BOU161" s="90"/>
      <c r="BOV161" s="90"/>
      <c r="BOW161" s="90"/>
      <c r="BOX161" s="90"/>
      <c r="BOY161" s="90"/>
      <c r="BOZ161" s="90"/>
      <c r="BPA161" s="90"/>
      <c r="BPB161" s="90"/>
      <c r="BPC161" s="90"/>
      <c r="BPD161" s="90"/>
      <c r="BPE161" s="90"/>
      <c r="BPF161" s="90"/>
      <c r="BPG161" s="90"/>
      <c r="BPH161" s="90"/>
      <c r="BPI161" s="90"/>
      <c r="BPJ161" s="90"/>
      <c r="BPK161" s="90"/>
      <c r="BPL161" s="90"/>
      <c r="BPM161" s="90"/>
      <c r="BPN161" s="90"/>
      <c r="BPO161" s="90"/>
      <c r="BPP161" s="90"/>
      <c r="BPQ161" s="90"/>
      <c r="BPR161" s="90"/>
      <c r="BPS161" s="90"/>
      <c r="BPT161" s="90"/>
      <c r="BPU161" s="90"/>
      <c r="BPV161" s="90"/>
      <c r="BPW161" s="90"/>
      <c r="BPX161" s="90"/>
      <c r="BPY161" s="90"/>
      <c r="BPZ161" s="90"/>
      <c r="BQA161" s="90"/>
      <c r="BQB161" s="90"/>
      <c r="BQC161" s="90"/>
      <c r="BQD161" s="90"/>
      <c r="BQE161" s="90"/>
      <c r="BQF161" s="90"/>
      <c r="BQG161" s="90"/>
      <c r="BQH161" s="90"/>
      <c r="BQI161" s="90"/>
      <c r="BQJ161" s="90"/>
      <c r="BQK161" s="90"/>
      <c r="BQL161" s="90"/>
      <c r="BQM161" s="90"/>
      <c r="BQN161" s="90"/>
      <c r="BQO161" s="90"/>
      <c r="BQP161" s="90"/>
      <c r="BQQ161" s="90"/>
      <c r="BQR161" s="90"/>
      <c r="BQS161" s="90"/>
      <c r="BQT161" s="90"/>
      <c r="BQU161" s="90"/>
      <c r="BQV161" s="90"/>
      <c r="BQW161" s="90"/>
      <c r="BQX161" s="90"/>
      <c r="BQY161" s="90"/>
      <c r="BQZ161" s="90"/>
      <c r="BRA161" s="90"/>
      <c r="BRB161" s="90"/>
      <c r="BRC161" s="90"/>
      <c r="BRD161" s="90"/>
      <c r="BRE161" s="90"/>
      <c r="BRF161" s="90"/>
      <c r="BRG161" s="90"/>
      <c r="BRH161" s="90"/>
      <c r="BRI161" s="90"/>
      <c r="BRJ161" s="90"/>
      <c r="BRK161" s="90"/>
      <c r="BRL161" s="90"/>
      <c r="BRM161" s="90"/>
      <c r="BRN161" s="90"/>
      <c r="BRO161" s="90"/>
      <c r="BRP161" s="90"/>
      <c r="BRQ161" s="90"/>
      <c r="BRR161" s="90"/>
      <c r="BRS161" s="90"/>
      <c r="BRT161" s="90"/>
      <c r="BRU161" s="90"/>
      <c r="BRV161" s="90"/>
      <c r="BRW161" s="90"/>
      <c r="BRX161" s="90"/>
      <c r="BRY161" s="90"/>
      <c r="BRZ161" s="90"/>
      <c r="BSA161" s="90"/>
      <c r="BSB161" s="90"/>
      <c r="BSC161" s="90"/>
      <c r="BSD161" s="90"/>
      <c r="BSE161" s="90"/>
      <c r="BSF161" s="90"/>
      <c r="BSG161" s="90"/>
      <c r="BSH161" s="90"/>
      <c r="BSI161" s="90"/>
      <c r="BSJ161" s="90"/>
      <c r="BSK161" s="90"/>
      <c r="BSL161" s="90"/>
      <c r="BSM161" s="90"/>
      <c r="BSN161" s="90"/>
      <c r="BSO161" s="90"/>
      <c r="BSP161" s="90"/>
      <c r="BSQ161" s="90"/>
      <c r="BSR161" s="90"/>
      <c r="BSS161" s="90"/>
      <c r="BST161" s="90"/>
      <c r="BSU161" s="90"/>
      <c r="BSV161" s="90"/>
      <c r="BSW161" s="90"/>
      <c r="BSX161" s="90"/>
      <c r="BSY161" s="90"/>
      <c r="BSZ161" s="90"/>
      <c r="BTA161" s="90"/>
      <c r="BTB161" s="90"/>
      <c r="BTC161" s="90"/>
      <c r="BTD161" s="90"/>
      <c r="BTE161" s="90"/>
      <c r="BTF161" s="90"/>
      <c r="BTG161" s="90"/>
      <c r="BTH161" s="90"/>
      <c r="BTI161" s="90"/>
      <c r="BTJ161" s="90"/>
      <c r="BTK161" s="90"/>
      <c r="BTL161" s="90"/>
      <c r="BTM161" s="90"/>
      <c r="BTN161" s="90"/>
      <c r="BTO161" s="90"/>
      <c r="BTP161" s="90"/>
      <c r="BTQ161" s="90"/>
      <c r="BTR161" s="90"/>
      <c r="BTS161" s="90"/>
      <c r="BTT161" s="90"/>
      <c r="BTU161" s="90"/>
      <c r="BTV161" s="90"/>
      <c r="BTW161" s="90"/>
      <c r="BTX161" s="90"/>
      <c r="BTY161" s="90"/>
      <c r="BTZ161" s="90"/>
      <c r="BUA161" s="90"/>
      <c r="BUB161" s="90"/>
      <c r="BUC161" s="90"/>
      <c r="BUD161" s="90"/>
      <c r="BUE161" s="90"/>
      <c r="BUF161" s="90"/>
      <c r="BUG161" s="90"/>
      <c r="BUH161" s="90"/>
      <c r="BUI161" s="90"/>
      <c r="BUJ161" s="90"/>
      <c r="BUK161" s="90"/>
      <c r="BUL161" s="90"/>
      <c r="BUM161" s="90"/>
      <c r="BUN161" s="90"/>
      <c r="BUO161" s="90"/>
      <c r="BUP161" s="90"/>
      <c r="BUQ161" s="90"/>
      <c r="BUR161" s="90"/>
      <c r="BUS161" s="90"/>
      <c r="BUT161" s="90"/>
      <c r="BUU161" s="90"/>
      <c r="BUV161" s="90"/>
      <c r="BUW161" s="90"/>
      <c r="BUX161" s="90"/>
      <c r="BUY161" s="90"/>
      <c r="BUZ161" s="90"/>
      <c r="BVA161" s="90"/>
      <c r="BVB161" s="90"/>
      <c r="BVC161" s="90"/>
      <c r="BVD161" s="90"/>
      <c r="BVE161" s="90"/>
      <c r="BVF161" s="90"/>
      <c r="BVG161" s="90"/>
      <c r="BVH161" s="90"/>
      <c r="BVI161" s="90"/>
      <c r="BVJ161" s="90"/>
      <c r="BVK161" s="90"/>
      <c r="BVL161" s="90"/>
      <c r="BVM161" s="90"/>
      <c r="BVN161" s="90"/>
      <c r="BVO161" s="90"/>
      <c r="BVP161" s="90"/>
      <c r="BVQ161" s="90"/>
      <c r="BVR161" s="90"/>
      <c r="BVS161" s="90"/>
      <c r="BVT161" s="90"/>
      <c r="BVU161" s="90"/>
      <c r="BVV161" s="90"/>
      <c r="BVW161" s="90"/>
      <c r="BVX161" s="90"/>
      <c r="BVY161" s="90"/>
      <c r="BVZ161" s="90"/>
      <c r="BWA161" s="90"/>
      <c r="BWB161" s="90"/>
      <c r="BWC161" s="90"/>
      <c r="BWD161" s="90"/>
      <c r="BWE161" s="90"/>
      <c r="BWF161" s="90"/>
      <c r="BWG161" s="90"/>
      <c r="BWH161" s="90"/>
      <c r="BWI161" s="90"/>
      <c r="BWJ161" s="90"/>
      <c r="BWK161" s="90"/>
      <c r="BWL161" s="90"/>
      <c r="BWM161" s="90"/>
      <c r="BWN161" s="90"/>
      <c r="BWO161" s="90"/>
      <c r="BWP161" s="90"/>
      <c r="BWQ161" s="90"/>
      <c r="BWR161" s="90"/>
      <c r="BWS161" s="90"/>
      <c r="BWT161" s="90"/>
      <c r="BWU161" s="90"/>
      <c r="BWV161" s="90"/>
      <c r="BWW161" s="90"/>
      <c r="BWX161" s="90"/>
      <c r="BWY161" s="90"/>
      <c r="BWZ161" s="90"/>
      <c r="BXA161" s="90"/>
      <c r="BXB161" s="90"/>
      <c r="BXC161" s="90"/>
      <c r="BXD161" s="90"/>
      <c r="BXE161" s="90"/>
      <c r="BXF161" s="90"/>
      <c r="BXG161" s="90"/>
      <c r="BXH161" s="90"/>
      <c r="BXI161" s="90"/>
      <c r="BXJ161" s="90"/>
      <c r="BXK161" s="90"/>
      <c r="BXL161" s="90"/>
      <c r="BXM161" s="90"/>
      <c r="BXN161" s="90"/>
      <c r="BXO161" s="90"/>
      <c r="BXP161" s="90"/>
      <c r="BXQ161" s="90"/>
      <c r="BXR161" s="90"/>
      <c r="BXS161" s="90"/>
      <c r="BXT161" s="90"/>
      <c r="BXU161" s="90"/>
      <c r="BXV161" s="90"/>
      <c r="BXW161" s="90"/>
      <c r="BXX161" s="90"/>
      <c r="BXY161" s="90"/>
      <c r="BXZ161" s="90"/>
      <c r="BYA161" s="90"/>
      <c r="BYB161" s="90"/>
      <c r="BYC161" s="90"/>
      <c r="BYD161" s="90"/>
      <c r="BYE161" s="90"/>
      <c r="BYF161" s="90"/>
      <c r="BYG161" s="90"/>
      <c r="BYH161" s="90"/>
      <c r="BYI161" s="90"/>
      <c r="BYJ161" s="90"/>
      <c r="BYK161" s="90"/>
      <c r="BYL161" s="90"/>
      <c r="BYM161" s="90"/>
      <c r="BYN161" s="90"/>
      <c r="BYO161" s="90"/>
      <c r="BYP161" s="90"/>
      <c r="BYQ161" s="90"/>
      <c r="BYR161" s="90"/>
      <c r="BYS161" s="90"/>
      <c r="BYT161" s="90"/>
      <c r="BYU161" s="90"/>
      <c r="BYV161" s="90"/>
      <c r="BYW161" s="90"/>
      <c r="BYX161" s="90"/>
      <c r="BYY161" s="90"/>
      <c r="BYZ161" s="90"/>
      <c r="BZA161" s="90"/>
      <c r="BZB161" s="90"/>
      <c r="BZC161" s="90"/>
      <c r="BZD161" s="90"/>
      <c r="BZE161" s="90"/>
      <c r="BZF161" s="90"/>
      <c r="BZG161" s="90"/>
      <c r="BZH161" s="90"/>
      <c r="BZI161" s="90"/>
      <c r="BZJ161" s="90"/>
      <c r="BZK161" s="90"/>
      <c r="BZL161" s="90"/>
      <c r="BZM161" s="90"/>
      <c r="BZN161" s="90"/>
      <c r="BZO161" s="90"/>
      <c r="BZP161" s="90"/>
      <c r="BZQ161" s="90"/>
      <c r="BZR161" s="90"/>
      <c r="BZS161" s="90"/>
      <c r="BZT161" s="90"/>
      <c r="BZU161" s="90"/>
      <c r="BZV161" s="90"/>
      <c r="BZW161" s="90"/>
      <c r="BZX161" s="90"/>
      <c r="BZY161" s="90"/>
      <c r="BZZ161" s="90"/>
      <c r="CAA161" s="90"/>
      <c r="CAB161" s="90"/>
      <c r="CAC161" s="90"/>
      <c r="CAD161" s="90"/>
      <c r="CAE161" s="90"/>
      <c r="CAF161" s="90"/>
      <c r="CAG161" s="90"/>
      <c r="CAH161" s="90"/>
      <c r="CAI161" s="90"/>
      <c r="CAJ161" s="90"/>
      <c r="CAK161" s="90"/>
      <c r="CAL161" s="90"/>
      <c r="CAM161" s="90"/>
      <c r="CAN161" s="90"/>
      <c r="CAO161" s="90"/>
      <c r="CAP161" s="90"/>
      <c r="CAQ161" s="90"/>
      <c r="CAR161" s="90"/>
      <c r="CAS161" s="90"/>
      <c r="CAT161" s="90"/>
      <c r="CAU161" s="90"/>
      <c r="CAV161" s="90"/>
      <c r="CAW161" s="90"/>
      <c r="CAX161" s="90"/>
      <c r="CAY161" s="90"/>
      <c r="CAZ161" s="90"/>
      <c r="CBA161" s="90"/>
      <c r="CBB161" s="90"/>
      <c r="CBC161" s="90"/>
      <c r="CBD161" s="90"/>
      <c r="CBE161" s="90"/>
      <c r="CBF161" s="90"/>
      <c r="CBG161" s="90"/>
      <c r="CBH161" s="90"/>
      <c r="CBI161" s="90"/>
      <c r="CBJ161" s="90"/>
      <c r="CBK161" s="90"/>
      <c r="CBL161" s="90"/>
      <c r="CBM161" s="90"/>
      <c r="CBN161" s="90"/>
      <c r="CBO161" s="90"/>
      <c r="CBP161" s="90"/>
      <c r="CBQ161" s="90"/>
      <c r="CBR161" s="90"/>
      <c r="CBS161" s="90"/>
      <c r="CBT161" s="90"/>
      <c r="CBU161" s="90"/>
      <c r="CBV161" s="90"/>
      <c r="CBW161" s="90"/>
      <c r="CBX161" s="90"/>
      <c r="CBY161" s="90"/>
      <c r="CBZ161" s="90"/>
      <c r="CCA161" s="90"/>
      <c r="CCB161" s="90"/>
      <c r="CCC161" s="90"/>
      <c r="CCD161" s="90"/>
      <c r="CCE161" s="90"/>
      <c r="CCF161" s="90"/>
      <c r="CCG161" s="90"/>
      <c r="CCH161" s="90"/>
      <c r="CCI161" s="90"/>
      <c r="CCJ161" s="90"/>
      <c r="CCK161" s="90"/>
      <c r="CCL161" s="90"/>
      <c r="CCM161" s="90"/>
      <c r="CCN161" s="90"/>
      <c r="CCO161" s="90"/>
      <c r="CCP161" s="90"/>
      <c r="CCQ161" s="90"/>
      <c r="CCR161" s="90"/>
      <c r="CCS161" s="90"/>
      <c r="CCT161" s="90"/>
      <c r="CCU161" s="90"/>
      <c r="CCV161" s="90"/>
      <c r="CCW161" s="90"/>
      <c r="CCX161" s="90"/>
      <c r="CCY161" s="90"/>
      <c r="CCZ161" s="90"/>
      <c r="CDA161" s="90"/>
      <c r="CDB161" s="90"/>
      <c r="CDC161" s="90"/>
      <c r="CDD161" s="90"/>
      <c r="CDE161" s="90"/>
      <c r="CDF161" s="90"/>
      <c r="CDG161" s="90"/>
      <c r="CDH161" s="90"/>
      <c r="CDI161" s="90"/>
      <c r="CDJ161" s="90"/>
      <c r="CDK161" s="90"/>
      <c r="CDL161" s="90"/>
      <c r="CDM161" s="90"/>
      <c r="CDN161" s="90"/>
      <c r="CDO161" s="90"/>
      <c r="CDP161" s="90"/>
      <c r="CDQ161" s="90"/>
      <c r="CDR161" s="90"/>
      <c r="CDS161" s="90"/>
      <c r="CDT161" s="90"/>
      <c r="CDU161" s="90"/>
      <c r="CDV161" s="90"/>
      <c r="CDW161" s="90"/>
      <c r="CDX161" s="90"/>
      <c r="CDY161" s="90"/>
      <c r="CDZ161" s="90"/>
      <c r="CEA161" s="90"/>
      <c r="CEB161" s="90"/>
      <c r="CEC161" s="90"/>
      <c r="CED161" s="90"/>
      <c r="CEE161" s="90"/>
      <c r="CEF161" s="90"/>
      <c r="CEG161" s="90"/>
      <c r="CEH161" s="90"/>
      <c r="CEI161" s="90"/>
      <c r="CEJ161" s="90"/>
      <c r="CEK161" s="90"/>
      <c r="CEL161" s="90"/>
      <c r="CEM161" s="90"/>
      <c r="CEN161" s="90"/>
      <c r="CEO161" s="90"/>
      <c r="CEP161" s="90"/>
      <c r="CEQ161" s="90"/>
      <c r="CER161" s="90"/>
      <c r="CES161" s="90"/>
      <c r="CET161" s="90"/>
      <c r="CEU161" s="90"/>
      <c r="CEV161" s="90"/>
      <c r="CEW161" s="90"/>
      <c r="CEX161" s="90"/>
      <c r="CEY161" s="90"/>
      <c r="CEZ161" s="90"/>
      <c r="CFA161" s="90"/>
      <c r="CFB161" s="90"/>
      <c r="CFC161" s="90"/>
      <c r="CFD161" s="90"/>
      <c r="CFE161" s="90"/>
      <c r="CFF161" s="90"/>
      <c r="CFG161" s="90"/>
      <c r="CFH161" s="90"/>
      <c r="CFI161" s="90"/>
      <c r="CFJ161" s="90"/>
      <c r="CFK161" s="90"/>
      <c r="CFL161" s="90"/>
      <c r="CFM161" s="90"/>
      <c r="CFN161" s="90"/>
      <c r="CFO161" s="90"/>
      <c r="CFP161" s="90"/>
      <c r="CFQ161" s="90"/>
      <c r="CFR161" s="90"/>
      <c r="CFS161" s="90"/>
      <c r="CFT161" s="90"/>
      <c r="CFU161" s="90"/>
      <c r="CFV161" s="90"/>
      <c r="CFW161" s="90"/>
      <c r="CFX161" s="90"/>
      <c r="CFY161" s="90"/>
      <c r="CFZ161" s="90"/>
      <c r="CGA161" s="90"/>
      <c r="CGB161" s="90"/>
      <c r="CGC161" s="90"/>
      <c r="CGD161" s="90"/>
      <c r="CGE161" s="90"/>
      <c r="CGF161" s="90"/>
      <c r="CGG161" s="90"/>
      <c r="CGH161" s="90"/>
      <c r="CGI161" s="90"/>
      <c r="CGJ161" s="90"/>
      <c r="CGK161" s="90"/>
      <c r="CGL161" s="90"/>
      <c r="CGM161" s="90"/>
      <c r="CGN161" s="90"/>
      <c r="CGO161" s="90"/>
      <c r="CGP161" s="90"/>
      <c r="CGQ161" s="90"/>
      <c r="CGR161" s="90"/>
      <c r="CGS161" s="90"/>
      <c r="CGT161" s="90"/>
      <c r="CGU161" s="90"/>
      <c r="CGV161" s="90"/>
      <c r="CGW161" s="90"/>
      <c r="CGX161" s="90"/>
      <c r="CGY161" s="90"/>
      <c r="CGZ161" s="90"/>
      <c r="CHA161" s="90"/>
      <c r="CHB161" s="90"/>
      <c r="CHC161" s="90"/>
      <c r="CHD161" s="90"/>
      <c r="CHE161" s="90"/>
      <c r="CHF161" s="90"/>
      <c r="CHG161" s="90"/>
      <c r="CHH161" s="90"/>
      <c r="CHI161" s="90"/>
      <c r="CHJ161" s="90"/>
      <c r="CHK161" s="90"/>
      <c r="CHL161" s="90"/>
      <c r="CHM161" s="90"/>
      <c r="CHN161" s="90"/>
      <c r="CHO161" s="90"/>
      <c r="CHP161" s="90"/>
      <c r="CHQ161" s="90"/>
      <c r="CHR161" s="90"/>
      <c r="CHS161" s="90"/>
      <c r="CHT161" s="90"/>
      <c r="CHU161" s="90"/>
      <c r="CHV161" s="90"/>
      <c r="CHW161" s="90"/>
      <c r="CHX161" s="90"/>
      <c r="CHY161" s="90"/>
      <c r="CHZ161" s="90"/>
      <c r="CIA161" s="90"/>
      <c r="CIB161" s="90"/>
      <c r="CIC161" s="90"/>
      <c r="CID161" s="90"/>
      <c r="CIE161" s="90"/>
      <c r="CIF161" s="90"/>
      <c r="CIG161" s="90"/>
      <c r="CIH161" s="90"/>
      <c r="CII161" s="90"/>
      <c r="CIJ161" s="90"/>
      <c r="CIK161" s="90"/>
      <c r="CIL161" s="90"/>
      <c r="CIM161" s="90"/>
      <c r="CIN161" s="90"/>
      <c r="CIO161" s="90"/>
      <c r="CIP161" s="90"/>
      <c r="CIQ161" s="90"/>
      <c r="CIR161" s="90"/>
      <c r="CIS161" s="90"/>
      <c r="CIT161" s="90"/>
      <c r="CIU161" s="90"/>
      <c r="CIV161" s="90"/>
      <c r="CIW161" s="90"/>
      <c r="CIX161" s="90"/>
      <c r="CIY161" s="90"/>
      <c r="CIZ161" s="90"/>
      <c r="CJA161" s="90"/>
      <c r="CJB161" s="90"/>
      <c r="CJC161" s="90"/>
      <c r="CJD161" s="90"/>
      <c r="CJE161" s="90"/>
      <c r="CJF161" s="90"/>
      <c r="CJG161" s="90"/>
      <c r="CJH161" s="90"/>
      <c r="CJI161" s="90"/>
      <c r="CJJ161" s="90"/>
      <c r="CJK161" s="90"/>
      <c r="CJL161" s="90"/>
      <c r="CJM161" s="90"/>
      <c r="CJN161" s="90"/>
      <c r="CJO161" s="90"/>
      <c r="CJP161" s="90"/>
      <c r="CJQ161" s="90"/>
      <c r="CJR161" s="90"/>
      <c r="CJS161" s="90"/>
      <c r="CJT161" s="90"/>
      <c r="CJU161" s="90"/>
      <c r="CJV161" s="90"/>
      <c r="CJW161" s="90"/>
      <c r="CJX161" s="90"/>
      <c r="CJY161" s="90"/>
      <c r="CJZ161" s="90"/>
      <c r="CKA161" s="90"/>
      <c r="CKB161" s="90"/>
      <c r="CKC161" s="90"/>
      <c r="CKD161" s="90"/>
      <c r="CKE161" s="90"/>
      <c r="CKF161" s="90"/>
      <c r="CKG161" s="90"/>
      <c r="CKH161" s="90"/>
      <c r="CKI161" s="90"/>
      <c r="CKJ161" s="90"/>
      <c r="CKK161" s="90"/>
      <c r="CKL161" s="90"/>
      <c r="CKM161" s="90"/>
      <c r="CKN161" s="90"/>
      <c r="CKO161" s="90"/>
      <c r="CKP161" s="90"/>
      <c r="CKQ161" s="90"/>
      <c r="CKR161" s="90"/>
      <c r="CKS161" s="90"/>
      <c r="CKT161" s="90"/>
      <c r="CKU161" s="90"/>
      <c r="CKV161" s="90"/>
      <c r="CKW161" s="90"/>
      <c r="CKX161" s="90"/>
      <c r="CKY161" s="90"/>
      <c r="CKZ161" s="90"/>
      <c r="CLA161" s="90"/>
      <c r="CLB161" s="90"/>
      <c r="CLC161" s="90"/>
      <c r="CLD161" s="90"/>
      <c r="CLE161" s="90"/>
      <c r="CLF161" s="90"/>
      <c r="CLG161" s="90"/>
      <c r="CLH161" s="90"/>
      <c r="CLI161" s="90"/>
      <c r="CLJ161" s="90"/>
      <c r="CLK161" s="90"/>
      <c r="CLL161" s="90"/>
      <c r="CLM161" s="90"/>
      <c r="CLN161" s="90"/>
      <c r="CLO161" s="90"/>
      <c r="CLP161" s="90"/>
      <c r="CLQ161" s="90"/>
      <c r="CLR161" s="90"/>
      <c r="CLS161" s="90"/>
      <c r="CLT161" s="90"/>
      <c r="CLU161" s="90"/>
      <c r="CLV161" s="90"/>
      <c r="CLW161" s="90"/>
      <c r="CLX161" s="90"/>
      <c r="CLY161" s="90"/>
      <c r="CLZ161" s="90"/>
      <c r="CMA161" s="90"/>
      <c r="CMB161" s="90"/>
      <c r="CMC161" s="90"/>
      <c r="CMD161" s="90"/>
      <c r="CME161" s="90"/>
      <c r="CMF161" s="90"/>
      <c r="CMG161" s="90"/>
      <c r="CMH161" s="90"/>
      <c r="CMI161" s="90"/>
      <c r="CMJ161" s="90"/>
      <c r="CMK161" s="90"/>
      <c r="CML161" s="90"/>
      <c r="CMM161" s="90"/>
      <c r="CMN161" s="90"/>
      <c r="CMO161" s="90"/>
      <c r="CMP161" s="90"/>
      <c r="CMQ161" s="90"/>
      <c r="CMR161" s="90"/>
      <c r="CMS161" s="90"/>
      <c r="CMT161" s="90"/>
      <c r="CMU161" s="90"/>
      <c r="CMV161" s="90"/>
      <c r="CMW161" s="90"/>
      <c r="CMX161" s="90"/>
      <c r="CMY161" s="90"/>
      <c r="CMZ161" s="90"/>
      <c r="CNA161" s="90"/>
      <c r="CNB161" s="90"/>
      <c r="CNC161" s="90"/>
      <c r="CND161" s="90"/>
      <c r="CNE161" s="90"/>
      <c r="CNF161" s="90"/>
      <c r="CNG161" s="90"/>
      <c r="CNH161" s="90"/>
      <c r="CNI161" s="90"/>
      <c r="CNJ161" s="90"/>
      <c r="CNK161" s="90"/>
      <c r="CNL161" s="90"/>
      <c r="CNM161" s="90"/>
      <c r="CNN161" s="90"/>
      <c r="CNO161" s="90"/>
      <c r="CNP161" s="90"/>
      <c r="CNQ161" s="90"/>
      <c r="CNR161" s="90"/>
      <c r="CNS161" s="90"/>
      <c r="CNT161" s="90"/>
      <c r="CNU161" s="90"/>
      <c r="CNV161" s="90"/>
      <c r="CNW161" s="90"/>
      <c r="CNX161" s="90"/>
      <c r="CNY161" s="90"/>
      <c r="CNZ161" s="90"/>
      <c r="COA161" s="90"/>
      <c r="COB161" s="90"/>
      <c r="COC161" s="90"/>
      <c r="COD161" s="90"/>
      <c r="COE161" s="90"/>
      <c r="COF161" s="90"/>
      <c r="COG161" s="90"/>
      <c r="COH161" s="90"/>
      <c r="COI161" s="90"/>
      <c r="COJ161" s="90"/>
      <c r="COK161" s="90"/>
      <c r="COL161" s="90"/>
      <c r="COM161" s="90"/>
      <c r="CON161" s="90"/>
      <c r="COO161" s="90"/>
      <c r="COP161" s="90"/>
      <c r="COQ161" s="90"/>
      <c r="COR161" s="90"/>
      <c r="COS161" s="90"/>
      <c r="COT161" s="90"/>
      <c r="COU161" s="90"/>
      <c r="COV161" s="90"/>
      <c r="COW161" s="90"/>
      <c r="COX161" s="90"/>
      <c r="COY161" s="90"/>
      <c r="COZ161" s="90"/>
      <c r="CPA161" s="90"/>
      <c r="CPB161" s="90"/>
      <c r="CPC161" s="90"/>
      <c r="CPD161" s="90"/>
      <c r="CPE161" s="90"/>
      <c r="CPF161" s="90"/>
      <c r="CPG161" s="90"/>
      <c r="CPH161" s="90"/>
      <c r="CPI161" s="90"/>
      <c r="CPJ161" s="90"/>
      <c r="CPK161" s="90"/>
      <c r="CPL161" s="90"/>
      <c r="CPM161" s="90"/>
      <c r="CPN161" s="90"/>
      <c r="CPO161" s="90"/>
      <c r="CPP161" s="90"/>
      <c r="CPQ161" s="90"/>
      <c r="CPR161" s="90"/>
      <c r="CPS161" s="90"/>
      <c r="CPT161" s="90"/>
      <c r="CPU161" s="90"/>
      <c r="CPV161" s="90"/>
      <c r="CPW161" s="90"/>
      <c r="CPX161" s="90"/>
      <c r="CPY161" s="90"/>
      <c r="CPZ161" s="90"/>
      <c r="CQA161" s="90"/>
      <c r="CQB161" s="90"/>
      <c r="CQC161" s="90"/>
      <c r="CQD161" s="90"/>
      <c r="CQE161" s="90"/>
      <c r="CQF161" s="90"/>
      <c r="CQG161" s="90"/>
      <c r="CQH161" s="90"/>
      <c r="CQI161" s="90"/>
      <c r="CQJ161" s="90"/>
      <c r="CQK161" s="90"/>
      <c r="CQL161" s="90"/>
      <c r="CQM161" s="90"/>
      <c r="CQN161" s="90"/>
      <c r="CQO161" s="90"/>
      <c r="CQP161" s="90"/>
      <c r="CQQ161" s="90"/>
      <c r="CQR161" s="90"/>
      <c r="CQS161" s="90"/>
      <c r="CQT161" s="90"/>
      <c r="CQU161" s="90"/>
      <c r="CQV161" s="90"/>
      <c r="CQW161" s="90"/>
      <c r="CQX161" s="90"/>
      <c r="CQY161" s="90"/>
      <c r="CQZ161" s="90"/>
      <c r="CRA161" s="90"/>
      <c r="CRB161" s="90"/>
      <c r="CRC161" s="90"/>
      <c r="CRD161" s="90"/>
      <c r="CRE161" s="90"/>
      <c r="CRF161" s="90"/>
      <c r="CRG161" s="90"/>
      <c r="CRH161" s="90"/>
      <c r="CRI161" s="90"/>
      <c r="CRJ161" s="90"/>
      <c r="CRK161" s="90"/>
      <c r="CRL161" s="90"/>
      <c r="CRM161" s="90"/>
      <c r="CRN161" s="90"/>
      <c r="CRO161" s="90"/>
      <c r="CRP161" s="90"/>
      <c r="CRQ161" s="90"/>
      <c r="CRR161" s="90"/>
      <c r="CRS161" s="90"/>
      <c r="CRT161" s="90"/>
      <c r="CRU161" s="90"/>
      <c r="CRV161" s="90"/>
      <c r="CRW161" s="90"/>
      <c r="CRX161" s="90"/>
      <c r="CRY161" s="90"/>
      <c r="CRZ161" s="90"/>
      <c r="CSA161" s="90"/>
      <c r="CSB161" s="90"/>
      <c r="CSC161" s="90"/>
      <c r="CSD161" s="90"/>
      <c r="CSE161" s="90"/>
      <c r="CSF161" s="90"/>
      <c r="CSG161" s="90"/>
      <c r="CSH161" s="90"/>
      <c r="CSI161" s="90"/>
      <c r="CSJ161" s="90"/>
      <c r="CSK161" s="90"/>
      <c r="CSL161" s="90"/>
      <c r="CSM161" s="90"/>
      <c r="CSN161" s="90"/>
      <c r="CSO161" s="90"/>
      <c r="CSP161" s="90"/>
      <c r="CSQ161" s="90"/>
      <c r="CSR161" s="90"/>
      <c r="CSS161" s="90"/>
      <c r="CST161" s="90"/>
      <c r="CSU161" s="90"/>
      <c r="CSV161" s="90"/>
      <c r="CSW161" s="90"/>
      <c r="CSX161" s="90"/>
      <c r="CSY161" s="90"/>
      <c r="CSZ161" s="90"/>
      <c r="CTA161" s="90"/>
      <c r="CTB161" s="90"/>
      <c r="CTC161" s="90"/>
      <c r="CTD161" s="90"/>
      <c r="CTE161" s="90"/>
      <c r="CTF161" s="90"/>
      <c r="CTG161" s="90"/>
      <c r="CTH161" s="90"/>
      <c r="CTI161" s="90"/>
      <c r="CTJ161" s="90"/>
      <c r="CTK161" s="90"/>
      <c r="CTL161" s="90"/>
      <c r="CTM161" s="90"/>
      <c r="CTN161" s="90"/>
      <c r="CTO161" s="90"/>
      <c r="CTP161" s="90"/>
      <c r="CTQ161" s="90"/>
      <c r="CTR161" s="90"/>
      <c r="CTS161" s="90"/>
      <c r="CTT161" s="90"/>
      <c r="CTU161" s="90"/>
      <c r="CTV161" s="90"/>
      <c r="CTW161" s="90"/>
      <c r="CTX161" s="90"/>
      <c r="CTY161" s="90"/>
      <c r="CTZ161" s="90"/>
      <c r="CUA161" s="90"/>
      <c r="CUB161" s="90"/>
      <c r="CUC161" s="90"/>
      <c r="CUD161" s="90"/>
      <c r="CUE161" s="90"/>
      <c r="CUF161" s="90"/>
      <c r="CUG161" s="90"/>
      <c r="CUH161" s="90"/>
      <c r="CUI161" s="90"/>
      <c r="CUJ161" s="90"/>
      <c r="CUK161" s="90"/>
      <c r="CUL161" s="90"/>
      <c r="CUM161" s="90"/>
      <c r="CUN161" s="90"/>
      <c r="CUO161" s="90"/>
      <c r="CUP161" s="90"/>
      <c r="CUQ161" s="90"/>
      <c r="CUR161" s="90"/>
      <c r="CUS161" s="90"/>
      <c r="CUT161" s="90"/>
      <c r="CUU161" s="90"/>
      <c r="CUV161" s="90"/>
      <c r="CUW161" s="90"/>
      <c r="CUX161" s="90"/>
      <c r="CUY161" s="90"/>
      <c r="CUZ161" s="90"/>
      <c r="CVA161" s="90"/>
      <c r="CVB161" s="90"/>
      <c r="CVC161" s="90"/>
      <c r="CVD161" s="90"/>
      <c r="CVE161" s="90"/>
      <c r="CVF161" s="90"/>
      <c r="CVG161" s="90"/>
      <c r="CVH161" s="90"/>
      <c r="CVI161" s="90"/>
      <c r="CVJ161" s="90"/>
      <c r="CVK161" s="90"/>
      <c r="CVL161" s="90"/>
      <c r="CVM161" s="90"/>
      <c r="CVN161" s="90"/>
      <c r="CVO161" s="90"/>
      <c r="CVP161" s="90"/>
      <c r="CVQ161" s="90"/>
      <c r="CVR161" s="90"/>
      <c r="CVS161" s="90"/>
      <c r="CVT161" s="90"/>
      <c r="CVU161" s="90"/>
      <c r="CVV161" s="90"/>
      <c r="CVW161" s="90"/>
      <c r="CVX161" s="90"/>
      <c r="CVY161" s="90"/>
      <c r="CVZ161" s="90"/>
      <c r="CWA161" s="90"/>
      <c r="CWB161" s="90"/>
      <c r="CWC161" s="90"/>
      <c r="CWD161" s="90"/>
      <c r="CWE161" s="90"/>
      <c r="CWF161" s="90"/>
      <c r="CWG161" s="90"/>
      <c r="CWH161" s="90"/>
      <c r="CWI161" s="90"/>
      <c r="CWJ161" s="90"/>
      <c r="CWK161" s="90"/>
      <c r="CWL161" s="90"/>
      <c r="CWM161" s="90"/>
      <c r="CWN161" s="90"/>
      <c r="CWO161" s="90"/>
      <c r="CWP161" s="90"/>
      <c r="CWQ161" s="90"/>
      <c r="CWR161" s="90"/>
      <c r="CWS161" s="90"/>
      <c r="CWT161" s="90"/>
      <c r="CWU161" s="90"/>
      <c r="CWV161" s="90"/>
      <c r="CWW161" s="90"/>
      <c r="CWX161" s="90"/>
      <c r="CWY161" s="90"/>
      <c r="CWZ161" s="90"/>
      <c r="CXA161" s="90"/>
      <c r="CXB161" s="90"/>
      <c r="CXC161" s="90"/>
      <c r="CXD161" s="90"/>
      <c r="CXE161" s="90"/>
      <c r="CXF161" s="90"/>
      <c r="CXG161" s="90"/>
      <c r="CXH161" s="90"/>
      <c r="CXI161" s="90"/>
      <c r="CXJ161" s="90"/>
      <c r="CXK161" s="90"/>
      <c r="CXL161" s="90"/>
      <c r="CXM161" s="90"/>
      <c r="CXN161" s="90"/>
      <c r="CXO161" s="90"/>
      <c r="CXP161" s="90"/>
      <c r="CXQ161" s="90"/>
      <c r="CXR161" s="90"/>
      <c r="CXS161" s="90"/>
      <c r="CXT161" s="90"/>
      <c r="CXU161" s="90"/>
      <c r="CXV161" s="90"/>
      <c r="CXW161" s="90"/>
      <c r="CXX161" s="90"/>
      <c r="CXY161" s="90"/>
      <c r="CXZ161" s="90"/>
      <c r="CYA161" s="90"/>
      <c r="CYB161" s="90"/>
      <c r="CYC161" s="90"/>
      <c r="CYD161" s="90"/>
      <c r="CYE161" s="90"/>
      <c r="CYF161" s="90"/>
      <c r="CYG161" s="90"/>
      <c r="CYH161" s="90"/>
      <c r="CYI161" s="90"/>
      <c r="CYJ161" s="90"/>
      <c r="CYK161" s="90"/>
      <c r="CYL161" s="90"/>
      <c r="CYM161" s="90"/>
      <c r="CYN161" s="90"/>
      <c r="CYO161" s="90"/>
      <c r="CYP161" s="90"/>
      <c r="CYQ161" s="90"/>
      <c r="CYR161" s="90"/>
      <c r="CYS161" s="90"/>
      <c r="CYT161" s="90"/>
      <c r="CYU161" s="90"/>
      <c r="CYV161" s="90"/>
      <c r="CYW161" s="90"/>
      <c r="CYX161" s="90"/>
      <c r="CYY161" s="90"/>
      <c r="CYZ161" s="90"/>
      <c r="CZA161" s="90"/>
      <c r="CZB161" s="90"/>
      <c r="CZC161" s="90"/>
      <c r="CZD161" s="90"/>
      <c r="CZE161" s="90"/>
      <c r="CZF161" s="90"/>
      <c r="CZG161" s="90"/>
      <c r="CZH161" s="90"/>
      <c r="CZI161" s="90"/>
      <c r="CZJ161" s="90"/>
      <c r="CZK161" s="90"/>
      <c r="CZL161" s="90"/>
      <c r="CZM161" s="90"/>
      <c r="CZN161" s="90"/>
      <c r="CZO161" s="90"/>
      <c r="CZP161" s="90"/>
      <c r="CZQ161" s="90"/>
      <c r="CZR161" s="90"/>
      <c r="CZS161" s="90"/>
      <c r="CZT161" s="90"/>
      <c r="CZU161" s="90"/>
      <c r="CZV161" s="90"/>
      <c r="CZW161" s="90"/>
      <c r="CZX161" s="90"/>
      <c r="CZY161" s="90"/>
      <c r="CZZ161" s="90"/>
      <c r="DAA161" s="90"/>
      <c r="DAB161" s="90"/>
      <c r="DAC161" s="90"/>
      <c r="DAD161" s="90"/>
      <c r="DAE161" s="90"/>
      <c r="DAF161" s="90"/>
      <c r="DAG161" s="90"/>
      <c r="DAH161" s="90"/>
      <c r="DAI161" s="90"/>
      <c r="DAJ161" s="90"/>
      <c r="DAK161" s="90"/>
      <c r="DAL161" s="90"/>
      <c r="DAM161" s="90"/>
      <c r="DAN161" s="90"/>
      <c r="DAO161" s="90"/>
      <c r="DAP161" s="90"/>
      <c r="DAQ161" s="90"/>
      <c r="DAR161" s="90"/>
      <c r="DAS161" s="90"/>
      <c r="DAT161" s="90"/>
      <c r="DAU161" s="90"/>
      <c r="DAV161" s="90"/>
      <c r="DAW161" s="90"/>
      <c r="DAX161" s="90"/>
      <c r="DAY161" s="90"/>
      <c r="DAZ161" s="90"/>
      <c r="DBA161" s="90"/>
      <c r="DBB161" s="90"/>
      <c r="DBC161" s="90"/>
      <c r="DBD161" s="90"/>
      <c r="DBE161" s="90"/>
      <c r="DBF161" s="90"/>
      <c r="DBG161" s="90"/>
      <c r="DBH161" s="90"/>
      <c r="DBI161" s="90"/>
      <c r="DBJ161" s="90"/>
      <c r="DBK161" s="90"/>
      <c r="DBL161" s="90"/>
      <c r="DBM161" s="90"/>
      <c r="DBN161" s="90"/>
      <c r="DBO161" s="90"/>
      <c r="DBP161" s="90"/>
      <c r="DBQ161" s="90"/>
      <c r="DBR161" s="90"/>
      <c r="DBS161" s="90"/>
      <c r="DBT161" s="90"/>
      <c r="DBU161" s="90"/>
      <c r="DBV161" s="90"/>
      <c r="DBW161" s="90"/>
      <c r="DBX161" s="90"/>
      <c r="DBY161" s="90"/>
      <c r="DBZ161" s="90"/>
      <c r="DCA161" s="90"/>
      <c r="DCB161" s="90"/>
      <c r="DCC161" s="90"/>
      <c r="DCD161" s="90"/>
      <c r="DCE161" s="90"/>
      <c r="DCF161" s="90"/>
      <c r="DCG161" s="90"/>
      <c r="DCH161" s="90"/>
      <c r="DCI161" s="90"/>
      <c r="DCJ161" s="90"/>
      <c r="DCK161" s="90"/>
      <c r="DCL161" s="90"/>
      <c r="DCM161" s="90"/>
      <c r="DCN161" s="90"/>
      <c r="DCO161" s="90"/>
      <c r="DCP161" s="90"/>
      <c r="DCQ161" s="90"/>
      <c r="DCR161" s="90"/>
      <c r="DCS161" s="90"/>
      <c r="DCT161" s="90"/>
      <c r="DCU161" s="90"/>
      <c r="DCV161" s="90"/>
      <c r="DCW161" s="90"/>
      <c r="DCX161" s="90"/>
      <c r="DCY161" s="90"/>
      <c r="DCZ161" s="90"/>
      <c r="DDA161" s="90"/>
      <c r="DDB161" s="90"/>
      <c r="DDC161" s="90"/>
      <c r="DDD161" s="90"/>
      <c r="DDE161" s="90"/>
      <c r="DDF161" s="90"/>
      <c r="DDG161" s="90"/>
      <c r="DDH161" s="90"/>
      <c r="DDI161" s="90"/>
      <c r="DDJ161" s="90"/>
      <c r="DDK161" s="90"/>
      <c r="DDL161" s="90"/>
      <c r="DDM161" s="90"/>
      <c r="DDN161" s="90"/>
      <c r="DDO161" s="90"/>
      <c r="DDP161" s="90"/>
      <c r="DDQ161" s="90"/>
      <c r="DDR161" s="90"/>
      <c r="DDS161" s="90"/>
      <c r="DDT161" s="90"/>
      <c r="DDU161" s="90"/>
      <c r="DDV161" s="90"/>
      <c r="DDW161" s="90"/>
      <c r="DDX161" s="90"/>
      <c r="DDY161" s="90"/>
      <c r="DDZ161" s="90"/>
      <c r="DEA161" s="90"/>
      <c r="DEB161" s="90"/>
      <c r="DEC161" s="90"/>
      <c r="DED161" s="90"/>
      <c r="DEE161" s="90"/>
      <c r="DEF161" s="90"/>
      <c r="DEG161" s="90"/>
      <c r="DEH161" s="90"/>
      <c r="DEI161" s="90"/>
      <c r="DEJ161" s="90"/>
      <c r="DEK161" s="90"/>
      <c r="DEL161" s="90"/>
      <c r="DEM161" s="90"/>
      <c r="DEN161" s="90"/>
      <c r="DEO161" s="90"/>
      <c r="DEP161" s="90"/>
      <c r="DEQ161" s="90"/>
      <c r="DER161" s="90"/>
      <c r="DES161" s="90"/>
      <c r="DET161" s="90"/>
      <c r="DEU161" s="90"/>
      <c r="DEV161" s="90"/>
      <c r="DEW161" s="90"/>
      <c r="DEX161" s="90"/>
      <c r="DEY161" s="90"/>
      <c r="DEZ161" s="90"/>
      <c r="DFA161" s="90"/>
      <c r="DFB161" s="90"/>
      <c r="DFC161" s="90"/>
      <c r="DFD161" s="90"/>
      <c r="DFE161" s="90"/>
      <c r="DFF161" s="90"/>
      <c r="DFG161" s="90"/>
      <c r="DFH161" s="90"/>
      <c r="DFI161" s="90"/>
      <c r="DFJ161" s="90"/>
      <c r="DFK161" s="90"/>
      <c r="DFL161" s="90"/>
      <c r="DFM161" s="90"/>
      <c r="DFN161" s="90"/>
      <c r="DFO161" s="90"/>
      <c r="DFP161" s="90"/>
      <c r="DFQ161" s="90"/>
      <c r="DFR161" s="90"/>
      <c r="DFS161" s="90"/>
      <c r="DFT161" s="90"/>
      <c r="DFU161" s="90"/>
      <c r="DFV161" s="90"/>
      <c r="DFW161" s="90"/>
      <c r="DFX161" s="90"/>
      <c r="DFY161" s="90"/>
      <c r="DFZ161" s="90"/>
      <c r="DGA161" s="90"/>
      <c r="DGB161" s="90"/>
      <c r="DGC161" s="90"/>
      <c r="DGD161" s="90"/>
      <c r="DGE161" s="90"/>
      <c r="DGF161" s="90"/>
      <c r="DGG161" s="90"/>
      <c r="DGH161" s="90"/>
      <c r="DGI161" s="90"/>
      <c r="DGJ161" s="90"/>
      <c r="DGK161" s="90"/>
      <c r="DGL161" s="90"/>
      <c r="DGM161" s="90"/>
      <c r="DGN161" s="90"/>
      <c r="DGO161" s="90"/>
      <c r="DGP161" s="90"/>
      <c r="DGQ161" s="90"/>
      <c r="DGR161" s="90"/>
      <c r="DGS161" s="90"/>
      <c r="DGT161" s="90"/>
      <c r="DGU161" s="90"/>
      <c r="DGV161" s="90"/>
      <c r="DGW161" s="90"/>
      <c r="DGX161" s="90"/>
      <c r="DGY161" s="90"/>
      <c r="DGZ161" s="90"/>
      <c r="DHA161" s="90"/>
      <c r="DHB161" s="90"/>
      <c r="DHC161" s="90"/>
      <c r="DHD161" s="90"/>
      <c r="DHE161" s="90"/>
      <c r="DHF161" s="90"/>
      <c r="DHG161" s="90"/>
      <c r="DHH161" s="90"/>
      <c r="DHI161" s="90"/>
      <c r="DHJ161" s="90"/>
      <c r="DHK161" s="90"/>
      <c r="DHL161" s="90"/>
      <c r="DHM161" s="90"/>
      <c r="DHN161" s="90"/>
      <c r="DHO161" s="90"/>
      <c r="DHP161" s="90"/>
      <c r="DHQ161" s="90"/>
      <c r="DHR161" s="90"/>
      <c r="DHS161" s="90"/>
      <c r="DHT161" s="90"/>
      <c r="DHU161" s="90"/>
      <c r="DHV161" s="90"/>
      <c r="DHW161" s="90"/>
      <c r="DHX161" s="90"/>
      <c r="DHY161" s="90"/>
      <c r="DHZ161" s="90"/>
      <c r="DIA161" s="90"/>
      <c r="DIB161" s="90"/>
      <c r="DIC161" s="90"/>
      <c r="DID161" s="90"/>
      <c r="DIE161" s="90"/>
      <c r="DIF161" s="90"/>
      <c r="DIG161" s="90"/>
      <c r="DIH161" s="90"/>
      <c r="DII161" s="90"/>
      <c r="DIJ161" s="90"/>
      <c r="DIK161" s="90"/>
      <c r="DIL161" s="90"/>
      <c r="DIM161" s="90"/>
      <c r="DIN161" s="90"/>
      <c r="DIO161" s="90"/>
      <c r="DIP161" s="90"/>
      <c r="DIQ161" s="90"/>
      <c r="DIR161" s="90"/>
      <c r="DIS161" s="90"/>
      <c r="DIT161" s="90"/>
      <c r="DIU161" s="90"/>
      <c r="DIV161" s="90"/>
      <c r="DIW161" s="90"/>
      <c r="DIX161" s="90"/>
      <c r="DIY161" s="90"/>
      <c r="DIZ161" s="90"/>
      <c r="DJA161" s="90"/>
      <c r="DJB161" s="90"/>
      <c r="DJC161" s="90"/>
      <c r="DJD161" s="90"/>
      <c r="DJE161" s="90"/>
      <c r="DJF161" s="90"/>
      <c r="DJG161" s="90"/>
      <c r="DJH161" s="90"/>
      <c r="DJI161" s="90"/>
      <c r="DJJ161" s="90"/>
      <c r="DJK161" s="90"/>
      <c r="DJL161" s="90"/>
      <c r="DJM161" s="90"/>
      <c r="DJN161" s="90"/>
      <c r="DJO161" s="90"/>
      <c r="DJP161" s="90"/>
      <c r="DJQ161" s="90"/>
      <c r="DJR161" s="90"/>
      <c r="DJS161" s="90"/>
      <c r="DJT161" s="90"/>
      <c r="DJU161" s="90"/>
      <c r="DJV161" s="90"/>
      <c r="DJW161" s="90"/>
      <c r="DJX161" s="90"/>
      <c r="DJY161" s="90"/>
      <c r="DJZ161" s="90"/>
      <c r="DKA161" s="90"/>
      <c r="DKB161" s="90"/>
      <c r="DKC161" s="90"/>
      <c r="DKD161" s="90"/>
      <c r="DKE161" s="90"/>
      <c r="DKF161" s="90"/>
      <c r="DKG161" s="90"/>
      <c r="DKH161" s="90"/>
      <c r="DKI161" s="90"/>
      <c r="DKJ161" s="90"/>
      <c r="DKK161" s="90"/>
      <c r="DKL161" s="90"/>
      <c r="DKM161" s="90"/>
      <c r="DKN161" s="90"/>
      <c r="DKO161" s="90"/>
      <c r="DKP161" s="90"/>
      <c r="DKQ161" s="90"/>
      <c r="DKR161" s="90"/>
      <c r="DKS161" s="90"/>
      <c r="DKT161" s="90"/>
      <c r="DKU161" s="90"/>
      <c r="DKV161" s="90"/>
      <c r="DKW161" s="90"/>
      <c r="DKX161" s="90"/>
      <c r="DKY161" s="90"/>
      <c r="DKZ161" s="90"/>
      <c r="DLA161" s="90"/>
      <c r="DLB161" s="90"/>
      <c r="DLC161" s="90"/>
      <c r="DLD161" s="90"/>
      <c r="DLE161" s="90"/>
      <c r="DLF161" s="90"/>
      <c r="DLG161" s="90"/>
      <c r="DLH161" s="90"/>
      <c r="DLI161" s="90"/>
      <c r="DLJ161" s="90"/>
      <c r="DLK161" s="90"/>
      <c r="DLL161" s="90"/>
      <c r="DLM161" s="90"/>
      <c r="DLN161" s="90"/>
      <c r="DLO161" s="90"/>
      <c r="DLP161" s="90"/>
      <c r="DLQ161" s="90"/>
      <c r="DLR161" s="90"/>
      <c r="DLS161" s="90"/>
      <c r="DLT161" s="90"/>
      <c r="DLU161" s="90"/>
      <c r="DLV161" s="90"/>
      <c r="DLW161" s="90"/>
      <c r="DLX161" s="90"/>
      <c r="DLY161" s="90"/>
      <c r="DLZ161" s="90"/>
      <c r="DMA161" s="90"/>
      <c r="DMB161" s="90"/>
      <c r="DMC161" s="90"/>
      <c r="DMD161" s="90"/>
      <c r="DME161" s="90"/>
      <c r="DMF161" s="90"/>
      <c r="DMG161" s="90"/>
      <c r="DMH161" s="90"/>
      <c r="DMI161" s="90"/>
      <c r="DMJ161" s="90"/>
      <c r="DMK161" s="90"/>
      <c r="DML161" s="90"/>
      <c r="DMM161" s="90"/>
      <c r="DMN161" s="90"/>
      <c r="DMO161" s="90"/>
      <c r="DMP161" s="90"/>
      <c r="DMQ161" s="90"/>
      <c r="DMR161" s="90"/>
      <c r="DMS161" s="90"/>
      <c r="DMT161" s="90"/>
      <c r="DMU161" s="90"/>
      <c r="DMV161" s="90"/>
      <c r="DMW161" s="90"/>
      <c r="DMX161" s="90"/>
      <c r="DMY161" s="90"/>
      <c r="DMZ161" s="90"/>
      <c r="DNA161" s="90"/>
      <c r="DNB161" s="90"/>
      <c r="DNC161" s="90"/>
      <c r="DND161" s="90"/>
      <c r="DNE161" s="90"/>
      <c r="DNF161" s="90"/>
      <c r="DNG161" s="90"/>
      <c r="DNH161" s="90"/>
      <c r="DNI161" s="90"/>
      <c r="DNJ161" s="90"/>
      <c r="DNK161" s="90"/>
      <c r="DNL161" s="90"/>
      <c r="DNM161" s="90"/>
      <c r="DNN161" s="90"/>
      <c r="DNO161" s="90"/>
      <c r="DNP161" s="90"/>
      <c r="DNQ161" s="90"/>
      <c r="DNR161" s="90"/>
      <c r="DNS161" s="90"/>
      <c r="DNT161" s="90"/>
      <c r="DNU161" s="90"/>
      <c r="DNV161" s="90"/>
      <c r="DNW161" s="90"/>
      <c r="DNX161" s="90"/>
      <c r="DNY161" s="90"/>
      <c r="DNZ161" s="90"/>
      <c r="DOA161" s="90"/>
      <c r="DOB161" s="90"/>
      <c r="DOC161" s="90"/>
      <c r="DOD161" s="90"/>
      <c r="DOE161" s="90"/>
      <c r="DOF161" s="90"/>
      <c r="DOG161" s="90"/>
      <c r="DOH161" s="90"/>
      <c r="DOI161" s="90"/>
      <c r="DOJ161" s="90"/>
      <c r="DOK161" s="90"/>
      <c r="DOL161" s="90"/>
      <c r="DOM161" s="90"/>
      <c r="DON161" s="90"/>
      <c r="DOO161" s="90"/>
      <c r="DOP161" s="90"/>
      <c r="DOQ161" s="90"/>
      <c r="DOR161" s="90"/>
      <c r="DOS161" s="90"/>
      <c r="DOT161" s="90"/>
      <c r="DOU161" s="90"/>
      <c r="DOV161" s="90"/>
      <c r="DOW161" s="90"/>
      <c r="DOX161" s="90"/>
      <c r="DOY161" s="90"/>
      <c r="DOZ161" s="90"/>
      <c r="DPA161" s="90"/>
      <c r="DPB161" s="90"/>
      <c r="DPC161" s="90"/>
      <c r="DPD161" s="90"/>
      <c r="DPE161" s="90"/>
      <c r="DPF161" s="90"/>
      <c r="DPG161" s="90"/>
      <c r="DPH161" s="90"/>
      <c r="DPI161" s="90"/>
      <c r="DPJ161" s="90"/>
      <c r="DPK161" s="90"/>
      <c r="DPL161" s="90"/>
      <c r="DPM161" s="90"/>
      <c r="DPN161" s="90"/>
      <c r="DPO161" s="90"/>
      <c r="DPP161" s="90"/>
      <c r="DPQ161" s="90"/>
      <c r="DPR161" s="90"/>
      <c r="DPS161" s="90"/>
      <c r="DPT161" s="90"/>
      <c r="DPU161" s="90"/>
      <c r="DPV161" s="90"/>
      <c r="DPW161" s="90"/>
      <c r="DPX161" s="90"/>
      <c r="DPY161" s="90"/>
      <c r="DPZ161" s="90"/>
      <c r="DQA161" s="90"/>
      <c r="DQB161" s="90"/>
      <c r="DQC161" s="90"/>
      <c r="DQD161" s="90"/>
      <c r="DQE161" s="90"/>
      <c r="DQF161" s="90"/>
      <c r="DQG161" s="90"/>
      <c r="DQH161" s="90"/>
      <c r="DQI161" s="90"/>
      <c r="DQJ161" s="90"/>
      <c r="DQK161" s="90"/>
      <c r="DQL161" s="90"/>
      <c r="DQM161" s="90"/>
      <c r="DQN161" s="90"/>
      <c r="DQO161" s="90"/>
      <c r="DQP161" s="90"/>
      <c r="DQQ161" s="90"/>
      <c r="DQR161" s="90"/>
      <c r="DQS161" s="90"/>
      <c r="DQT161" s="90"/>
      <c r="DQU161" s="90"/>
      <c r="DQV161" s="90"/>
      <c r="DQW161" s="90"/>
      <c r="DQX161" s="90"/>
      <c r="DQY161" s="90"/>
      <c r="DQZ161" s="90"/>
      <c r="DRA161" s="90"/>
      <c r="DRB161" s="90"/>
      <c r="DRC161" s="90"/>
      <c r="DRD161" s="90"/>
      <c r="DRE161" s="90"/>
      <c r="DRF161" s="90"/>
      <c r="DRG161" s="90"/>
      <c r="DRH161" s="90"/>
      <c r="DRI161" s="90"/>
      <c r="DRJ161" s="90"/>
      <c r="DRK161" s="90"/>
      <c r="DRL161" s="90"/>
      <c r="DRM161" s="90"/>
      <c r="DRN161" s="90"/>
      <c r="DRO161" s="90"/>
      <c r="DRP161" s="90"/>
      <c r="DRQ161" s="90"/>
      <c r="DRR161" s="90"/>
      <c r="DRS161" s="90"/>
      <c r="DRT161" s="90"/>
      <c r="DRU161" s="90"/>
      <c r="DRV161" s="90"/>
      <c r="DRW161" s="90"/>
      <c r="DRX161" s="90"/>
      <c r="DRY161" s="90"/>
      <c r="DRZ161" s="90"/>
      <c r="DSA161" s="90"/>
      <c r="DSB161" s="90"/>
      <c r="DSC161" s="90"/>
      <c r="DSD161" s="90"/>
      <c r="DSE161" s="90"/>
      <c r="DSF161" s="90"/>
      <c r="DSG161" s="90"/>
      <c r="DSH161" s="90"/>
      <c r="DSI161" s="90"/>
      <c r="DSJ161" s="90"/>
      <c r="DSK161" s="90"/>
      <c r="DSL161" s="90"/>
      <c r="DSM161" s="90"/>
      <c r="DSN161" s="90"/>
      <c r="DSO161" s="90"/>
      <c r="DSP161" s="90"/>
      <c r="DSQ161" s="90"/>
      <c r="DSR161" s="90"/>
      <c r="DSS161" s="90"/>
      <c r="DST161" s="90"/>
      <c r="DSU161" s="90"/>
      <c r="DSV161" s="90"/>
      <c r="DSW161" s="90"/>
      <c r="DSX161" s="90"/>
      <c r="DSY161" s="90"/>
      <c r="DSZ161" s="90"/>
      <c r="DTA161" s="90"/>
      <c r="DTB161" s="90"/>
      <c r="DTC161" s="90"/>
      <c r="DTD161" s="90"/>
      <c r="DTE161" s="90"/>
      <c r="DTF161" s="90"/>
      <c r="DTG161" s="90"/>
      <c r="DTH161" s="90"/>
      <c r="DTI161" s="90"/>
      <c r="DTJ161" s="90"/>
      <c r="DTK161" s="90"/>
      <c r="DTL161" s="90"/>
      <c r="DTM161" s="90"/>
      <c r="DTN161" s="90"/>
      <c r="DTO161" s="90"/>
      <c r="DTP161" s="90"/>
      <c r="DTQ161" s="90"/>
      <c r="DTR161" s="90"/>
      <c r="DTS161" s="90"/>
      <c r="DTT161" s="90"/>
      <c r="DTU161" s="90"/>
      <c r="DTV161" s="90"/>
      <c r="DTW161" s="90"/>
      <c r="DTX161" s="90"/>
      <c r="DTY161" s="90"/>
      <c r="DTZ161" s="90"/>
      <c r="DUA161" s="90"/>
      <c r="DUB161" s="90"/>
      <c r="DUC161" s="90"/>
      <c r="DUD161" s="90"/>
      <c r="DUE161" s="90"/>
      <c r="DUF161" s="90"/>
      <c r="DUG161" s="90"/>
      <c r="DUH161" s="90"/>
      <c r="DUI161" s="90"/>
      <c r="DUJ161" s="90"/>
      <c r="DUK161" s="90"/>
      <c r="DUL161" s="90"/>
      <c r="DUM161" s="90"/>
      <c r="DUN161" s="90"/>
      <c r="DUO161" s="90"/>
      <c r="DUP161" s="90"/>
      <c r="DUQ161" s="90"/>
      <c r="DUR161" s="90"/>
      <c r="DUS161" s="90"/>
      <c r="DUT161" s="90"/>
      <c r="DUU161" s="90"/>
      <c r="DUV161" s="90"/>
      <c r="DUW161" s="90"/>
      <c r="DUX161" s="90"/>
      <c r="DUY161" s="90"/>
      <c r="DUZ161" s="90"/>
      <c r="DVA161" s="90"/>
      <c r="DVB161" s="90"/>
      <c r="DVC161" s="90"/>
      <c r="DVD161" s="90"/>
      <c r="DVE161" s="90"/>
      <c r="DVF161" s="90"/>
      <c r="DVG161" s="90"/>
      <c r="DVH161" s="90"/>
      <c r="DVI161" s="90"/>
      <c r="DVJ161" s="90"/>
      <c r="DVK161" s="90"/>
      <c r="DVL161" s="90"/>
      <c r="DVM161" s="90"/>
      <c r="DVN161" s="90"/>
      <c r="DVO161" s="90"/>
      <c r="DVP161" s="90"/>
      <c r="DVQ161" s="90"/>
      <c r="DVR161" s="90"/>
      <c r="DVS161" s="90"/>
      <c r="DVT161" s="90"/>
      <c r="DVU161" s="90"/>
      <c r="DVV161" s="90"/>
      <c r="DVW161" s="90"/>
      <c r="DVX161" s="90"/>
      <c r="DVY161" s="90"/>
      <c r="DVZ161" s="90"/>
      <c r="DWA161" s="90"/>
      <c r="DWB161" s="90"/>
      <c r="DWC161" s="90"/>
      <c r="DWD161" s="90"/>
      <c r="DWE161" s="90"/>
      <c r="DWF161" s="90"/>
      <c r="DWG161" s="90"/>
      <c r="DWH161" s="90"/>
      <c r="DWI161" s="90"/>
      <c r="DWJ161" s="90"/>
      <c r="DWK161" s="90"/>
      <c r="DWL161" s="90"/>
      <c r="DWM161" s="90"/>
      <c r="DWN161" s="90"/>
      <c r="DWO161" s="90"/>
      <c r="DWP161" s="90"/>
      <c r="DWQ161" s="90"/>
      <c r="DWR161" s="90"/>
      <c r="DWS161" s="90"/>
      <c r="DWT161" s="90"/>
      <c r="DWU161" s="90"/>
      <c r="DWV161" s="90"/>
      <c r="DWW161" s="90"/>
      <c r="DWX161" s="90"/>
      <c r="DWY161" s="90"/>
      <c r="DWZ161" s="90"/>
      <c r="DXA161" s="90"/>
      <c r="DXB161" s="90"/>
      <c r="DXC161" s="90"/>
      <c r="DXD161" s="90"/>
      <c r="DXE161" s="90"/>
      <c r="DXF161" s="90"/>
      <c r="DXG161" s="90"/>
      <c r="DXH161" s="90"/>
      <c r="DXI161" s="90"/>
      <c r="DXJ161" s="90"/>
      <c r="DXK161" s="90"/>
      <c r="DXL161" s="90"/>
      <c r="DXM161" s="90"/>
      <c r="DXN161" s="90"/>
      <c r="DXO161" s="90"/>
      <c r="DXP161" s="90"/>
      <c r="DXQ161" s="90"/>
      <c r="DXR161" s="90"/>
      <c r="DXS161" s="90"/>
      <c r="DXT161" s="90"/>
      <c r="DXU161" s="90"/>
      <c r="DXV161" s="90"/>
      <c r="DXW161" s="90"/>
      <c r="DXX161" s="90"/>
      <c r="DXY161" s="90"/>
      <c r="DXZ161" s="90"/>
      <c r="DYA161" s="90"/>
      <c r="DYB161" s="90"/>
      <c r="DYC161" s="90"/>
      <c r="DYD161" s="90"/>
      <c r="DYE161" s="90"/>
      <c r="DYF161" s="90"/>
      <c r="DYG161" s="90"/>
      <c r="DYH161" s="90"/>
      <c r="DYI161" s="90"/>
      <c r="DYJ161" s="90"/>
      <c r="DYK161" s="90"/>
      <c r="DYL161" s="90"/>
      <c r="DYM161" s="90"/>
      <c r="DYN161" s="90"/>
      <c r="DYO161" s="90"/>
      <c r="DYP161" s="90"/>
      <c r="DYQ161" s="90"/>
      <c r="DYR161" s="90"/>
      <c r="DYS161" s="90"/>
      <c r="DYT161" s="90"/>
      <c r="DYU161" s="90"/>
      <c r="DYV161" s="90"/>
      <c r="DYW161" s="90"/>
      <c r="DYX161" s="90"/>
      <c r="DYY161" s="90"/>
      <c r="DYZ161" s="90"/>
      <c r="DZA161" s="90"/>
      <c r="DZB161" s="90"/>
      <c r="DZC161" s="90"/>
      <c r="DZD161" s="90"/>
      <c r="DZE161" s="90"/>
      <c r="DZF161" s="90"/>
      <c r="DZG161" s="90"/>
      <c r="DZH161" s="90"/>
      <c r="DZI161" s="90"/>
      <c r="DZJ161" s="90"/>
      <c r="DZK161" s="90"/>
      <c r="DZL161" s="90"/>
      <c r="DZM161" s="90"/>
      <c r="DZN161" s="90"/>
      <c r="DZO161" s="90"/>
      <c r="DZP161" s="90"/>
      <c r="DZQ161" s="90"/>
      <c r="DZR161" s="90"/>
      <c r="DZS161" s="90"/>
      <c r="DZT161" s="90"/>
      <c r="DZU161" s="90"/>
      <c r="DZV161" s="90"/>
      <c r="DZW161" s="90"/>
      <c r="DZX161" s="90"/>
      <c r="DZY161" s="90"/>
      <c r="DZZ161" s="90"/>
      <c r="EAA161" s="90"/>
      <c r="EAB161" s="90"/>
      <c r="EAC161" s="90"/>
      <c r="EAD161" s="90"/>
      <c r="EAE161" s="90"/>
      <c r="EAF161" s="90"/>
      <c r="EAG161" s="90"/>
      <c r="EAH161" s="90"/>
      <c r="EAI161" s="90"/>
      <c r="EAJ161" s="90"/>
      <c r="EAK161" s="90"/>
      <c r="EAL161" s="90"/>
      <c r="EAM161" s="90"/>
      <c r="EAN161" s="90"/>
      <c r="EAO161" s="90"/>
      <c r="EAP161" s="90"/>
      <c r="EAQ161" s="90"/>
      <c r="EAR161" s="90"/>
      <c r="EAS161" s="90"/>
      <c r="EAT161" s="90"/>
      <c r="EAU161" s="90"/>
      <c r="EAV161" s="90"/>
      <c r="EAW161" s="90"/>
      <c r="EAX161" s="90"/>
      <c r="EAY161" s="90"/>
      <c r="EAZ161" s="90"/>
      <c r="EBA161" s="90"/>
      <c r="EBB161" s="90"/>
      <c r="EBC161" s="90"/>
      <c r="EBD161" s="90"/>
      <c r="EBE161" s="90"/>
      <c r="EBF161" s="90"/>
      <c r="EBG161" s="90"/>
      <c r="EBH161" s="90"/>
      <c r="EBI161" s="90"/>
      <c r="EBJ161" s="90"/>
      <c r="EBK161" s="90"/>
      <c r="EBL161" s="90"/>
      <c r="EBM161" s="90"/>
      <c r="EBN161" s="90"/>
      <c r="EBO161" s="90"/>
      <c r="EBP161" s="90"/>
      <c r="EBQ161" s="90"/>
      <c r="EBR161" s="90"/>
      <c r="EBS161" s="90"/>
      <c r="EBT161" s="90"/>
      <c r="EBU161" s="90"/>
      <c r="EBV161" s="90"/>
      <c r="EBW161" s="90"/>
      <c r="EBX161" s="90"/>
      <c r="EBY161" s="90"/>
      <c r="EBZ161" s="90"/>
      <c r="ECA161" s="90"/>
      <c r="ECB161" s="90"/>
      <c r="ECC161" s="90"/>
      <c r="ECD161" s="90"/>
      <c r="ECE161" s="90"/>
      <c r="ECF161" s="90"/>
      <c r="ECG161" s="90"/>
      <c r="ECH161" s="90"/>
      <c r="ECI161" s="90"/>
      <c r="ECJ161" s="90"/>
      <c r="ECK161" s="90"/>
      <c r="ECL161" s="90"/>
      <c r="ECM161" s="90"/>
      <c r="ECN161" s="90"/>
      <c r="ECO161" s="90"/>
      <c r="ECP161" s="90"/>
      <c r="ECQ161" s="90"/>
      <c r="ECR161" s="90"/>
      <c r="ECS161" s="90"/>
      <c r="ECT161" s="90"/>
      <c r="ECU161" s="90"/>
      <c r="ECV161" s="90"/>
      <c r="ECW161" s="90"/>
      <c r="ECX161" s="90"/>
      <c r="ECY161" s="90"/>
      <c r="ECZ161" s="90"/>
      <c r="EDA161" s="90"/>
      <c r="EDB161" s="90"/>
      <c r="EDC161" s="90"/>
      <c r="EDD161" s="90"/>
      <c r="EDE161" s="90"/>
      <c r="EDF161" s="90"/>
      <c r="EDG161" s="90"/>
      <c r="EDH161" s="90"/>
      <c r="EDI161" s="90"/>
      <c r="EDJ161" s="90"/>
      <c r="EDK161" s="90"/>
      <c r="EDL161" s="90"/>
      <c r="EDM161" s="90"/>
      <c r="EDN161" s="90"/>
      <c r="EDO161" s="90"/>
      <c r="EDP161" s="90"/>
      <c r="EDQ161" s="90"/>
      <c r="EDR161" s="90"/>
      <c r="EDS161" s="90"/>
      <c r="EDT161" s="90"/>
      <c r="EDU161" s="90"/>
      <c r="EDV161" s="90"/>
      <c r="EDW161" s="90"/>
      <c r="EDX161" s="90"/>
      <c r="EDY161" s="90"/>
      <c r="EDZ161" s="90"/>
      <c r="EEA161" s="90"/>
      <c r="EEB161" s="90"/>
      <c r="EEC161" s="90"/>
      <c r="EED161" s="90"/>
      <c r="EEE161" s="90"/>
      <c r="EEF161" s="90"/>
      <c r="EEG161" s="90"/>
      <c r="EEH161" s="90"/>
      <c r="EEI161" s="90"/>
      <c r="EEJ161" s="90"/>
      <c r="EEK161" s="90"/>
      <c r="EEL161" s="90"/>
      <c r="EEM161" s="90"/>
      <c r="EEN161" s="90"/>
      <c r="EEO161" s="90"/>
      <c r="EEP161" s="90"/>
      <c r="EEQ161" s="90"/>
      <c r="EER161" s="90"/>
      <c r="EES161" s="90"/>
      <c r="EET161" s="90"/>
      <c r="EEU161" s="90"/>
      <c r="EEV161" s="90"/>
      <c r="EEW161" s="90"/>
      <c r="EEX161" s="90"/>
      <c r="EEY161" s="90"/>
      <c r="EEZ161" s="90"/>
      <c r="EFA161" s="90"/>
      <c r="EFB161" s="90"/>
      <c r="EFC161" s="90"/>
      <c r="EFD161" s="90"/>
      <c r="EFE161" s="90"/>
      <c r="EFF161" s="90"/>
      <c r="EFG161" s="90"/>
      <c r="EFH161" s="90"/>
      <c r="EFI161" s="90"/>
      <c r="EFJ161" s="90"/>
      <c r="EFK161" s="90"/>
      <c r="EFL161" s="90"/>
      <c r="EFM161" s="90"/>
      <c r="EFN161" s="90"/>
      <c r="EFO161" s="90"/>
      <c r="EFP161" s="90"/>
      <c r="EFQ161" s="90"/>
      <c r="EFR161" s="90"/>
      <c r="EFS161" s="90"/>
      <c r="EFT161" s="90"/>
      <c r="EFU161" s="90"/>
      <c r="EFV161" s="90"/>
      <c r="EFW161" s="90"/>
      <c r="EFX161" s="90"/>
      <c r="EFY161" s="90"/>
      <c r="EFZ161" s="90"/>
      <c r="EGA161" s="90"/>
      <c r="EGB161" s="90"/>
      <c r="EGC161" s="90"/>
      <c r="EGD161" s="90"/>
      <c r="EGE161" s="90"/>
      <c r="EGF161" s="90"/>
      <c r="EGG161" s="90"/>
      <c r="EGH161" s="90"/>
      <c r="EGI161" s="90"/>
      <c r="EGJ161" s="90"/>
      <c r="EGK161" s="90"/>
      <c r="EGL161" s="90"/>
      <c r="EGM161" s="90"/>
      <c r="EGN161" s="90"/>
      <c r="EGO161" s="90"/>
      <c r="EGP161" s="90"/>
      <c r="EGQ161" s="90"/>
      <c r="EGR161" s="90"/>
      <c r="EGS161" s="90"/>
      <c r="EGT161" s="90"/>
      <c r="EGU161" s="90"/>
      <c r="EGV161" s="90"/>
      <c r="EGW161" s="90"/>
      <c r="EGX161" s="90"/>
      <c r="EGY161" s="90"/>
      <c r="EGZ161" s="90"/>
      <c r="EHA161" s="90"/>
      <c r="EHB161" s="90"/>
      <c r="EHC161" s="90"/>
      <c r="EHD161" s="90"/>
      <c r="EHE161" s="90"/>
      <c r="EHF161" s="90"/>
      <c r="EHG161" s="90"/>
      <c r="EHH161" s="90"/>
      <c r="EHI161" s="90"/>
      <c r="EHJ161" s="90"/>
      <c r="EHK161" s="90"/>
      <c r="EHL161" s="90"/>
      <c r="EHM161" s="90"/>
      <c r="EHN161" s="90"/>
      <c r="EHO161" s="90"/>
      <c r="EHP161" s="90"/>
      <c r="EHQ161" s="90"/>
      <c r="EHR161" s="90"/>
      <c r="EHS161" s="90"/>
      <c r="EHT161" s="90"/>
      <c r="EHU161" s="90"/>
      <c r="EHV161" s="90"/>
      <c r="EHW161" s="90"/>
      <c r="EHX161" s="90"/>
      <c r="EHY161" s="90"/>
      <c r="EHZ161" s="90"/>
      <c r="EIA161" s="90"/>
      <c r="EIB161" s="90"/>
      <c r="EIC161" s="90"/>
      <c r="EID161" s="90"/>
      <c r="EIE161" s="90"/>
      <c r="EIF161" s="90"/>
      <c r="EIG161" s="90"/>
      <c r="EIH161" s="90"/>
      <c r="EII161" s="90"/>
      <c r="EIJ161" s="90"/>
      <c r="EIK161" s="90"/>
      <c r="EIL161" s="90"/>
      <c r="EIM161" s="90"/>
      <c r="EIN161" s="90"/>
      <c r="EIO161" s="90"/>
      <c r="EIP161" s="90"/>
      <c r="EIQ161" s="90"/>
      <c r="EIR161" s="90"/>
      <c r="EIS161" s="90"/>
      <c r="EIT161" s="90"/>
      <c r="EIU161" s="90"/>
      <c r="EIV161" s="90"/>
      <c r="EIW161" s="90"/>
      <c r="EIX161" s="90"/>
      <c r="EIY161" s="90"/>
      <c r="EIZ161" s="90"/>
      <c r="EJA161" s="90"/>
      <c r="EJB161" s="90"/>
      <c r="EJC161" s="90"/>
      <c r="EJD161" s="90"/>
      <c r="EJE161" s="90"/>
      <c r="EJF161" s="90"/>
      <c r="EJG161" s="90"/>
      <c r="EJH161" s="90"/>
      <c r="EJI161" s="90"/>
      <c r="EJJ161" s="90"/>
      <c r="EJK161" s="90"/>
      <c r="EJL161" s="90"/>
      <c r="EJM161" s="90"/>
      <c r="EJN161" s="90"/>
      <c r="EJO161" s="90"/>
      <c r="EJP161" s="90"/>
      <c r="EJQ161" s="90"/>
      <c r="EJR161" s="90"/>
      <c r="EJS161" s="90"/>
      <c r="EJT161" s="90"/>
      <c r="EJU161" s="90"/>
      <c r="EJV161" s="90"/>
      <c r="EJW161" s="90"/>
      <c r="EJX161" s="90"/>
      <c r="EJY161" s="90"/>
      <c r="EJZ161" s="90"/>
      <c r="EKA161" s="90"/>
      <c r="EKB161" s="90"/>
      <c r="EKC161" s="90"/>
      <c r="EKD161" s="90"/>
      <c r="EKE161" s="90"/>
      <c r="EKF161" s="90"/>
      <c r="EKG161" s="90"/>
      <c r="EKH161" s="90"/>
      <c r="EKI161" s="90"/>
      <c r="EKJ161" s="90"/>
      <c r="EKK161" s="90"/>
      <c r="EKL161" s="90"/>
      <c r="EKM161" s="90"/>
      <c r="EKN161" s="90"/>
      <c r="EKO161" s="90"/>
      <c r="EKP161" s="90"/>
      <c r="EKQ161" s="90"/>
      <c r="EKR161" s="90"/>
      <c r="EKS161" s="90"/>
      <c r="EKT161" s="90"/>
      <c r="EKU161" s="90"/>
      <c r="EKV161" s="90"/>
      <c r="EKW161" s="90"/>
      <c r="EKX161" s="90"/>
      <c r="EKY161" s="90"/>
      <c r="EKZ161" s="90"/>
      <c r="ELA161" s="90"/>
      <c r="ELB161" s="90"/>
      <c r="ELC161" s="90"/>
      <c r="ELD161" s="90"/>
      <c r="ELE161" s="90"/>
      <c r="ELF161" s="90"/>
      <c r="ELG161" s="90"/>
      <c r="ELH161" s="90"/>
      <c r="ELI161" s="90"/>
      <c r="ELJ161" s="90"/>
      <c r="ELK161" s="90"/>
      <c r="ELL161" s="90"/>
      <c r="ELM161" s="90"/>
      <c r="ELN161" s="90"/>
      <c r="ELO161" s="90"/>
      <c r="ELP161" s="90"/>
      <c r="ELQ161" s="90"/>
      <c r="ELR161" s="90"/>
      <c r="ELS161" s="90"/>
      <c r="ELT161" s="90"/>
      <c r="ELU161" s="90"/>
      <c r="ELV161" s="90"/>
      <c r="ELW161" s="90"/>
      <c r="ELX161" s="90"/>
      <c r="ELY161" s="90"/>
      <c r="ELZ161" s="90"/>
      <c r="EMA161" s="90"/>
      <c r="EMB161" s="90"/>
      <c r="EMC161" s="90"/>
      <c r="EMD161" s="90"/>
      <c r="EME161" s="90"/>
      <c r="EMF161" s="90"/>
      <c r="EMG161" s="90"/>
      <c r="EMH161" s="90"/>
      <c r="EMI161" s="90"/>
      <c r="EMJ161" s="90"/>
      <c r="EMK161" s="90"/>
      <c r="EML161" s="90"/>
      <c r="EMM161" s="90"/>
      <c r="EMN161" s="90"/>
      <c r="EMO161" s="90"/>
      <c r="EMP161" s="90"/>
      <c r="EMQ161" s="90"/>
      <c r="EMR161" s="90"/>
      <c r="EMS161" s="90"/>
      <c r="EMT161" s="90"/>
      <c r="EMU161" s="90"/>
      <c r="EMV161" s="90"/>
      <c r="EMW161" s="90"/>
      <c r="EMX161" s="90"/>
      <c r="EMY161" s="90"/>
      <c r="EMZ161" s="90"/>
      <c r="ENA161" s="90"/>
      <c r="ENB161" s="90"/>
      <c r="ENC161" s="90"/>
      <c r="END161" s="90"/>
      <c r="ENE161" s="90"/>
      <c r="ENF161" s="90"/>
      <c r="ENG161" s="90"/>
      <c r="ENH161" s="90"/>
      <c r="ENI161" s="90"/>
      <c r="ENJ161" s="90"/>
      <c r="ENK161" s="90"/>
      <c r="ENL161" s="90"/>
      <c r="ENM161" s="90"/>
      <c r="ENN161" s="90"/>
      <c r="ENO161" s="90"/>
      <c r="ENP161" s="90"/>
      <c r="ENQ161" s="90"/>
      <c r="ENR161" s="90"/>
      <c r="ENS161" s="90"/>
      <c r="ENT161" s="90"/>
      <c r="ENU161" s="90"/>
      <c r="ENV161" s="90"/>
      <c r="ENW161" s="90"/>
      <c r="ENX161" s="90"/>
      <c r="ENY161" s="90"/>
      <c r="ENZ161" s="90"/>
      <c r="EOA161" s="90"/>
      <c r="EOB161" s="90"/>
      <c r="EOC161" s="90"/>
      <c r="EOD161" s="90"/>
      <c r="EOE161" s="90"/>
      <c r="EOF161" s="90"/>
      <c r="EOG161" s="90"/>
      <c r="EOH161" s="90"/>
      <c r="EOI161" s="90"/>
      <c r="EOJ161" s="90"/>
      <c r="EOK161" s="90"/>
      <c r="EOL161" s="90"/>
      <c r="EOM161" s="90"/>
      <c r="EON161" s="90"/>
      <c r="EOO161" s="90"/>
      <c r="EOP161" s="90"/>
      <c r="EOQ161" s="90"/>
      <c r="EOR161" s="90"/>
      <c r="EOS161" s="90"/>
      <c r="EOT161" s="90"/>
      <c r="EOU161" s="90"/>
      <c r="EOV161" s="90"/>
      <c r="EOW161" s="90"/>
      <c r="EOX161" s="90"/>
      <c r="EOY161" s="90"/>
      <c r="EOZ161" s="90"/>
      <c r="EPA161" s="90"/>
      <c r="EPB161" s="90"/>
      <c r="EPC161" s="90"/>
      <c r="EPD161" s="90"/>
      <c r="EPE161" s="90"/>
      <c r="EPF161" s="90"/>
      <c r="EPG161" s="90"/>
      <c r="EPH161" s="90"/>
      <c r="EPI161" s="90"/>
      <c r="EPJ161" s="90"/>
      <c r="EPK161" s="90"/>
      <c r="EPL161" s="90"/>
      <c r="EPM161" s="90"/>
      <c r="EPN161" s="90"/>
      <c r="EPO161" s="90"/>
      <c r="EPP161" s="90"/>
      <c r="EPQ161" s="90"/>
      <c r="EPR161" s="90"/>
      <c r="EPS161" s="90"/>
      <c r="EPT161" s="90"/>
      <c r="EPU161" s="90"/>
      <c r="EPV161" s="90"/>
      <c r="EPW161" s="90"/>
      <c r="EPX161" s="90"/>
      <c r="EPY161" s="90"/>
      <c r="EPZ161" s="90"/>
      <c r="EQA161" s="90"/>
      <c r="EQB161" s="90"/>
      <c r="EQC161" s="90"/>
      <c r="EQD161" s="90"/>
      <c r="EQE161" s="90"/>
      <c r="EQF161" s="90"/>
      <c r="EQG161" s="90"/>
      <c r="EQH161" s="90"/>
      <c r="EQI161" s="90"/>
      <c r="EQJ161" s="90"/>
      <c r="EQK161" s="90"/>
      <c r="EQL161" s="90"/>
      <c r="EQM161" s="90"/>
      <c r="EQN161" s="90"/>
      <c r="EQO161" s="90"/>
      <c r="EQP161" s="90"/>
      <c r="EQQ161" s="90"/>
      <c r="EQR161" s="90"/>
      <c r="EQS161" s="90"/>
      <c r="EQT161" s="90"/>
      <c r="EQU161" s="90"/>
      <c r="EQV161" s="90"/>
      <c r="EQW161" s="90"/>
      <c r="EQX161" s="90"/>
      <c r="EQY161" s="90"/>
      <c r="EQZ161" s="90"/>
      <c r="ERA161" s="90"/>
      <c r="ERB161" s="90"/>
      <c r="ERC161" s="90"/>
      <c r="ERD161" s="90"/>
      <c r="ERE161" s="90"/>
      <c r="ERF161" s="90"/>
      <c r="ERG161" s="90"/>
      <c r="ERH161" s="90"/>
      <c r="ERI161" s="90"/>
      <c r="ERJ161" s="90"/>
      <c r="ERK161" s="90"/>
      <c r="ERL161" s="90"/>
      <c r="ERM161" s="90"/>
      <c r="ERN161" s="90"/>
      <c r="ERO161" s="90"/>
      <c r="ERP161" s="90"/>
      <c r="ERQ161" s="90"/>
      <c r="ERR161" s="90"/>
      <c r="ERS161" s="90"/>
      <c r="ERT161" s="90"/>
      <c r="ERU161" s="90"/>
      <c r="ERV161" s="90"/>
      <c r="ERW161" s="90"/>
      <c r="ERX161" s="90"/>
      <c r="ERY161" s="90"/>
      <c r="ERZ161" s="90"/>
      <c r="ESA161" s="90"/>
      <c r="ESB161" s="90"/>
      <c r="ESC161" s="90"/>
      <c r="ESD161" s="90"/>
      <c r="ESE161" s="90"/>
      <c r="ESF161" s="90"/>
      <c r="ESG161" s="90"/>
      <c r="ESH161" s="90"/>
      <c r="ESI161" s="90"/>
      <c r="ESJ161" s="90"/>
      <c r="ESK161" s="90"/>
      <c r="ESL161" s="90"/>
      <c r="ESM161" s="90"/>
      <c r="ESN161" s="90"/>
      <c r="ESO161" s="90"/>
      <c r="ESP161" s="90"/>
      <c r="ESQ161" s="90"/>
      <c r="ESR161" s="90"/>
      <c r="ESS161" s="90"/>
      <c r="EST161" s="90"/>
      <c r="ESU161" s="90"/>
      <c r="ESV161" s="90"/>
      <c r="ESW161" s="90"/>
      <c r="ESX161" s="90"/>
      <c r="ESY161" s="90"/>
      <c r="ESZ161" s="90"/>
      <c r="ETA161" s="90"/>
      <c r="ETB161" s="90"/>
      <c r="ETC161" s="90"/>
      <c r="ETD161" s="90"/>
      <c r="ETE161" s="90"/>
      <c r="ETF161" s="90"/>
      <c r="ETG161" s="90"/>
      <c r="ETH161" s="90"/>
      <c r="ETI161" s="90"/>
      <c r="ETJ161" s="90"/>
      <c r="ETK161" s="90"/>
      <c r="ETL161" s="90"/>
      <c r="ETM161" s="90"/>
      <c r="ETN161" s="90"/>
      <c r="ETO161" s="90"/>
      <c r="ETP161" s="90"/>
      <c r="ETQ161" s="90"/>
      <c r="ETR161" s="90"/>
      <c r="ETS161" s="90"/>
      <c r="ETT161" s="90"/>
      <c r="ETU161" s="90"/>
      <c r="ETV161" s="90"/>
      <c r="ETW161" s="90"/>
      <c r="ETX161" s="90"/>
      <c r="ETY161" s="90"/>
      <c r="ETZ161" s="90"/>
      <c r="EUA161" s="90"/>
      <c r="EUB161" s="90"/>
      <c r="EUC161" s="90"/>
      <c r="EUD161" s="90"/>
      <c r="EUE161" s="90"/>
      <c r="EUF161" s="90"/>
      <c r="EUG161" s="90"/>
      <c r="EUH161" s="90"/>
      <c r="EUI161" s="90"/>
      <c r="EUJ161" s="90"/>
      <c r="EUK161" s="90"/>
      <c r="EUL161" s="90"/>
      <c r="EUM161" s="90"/>
      <c r="EUN161" s="90"/>
      <c r="EUO161" s="90"/>
      <c r="EUP161" s="90"/>
      <c r="EUQ161" s="90"/>
      <c r="EUR161" s="90"/>
      <c r="EUS161" s="90"/>
      <c r="EUT161" s="90"/>
      <c r="EUU161" s="90"/>
      <c r="EUV161" s="90"/>
      <c r="EUW161" s="90"/>
      <c r="EUX161" s="90"/>
      <c r="EUY161" s="90"/>
      <c r="EUZ161" s="90"/>
      <c r="EVA161" s="90"/>
      <c r="EVB161" s="90"/>
      <c r="EVC161" s="90"/>
      <c r="EVD161" s="90"/>
      <c r="EVE161" s="90"/>
      <c r="EVF161" s="90"/>
      <c r="EVG161" s="90"/>
      <c r="EVH161" s="90"/>
      <c r="EVI161" s="90"/>
      <c r="EVJ161" s="90"/>
      <c r="EVK161" s="90"/>
      <c r="EVL161" s="90"/>
      <c r="EVM161" s="90"/>
      <c r="EVN161" s="90"/>
      <c r="EVO161" s="90"/>
      <c r="EVP161" s="90"/>
      <c r="EVQ161" s="90"/>
      <c r="EVR161" s="90"/>
      <c r="EVS161" s="90"/>
      <c r="EVT161" s="90"/>
      <c r="EVU161" s="90"/>
      <c r="EVV161" s="90"/>
      <c r="EVW161" s="90"/>
      <c r="EVX161" s="90"/>
      <c r="EVY161" s="90"/>
      <c r="EVZ161" s="90"/>
      <c r="EWA161" s="90"/>
      <c r="EWB161" s="90"/>
      <c r="EWC161" s="90"/>
      <c r="EWD161" s="90"/>
      <c r="EWE161" s="90"/>
      <c r="EWF161" s="90"/>
      <c r="EWG161" s="90"/>
      <c r="EWH161" s="90"/>
      <c r="EWI161" s="90"/>
      <c r="EWJ161" s="90"/>
      <c r="EWK161" s="90"/>
      <c r="EWL161" s="90"/>
      <c r="EWM161" s="90"/>
      <c r="EWN161" s="90"/>
      <c r="EWO161" s="90"/>
      <c r="EWP161" s="90"/>
      <c r="EWQ161" s="90"/>
      <c r="EWR161" s="90"/>
      <c r="EWS161" s="90"/>
      <c r="EWT161" s="90"/>
      <c r="EWU161" s="90"/>
      <c r="EWV161" s="90"/>
      <c r="EWW161" s="90"/>
      <c r="EWX161" s="90"/>
      <c r="EWY161" s="90"/>
      <c r="EWZ161" s="90"/>
      <c r="EXA161" s="90"/>
      <c r="EXB161" s="90"/>
      <c r="EXC161" s="90"/>
      <c r="EXD161" s="90"/>
      <c r="EXE161" s="90"/>
      <c r="EXF161" s="90"/>
      <c r="EXG161" s="90"/>
      <c r="EXH161" s="90"/>
      <c r="EXI161" s="90"/>
      <c r="EXJ161" s="90"/>
      <c r="EXK161" s="90"/>
      <c r="EXL161" s="90"/>
      <c r="EXM161" s="90"/>
      <c r="EXN161" s="90"/>
      <c r="EXO161" s="90"/>
      <c r="EXP161" s="90"/>
      <c r="EXQ161" s="90"/>
      <c r="EXR161" s="90"/>
      <c r="EXS161" s="90"/>
      <c r="EXT161" s="90"/>
      <c r="EXU161" s="90"/>
      <c r="EXV161" s="90"/>
      <c r="EXW161" s="90"/>
      <c r="EXX161" s="90"/>
      <c r="EXY161" s="90"/>
      <c r="EXZ161" s="90"/>
      <c r="EYA161" s="90"/>
      <c r="EYB161" s="90"/>
      <c r="EYC161" s="90"/>
      <c r="EYD161" s="90"/>
      <c r="EYE161" s="90"/>
      <c r="EYF161" s="90"/>
      <c r="EYG161" s="90"/>
      <c r="EYH161" s="90"/>
      <c r="EYI161" s="90"/>
      <c r="EYJ161" s="90"/>
      <c r="EYK161" s="90"/>
      <c r="EYL161" s="90"/>
      <c r="EYM161" s="90"/>
      <c r="EYN161" s="90"/>
      <c r="EYO161" s="90"/>
      <c r="EYP161" s="90"/>
      <c r="EYQ161" s="90"/>
      <c r="EYR161" s="90"/>
      <c r="EYS161" s="90"/>
      <c r="EYT161" s="90"/>
      <c r="EYU161" s="90"/>
      <c r="EYV161" s="90"/>
      <c r="EYW161" s="90"/>
      <c r="EYX161" s="90"/>
      <c r="EYY161" s="90"/>
      <c r="EYZ161" s="90"/>
      <c r="EZA161" s="90"/>
      <c r="EZB161" s="90"/>
      <c r="EZC161" s="90"/>
      <c r="EZD161" s="90"/>
      <c r="EZE161" s="90"/>
      <c r="EZF161" s="90"/>
      <c r="EZG161" s="90"/>
      <c r="EZH161" s="90"/>
      <c r="EZI161" s="90"/>
      <c r="EZJ161" s="90"/>
      <c r="EZK161" s="90"/>
      <c r="EZL161" s="90"/>
      <c r="EZM161" s="90"/>
      <c r="EZN161" s="90"/>
      <c r="EZO161" s="90"/>
      <c r="EZP161" s="90"/>
      <c r="EZQ161" s="90"/>
      <c r="EZR161" s="90"/>
      <c r="EZS161" s="90"/>
      <c r="EZT161" s="90"/>
      <c r="EZU161" s="90"/>
      <c r="EZV161" s="90"/>
      <c r="EZW161" s="90"/>
      <c r="EZX161" s="90"/>
      <c r="EZY161" s="90"/>
      <c r="EZZ161" s="90"/>
      <c r="FAA161" s="90"/>
      <c r="FAB161" s="90"/>
      <c r="FAC161" s="90"/>
      <c r="FAD161" s="90"/>
      <c r="FAE161" s="90"/>
      <c r="FAF161" s="90"/>
      <c r="FAG161" s="90"/>
      <c r="FAH161" s="90"/>
      <c r="FAI161" s="90"/>
      <c r="FAJ161" s="90"/>
      <c r="FAK161" s="90"/>
      <c r="FAL161" s="90"/>
      <c r="FAM161" s="90"/>
      <c r="FAN161" s="90"/>
      <c r="FAO161" s="90"/>
      <c r="FAP161" s="90"/>
      <c r="FAQ161" s="90"/>
      <c r="FAR161" s="90"/>
      <c r="FAS161" s="90"/>
      <c r="FAT161" s="90"/>
      <c r="FAU161" s="90"/>
      <c r="FAV161" s="90"/>
      <c r="FAW161" s="90"/>
      <c r="FAX161" s="90"/>
      <c r="FAY161" s="90"/>
      <c r="FAZ161" s="90"/>
      <c r="FBA161" s="90"/>
      <c r="FBB161" s="90"/>
      <c r="FBC161" s="90"/>
      <c r="FBD161" s="90"/>
      <c r="FBE161" s="90"/>
      <c r="FBF161" s="90"/>
      <c r="FBG161" s="90"/>
      <c r="FBH161" s="90"/>
      <c r="FBI161" s="90"/>
      <c r="FBJ161" s="90"/>
      <c r="FBK161" s="90"/>
      <c r="FBL161" s="90"/>
      <c r="FBM161" s="90"/>
      <c r="FBN161" s="90"/>
      <c r="FBO161" s="90"/>
      <c r="FBP161" s="90"/>
      <c r="FBQ161" s="90"/>
      <c r="FBR161" s="90"/>
      <c r="FBS161" s="90"/>
      <c r="FBT161" s="90"/>
      <c r="FBU161" s="90"/>
      <c r="FBV161" s="90"/>
      <c r="FBW161" s="90"/>
      <c r="FBX161" s="90"/>
      <c r="FBY161" s="90"/>
      <c r="FBZ161" s="90"/>
      <c r="FCA161" s="90"/>
      <c r="FCB161" s="90"/>
      <c r="FCC161" s="90"/>
      <c r="FCD161" s="90"/>
      <c r="FCE161" s="90"/>
      <c r="FCF161" s="90"/>
      <c r="FCG161" s="90"/>
      <c r="FCH161" s="90"/>
      <c r="FCI161" s="90"/>
      <c r="FCJ161" s="90"/>
      <c r="FCK161" s="90"/>
      <c r="FCL161" s="90"/>
      <c r="FCM161" s="90"/>
      <c r="FCN161" s="90"/>
      <c r="FCO161" s="90"/>
      <c r="FCP161" s="90"/>
      <c r="FCQ161" s="90"/>
      <c r="FCR161" s="90"/>
      <c r="FCS161" s="90"/>
      <c r="FCT161" s="90"/>
      <c r="FCU161" s="90"/>
      <c r="FCV161" s="90"/>
      <c r="FCW161" s="90"/>
      <c r="FCX161" s="90"/>
      <c r="FCY161" s="90"/>
      <c r="FCZ161" s="90"/>
      <c r="FDA161" s="90"/>
      <c r="FDB161" s="90"/>
      <c r="FDC161" s="90"/>
      <c r="FDD161" s="90"/>
      <c r="FDE161" s="90"/>
      <c r="FDF161" s="90"/>
      <c r="FDG161" s="90"/>
      <c r="FDH161" s="90"/>
      <c r="FDI161" s="90"/>
      <c r="FDJ161" s="90"/>
      <c r="FDK161" s="90"/>
      <c r="FDL161" s="90"/>
      <c r="FDM161" s="90"/>
      <c r="FDN161" s="90"/>
      <c r="FDO161" s="90"/>
      <c r="FDP161" s="90"/>
      <c r="FDQ161" s="90"/>
      <c r="FDR161" s="90"/>
      <c r="FDS161" s="90"/>
      <c r="FDT161" s="90"/>
      <c r="FDU161" s="90"/>
      <c r="FDV161" s="90"/>
      <c r="FDW161" s="90"/>
      <c r="FDX161" s="90"/>
      <c r="FDY161" s="90"/>
      <c r="FDZ161" s="90"/>
      <c r="FEA161" s="90"/>
      <c r="FEB161" s="90"/>
      <c r="FEC161" s="90"/>
      <c r="FED161" s="90"/>
      <c r="FEE161" s="90"/>
      <c r="FEF161" s="90"/>
      <c r="FEG161" s="90"/>
      <c r="FEH161" s="90"/>
      <c r="FEI161" s="90"/>
      <c r="FEJ161" s="90"/>
      <c r="FEK161" s="90"/>
      <c r="FEL161" s="90"/>
      <c r="FEM161" s="90"/>
      <c r="FEN161" s="90"/>
      <c r="FEO161" s="90"/>
      <c r="FEP161" s="90"/>
      <c r="FEQ161" s="90"/>
      <c r="FER161" s="90"/>
      <c r="FES161" s="90"/>
      <c r="FET161" s="90"/>
      <c r="FEU161" s="90"/>
      <c r="FEV161" s="90"/>
      <c r="FEW161" s="90"/>
      <c r="FEX161" s="90"/>
      <c r="FEY161" s="90"/>
      <c r="FEZ161" s="90"/>
      <c r="FFA161" s="90"/>
      <c r="FFB161" s="90"/>
      <c r="FFC161" s="90"/>
      <c r="FFD161" s="90"/>
      <c r="FFE161" s="90"/>
      <c r="FFF161" s="90"/>
      <c r="FFG161" s="90"/>
      <c r="FFH161" s="90"/>
      <c r="FFI161" s="90"/>
      <c r="FFJ161" s="90"/>
      <c r="FFK161" s="90"/>
      <c r="FFL161" s="90"/>
      <c r="FFM161" s="90"/>
      <c r="FFN161" s="90"/>
      <c r="FFO161" s="90"/>
      <c r="FFP161" s="90"/>
      <c r="FFQ161" s="90"/>
      <c r="FFR161" s="90"/>
      <c r="FFS161" s="90"/>
      <c r="FFT161" s="90"/>
      <c r="FFU161" s="90"/>
      <c r="FFV161" s="90"/>
      <c r="FFW161" s="90"/>
      <c r="FFX161" s="90"/>
      <c r="FFY161" s="90"/>
      <c r="FFZ161" s="90"/>
      <c r="FGA161" s="90"/>
      <c r="FGB161" s="90"/>
      <c r="FGC161" s="90"/>
      <c r="FGD161" s="90"/>
      <c r="FGE161" s="90"/>
      <c r="FGF161" s="90"/>
      <c r="FGG161" s="90"/>
      <c r="FGH161" s="90"/>
      <c r="FGI161" s="90"/>
      <c r="FGJ161" s="90"/>
      <c r="FGK161" s="90"/>
      <c r="FGL161" s="90"/>
      <c r="FGM161" s="90"/>
      <c r="FGN161" s="90"/>
      <c r="FGO161" s="90"/>
      <c r="FGP161" s="90"/>
      <c r="FGQ161" s="90"/>
      <c r="FGR161" s="90"/>
      <c r="FGS161" s="90"/>
      <c r="FGT161" s="90"/>
      <c r="FGU161" s="90"/>
      <c r="FGV161" s="90"/>
      <c r="FGW161" s="90"/>
      <c r="FGX161" s="90"/>
      <c r="FGY161" s="90"/>
      <c r="FGZ161" s="90"/>
      <c r="FHA161" s="90"/>
      <c r="FHB161" s="90"/>
      <c r="FHC161" s="90"/>
      <c r="FHD161" s="90"/>
      <c r="FHE161" s="90"/>
      <c r="FHF161" s="90"/>
      <c r="FHG161" s="90"/>
      <c r="FHH161" s="90"/>
      <c r="FHI161" s="90"/>
      <c r="FHJ161" s="90"/>
      <c r="FHK161" s="90"/>
      <c r="FHL161" s="90"/>
      <c r="FHM161" s="90"/>
      <c r="FHN161" s="90"/>
      <c r="FHO161" s="90"/>
      <c r="FHP161" s="90"/>
      <c r="FHQ161" s="90"/>
      <c r="FHR161" s="90"/>
      <c r="FHS161" s="90"/>
      <c r="FHT161" s="90"/>
      <c r="FHU161" s="90"/>
      <c r="FHV161" s="90"/>
      <c r="FHW161" s="90"/>
      <c r="FHX161" s="90"/>
      <c r="FHY161" s="90"/>
      <c r="FHZ161" s="90"/>
      <c r="FIA161" s="90"/>
      <c r="FIB161" s="90"/>
      <c r="FIC161" s="90"/>
      <c r="FID161" s="90"/>
      <c r="FIE161" s="90"/>
      <c r="FIF161" s="90"/>
      <c r="FIG161" s="90"/>
      <c r="FIH161" s="90"/>
      <c r="FII161" s="90"/>
      <c r="FIJ161" s="90"/>
      <c r="FIK161" s="90"/>
      <c r="FIL161" s="90"/>
      <c r="FIM161" s="90"/>
      <c r="FIN161" s="90"/>
      <c r="FIO161" s="90"/>
      <c r="FIP161" s="90"/>
      <c r="FIQ161" s="90"/>
      <c r="FIR161" s="90"/>
      <c r="FIS161" s="90"/>
      <c r="FIT161" s="90"/>
      <c r="FIU161" s="90"/>
      <c r="FIV161" s="90"/>
      <c r="FIW161" s="90"/>
      <c r="FIX161" s="90"/>
      <c r="FIY161" s="90"/>
      <c r="FIZ161" s="90"/>
      <c r="FJA161" s="90"/>
      <c r="FJB161" s="90"/>
      <c r="FJC161" s="90"/>
      <c r="FJD161" s="90"/>
      <c r="FJE161" s="90"/>
      <c r="FJF161" s="90"/>
      <c r="FJG161" s="90"/>
      <c r="FJH161" s="90"/>
      <c r="FJI161" s="90"/>
      <c r="FJJ161" s="90"/>
      <c r="FJK161" s="90"/>
      <c r="FJL161" s="90"/>
      <c r="FJM161" s="90"/>
      <c r="FJN161" s="90"/>
      <c r="FJO161" s="90"/>
      <c r="FJP161" s="90"/>
      <c r="FJQ161" s="90"/>
      <c r="FJR161" s="90"/>
      <c r="FJS161" s="90"/>
      <c r="FJT161" s="90"/>
      <c r="FJU161" s="90"/>
      <c r="FJV161" s="90"/>
      <c r="FJW161" s="90"/>
      <c r="FJX161" s="90"/>
      <c r="FJY161" s="90"/>
      <c r="FJZ161" s="90"/>
      <c r="FKA161" s="90"/>
      <c r="FKB161" s="90"/>
      <c r="FKC161" s="90"/>
      <c r="FKD161" s="90"/>
      <c r="FKE161" s="90"/>
      <c r="FKF161" s="90"/>
      <c r="FKG161" s="90"/>
      <c r="FKH161" s="90"/>
      <c r="FKI161" s="90"/>
      <c r="FKJ161" s="90"/>
      <c r="FKK161" s="90"/>
      <c r="FKL161" s="90"/>
      <c r="FKM161" s="90"/>
      <c r="FKN161" s="90"/>
      <c r="FKO161" s="90"/>
      <c r="FKP161" s="90"/>
      <c r="FKQ161" s="90"/>
      <c r="FKR161" s="90"/>
      <c r="FKS161" s="90"/>
      <c r="FKT161" s="90"/>
      <c r="FKU161" s="90"/>
      <c r="FKV161" s="90"/>
      <c r="FKW161" s="90"/>
      <c r="FKX161" s="90"/>
      <c r="FKY161" s="90"/>
      <c r="FKZ161" s="90"/>
      <c r="FLA161" s="90"/>
      <c r="FLB161" s="90"/>
      <c r="FLC161" s="90"/>
      <c r="FLD161" s="90"/>
      <c r="FLE161" s="90"/>
      <c r="FLF161" s="90"/>
      <c r="FLG161" s="90"/>
      <c r="FLH161" s="90"/>
      <c r="FLI161" s="90"/>
      <c r="FLJ161" s="90"/>
      <c r="FLK161" s="90"/>
      <c r="FLL161" s="90"/>
      <c r="FLM161" s="90"/>
      <c r="FLN161" s="90"/>
      <c r="FLO161" s="90"/>
      <c r="FLP161" s="90"/>
      <c r="FLQ161" s="90"/>
      <c r="FLR161" s="90"/>
      <c r="FLS161" s="90"/>
      <c r="FLT161" s="90"/>
      <c r="FLU161" s="90"/>
      <c r="FLV161" s="90"/>
      <c r="FLW161" s="90"/>
      <c r="FLX161" s="90"/>
      <c r="FLY161" s="90"/>
      <c r="FLZ161" s="90"/>
      <c r="FMA161" s="90"/>
      <c r="FMB161" s="90"/>
      <c r="FMC161" s="90"/>
      <c r="FMD161" s="90"/>
      <c r="FME161" s="90"/>
      <c r="FMF161" s="90"/>
      <c r="FMG161" s="90"/>
      <c r="FMH161" s="90"/>
      <c r="FMI161" s="90"/>
      <c r="FMJ161" s="90"/>
      <c r="FMK161" s="90"/>
      <c r="FML161" s="90"/>
      <c r="FMM161" s="90"/>
      <c r="FMN161" s="90"/>
      <c r="FMO161" s="90"/>
      <c r="FMP161" s="90"/>
      <c r="FMQ161" s="90"/>
      <c r="FMR161" s="90"/>
      <c r="FMS161" s="90"/>
      <c r="FMT161" s="90"/>
      <c r="FMU161" s="90"/>
      <c r="FMV161" s="90"/>
      <c r="FMW161" s="90"/>
      <c r="FMX161" s="90"/>
      <c r="FMY161" s="90"/>
      <c r="FMZ161" s="90"/>
      <c r="FNA161" s="90"/>
      <c r="FNB161" s="90"/>
      <c r="FNC161" s="90"/>
      <c r="FND161" s="90"/>
      <c r="FNE161" s="90"/>
      <c r="FNF161" s="90"/>
      <c r="FNG161" s="90"/>
      <c r="FNH161" s="90"/>
      <c r="FNI161" s="90"/>
      <c r="FNJ161" s="90"/>
      <c r="FNK161" s="90"/>
      <c r="FNL161" s="90"/>
      <c r="FNM161" s="90"/>
      <c r="FNN161" s="90"/>
      <c r="FNO161" s="90"/>
      <c r="FNP161" s="90"/>
      <c r="FNQ161" s="90"/>
      <c r="FNR161" s="90"/>
      <c r="FNS161" s="90"/>
      <c r="FNT161" s="90"/>
      <c r="FNU161" s="90"/>
      <c r="FNV161" s="90"/>
      <c r="FNW161" s="90"/>
      <c r="FNX161" s="90"/>
      <c r="FNY161" s="90"/>
      <c r="FNZ161" s="90"/>
      <c r="FOA161" s="90"/>
      <c r="FOB161" s="90"/>
      <c r="FOC161" s="90"/>
      <c r="FOD161" s="90"/>
      <c r="FOE161" s="90"/>
      <c r="FOF161" s="90"/>
      <c r="FOG161" s="90"/>
      <c r="FOH161" s="90"/>
      <c r="FOI161" s="90"/>
      <c r="FOJ161" s="90"/>
      <c r="FOK161" s="90"/>
      <c r="FOL161" s="90"/>
      <c r="FOM161" s="90"/>
      <c r="FON161" s="90"/>
      <c r="FOO161" s="90"/>
      <c r="FOP161" s="90"/>
      <c r="FOQ161" s="90"/>
      <c r="FOR161" s="90"/>
      <c r="FOS161" s="90"/>
      <c r="FOT161" s="90"/>
      <c r="FOU161" s="90"/>
      <c r="FOV161" s="90"/>
      <c r="FOW161" s="90"/>
      <c r="FOX161" s="90"/>
      <c r="FOY161" s="90"/>
      <c r="FOZ161" s="90"/>
      <c r="FPA161" s="90"/>
      <c r="FPB161" s="90"/>
      <c r="FPC161" s="90"/>
      <c r="FPD161" s="90"/>
      <c r="FPE161" s="90"/>
      <c r="FPF161" s="90"/>
      <c r="FPG161" s="90"/>
      <c r="FPH161" s="90"/>
      <c r="FPI161" s="90"/>
      <c r="FPJ161" s="90"/>
      <c r="FPK161" s="90"/>
      <c r="FPL161" s="90"/>
      <c r="FPM161" s="90"/>
      <c r="FPN161" s="90"/>
      <c r="FPO161" s="90"/>
      <c r="FPP161" s="90"/>
      <c r="FPQ161" s="90"/>
      <c r="FPR161" s="90"/>
      <c r="FPS161" s="90"/>
      <c r="FPT161" s="90"/>
      <c r="FPU161" s="90"/>
      <c r="FPV161" s="90"/>
      <c r="FPW161" s="90"/>
      <c r="FPX161" s="90"/>
      <c r="FPY161" s="90"/>
      <c r="FPZ161" s="90"/>
      <c r="FQA161" s="90"/>
      <c r="FQB161" s="90"/>
      <c r="FQC161" s="90"/>
      <c r="FQD161" s="90"/>
      <c r="FQE161" s="90"/>
      <c r="FQF161" s="90"/>
      <c r="FQG161" s="90"/>
      <c r="FQH161" s="90"/>
      <c r="FQI161" s="90"/>
      <c r="FQJ161" s="90"/>
      <c r="FQK161" s="90"/>
      <c r="FQL161" s="90"/>
      <c r="FQM161" s="90"/>
      <c r="FQN161" s="90"/>
      <c r="FQO161" s="90"/>
      <c r="FQP161" s="90"/>
      <c r="FQQ161" s="90"/>
      <c r="FQR161" s="90"/>
      <c r="FQS161" s="90"/>
      <c r="FQT161" s="90"/>
      <c r="FQU161" s="90"/>
      <c r="FQV161" s="90"/>
      <c r="FQW161" s="90"/>
      <c r="FQX161" s="90"/>
      <c r="FQY161" s="90"/>
      <c r="FQZ161" s="90"/>
      <c r="FRA161" s="90"/>
      <c r="FRB161" s="90"/>
      <c r="FRC161" s="90"/>
      <c r="FRD161" s="90"/>
      <c r="FRE161" s="90"/>
      <c r="FRF161" s="90"/>
      <c r="FRG161" s="90"/>
      <c r="FRH161" s="90"/>
      <c r="FRI161" s="90"/>
      <c r="FRJ161" s="90"/>
      <c r="FRK161" s="90"/>
      <c r="FRL161" s="90"/>
      <c r="FRM161" s="90"/>
      <c r="FRN161" s="90"/>
      <c r="FRO161" s="90"/>
      <c r="FRP161" s="90"/>
      <c r="FRQ161" s="90"/>
      <c r="FRR161" s="90"/>
      <c r="FRS161" s="90"/>
      <c r="FRT161" s="90"/>
      <c r="FRU161" s="90"/>
      <c r="FRV161" s="90"/>
      <c r="FRW161" s="90"/>
      <c r="FRX161" s="90"/>
      <c r="FRY161" s="90"/>
      <c r="FRZ161" s="90"/>
      <c r="FSA161" s="90"/>
      <c r="FSB161" s="90"/>
      <c r="FSC161" s="90"/>
      <c r="FSD161" s="90"/>
      <c r="FSE161" s="90"/>
      <c r="FSF161" s="90"/>
      <c r="FSG161" s="90"/>
      <c r="FSH161" s="90"/>
      <c r="FSI161" s="90"/>
      <c r="FSJ161" s="90"/>
      <c r="FSK161" s="90"/>
      <c r="FSL161" s="90"/>
      <c r="FSM161" s="90"/>
      <c r="FSN161" s="90"/>
      <c r="FSO161" s="90"/>
      <c r="FSP161" s="90"/>
      <c r="FSQ161" s="90"/>
      <c r="FSR161" s="90"/>
      <c r="FSS161" s="90"/>
      <c r="FST161" s="90"/>
      <c r="FSU161" s="90"/>
      <c r="FSV161" s="90"/>
      <c r="FSW161" s="90"/>
      <c r="FSX161" s="90"/>
      <c r="FSY161" s="90"/>
      <c r="FSZ161" s="90"/>
      <c r="FTA161" s="90"/>
      <c r="FTB161" s="90"/>
      <c r="FTC161" s="90"/>
      <c r="FTD161" s="90"/>
      <c r="FTE161" s="90"/>
      <c r="FTF161" s="90"/>
      <c r="FTG161" s="90"/>
      <c r="FTH161" s="90"/>
      <c r="FTI161" s="90"/>
      <c r="FTJ161" s="90"/>
      <c r="FTK161" s="90"/>
      <c r="FTL161" s="90"/>
      <c r="FTM161" s="90"/>
      <c r="FTN161" s="90"/>
      <c r="FTO161" s="90"/>
      <c r="FTP161" s="90"/>
      <c r="FTQ161" s="90"/>
      <c r="FTR161" s="90"/>
      <c r="FTS161" s="90"/>
      <c r="FTT161" s="90"/>
      <c r="FTU161" s="90"/>
      <c r="FTV161" s="90"/>
      <c r="FTW161" s="90"/>
      <c r="FTX161" s="90"/>
      <c r="FTY161" s="90"/>
      <c r="FTZ161" s="90"/>
      <c r="FUA161" s="90"/>
      <c r="FUB161" s="90"/>
      <c r="FUC161" s="90"/>
      <c r="FUD161" s="90"/>
      <c r="FUE161" s="90"/>
      <c r="FUF161" s="90"/>
      <c r="FUG161" s="90"/>
      <c r="FUH161" s="90"/>
      <c r="FUI161" s="90"/>
      <c r="FUJ161" s="90"/>
      <c r="FUK161" s="90"/>
      <c r="FUL161" s="90"/>
      <c r="FUM161" s="90"/>
      <c r="FUN161" s="90"/>
      <c r="FUO161" s="90"/>
      <c r="FUP161" s="90"/>
      <c r="FUQ161" s="90"/>
      <c r="FUR161" s="90"/>
      <c r="FUS161" s="90"/>
      <c r="FUT161" s="90"/>
      <c r="FUU161" s="90"/>
      <c r="FUV161" s="90"/>
      <c r="FUW161" s="90"/>
      <c r="FUX161" s="90"/>
      <c r="FUY161" s="90"/>
      <c r="FUZ161" s="90"/>
      <c r="FVA161" s="90"/>
      <c r="FVB161" s="90"/>
      <c r="FVC161" s="90"/>
      <c r="FVD161" s="90"/>
      <c r="FVE161" s="90"/>
      <c r="FVF161" s="90"/>
      <c r="FVG161" s="90"/>
      <c r="FVH161" s="90"/>
      <c r="FVI161" s="90"/>
      <c r="FVJ161" s="90"/>
      <c r="FVK161" s="90"/>
      <c r="FVL161" s="90"/>
      <c r="FVM161" s="90"/>
      <c r="FVN161" s="90"/>
      <c r="FVO161" s="90"/>
      <c r="FVP161" s="90"/>
      <c r="FVQ161" s="90"/>
      <c r="FVR161" s="90"/>
      <c r="FVS161" s="90"/>
      <c r="FVT161" s="90"/>
      <c r="FVU161" s="90"/>
      <c r="FVV161" s="90"/>
      <c r="FVW161" s="90"/>
      <c r="FVX161" s="90"/>
      <c r="FVY161" s="90"/>
      <c r="FVZ161" s="90"/>
      <c r="FWA161" s="90"/>
      <c r="FWB161" s="90"/>
      <c r="FWC161" s="90"/>
      <c r="FWD161" s="90"/>
      <c r="FWE161" s="90"/>
      <c r="FWF161" s="90"/>
      <c r="FWG161" s="90"/>
      <c r="FWH161" s="90"/>
      <c r="FWI161" s="90"/>
      <c r="FWJ161" s="90"/>
      <c r="FWK161" s="90"/>
      <c r="FWL161" s="90"/>
      <c r="FWM161" s="90"/>
      <c r="FWN161" s="90"/>
      <c r="FWO161" s="90"/>
      <c r="FWP161" s="90"/>
      <c r="FWQ161" s="90"/>
      <c r="FWR161" s="90"/>
      <c r="FWS161" s="90"/>
      <c r="FWT161" s="90"/>
      <c r="FWU161" s="90"/>
      <c r="FWV161" s="90"/>
      <c r="FWW161" s="90"/>
      <c r="FWX161" s="90"/>
      <c r="FWY161" s="90"/>
      <c r="FWZ161" s="90"/>
      <c r="FXA161" s="90"/>
      <c r="FXB161" s="90"/>
      <c r="FXC161" s="90"/>
      <c r="FXD161" s="90"/>
      <c r="FXE161" s="90"/>
      <c r="FXF161" s="90"/>
      <c r="FXG161" s="90"/>
      <c r="FXH161" s="90"/>
      <c r="FXI161" s="90"/>
      <c r="FXJ161" s="90"/>
      <c r="FXK161" s="90"/>
      <c r="FXL161" s="90"/>
      <c r="FXM161" s="90"/>
      <c r="FXN161" s="90"/>
      <c r="FXO161" s="90"/>
      <c r="FXP161" s="90"/>
      <c r="FXQ161" s="90"/>
      <c r="FXR161" s="90"/>
      <c r="FXS161" s="90"/>
      <c r="FXT161" s="90"/>
      <c r="FXU161" s="90"/>
      <c r="FXV161" s="90"/>
      <c r="FXW161" s="90"/>
      <c r="FXX161" s="90"/>
      <c r="FXY161" s="90"/>
      <c r="FXZ161" s="90"/>
      <c r="FYA161" s="90"/>
      <c r="FYB161" s="90"/>
      <c r="FYC161" s="90"/>
      <c r="FYD161" s="90"/>
      <c r="FYE161" s="90"/>
      <c r="FYF161" s="90"/>
      <c r="FYG161" s="90"/>
      <c r="FYH161" s="90"/>
      <c r="FYI161" s="90"/>
      <c r="FYJ161" s="90"/>
      <c r="FYK161" s="90"/>
      <c r="FYL161" s="90"/>
      <c r="FYM161" s="90"/>
      <c r="FYN161" s="90"/>
      <c r="FYO161" s="90"/>
      <c r="FYP161" s="90"/>
      <c r="FYQ161" s="90"/>
      <c r="FYR161" s="90"/>
      <c r="FYS161" s="90"/>
      <c r="FYT161" s="90"/>
      <c r="FYU161" s="90"/>
      <c r="FYV161" s="90"/>
      <c r="FYW161" s="90"/>
      <c r="FYX161" s="90"/>
      <c r="FYY161" s="90"/>
      <c r="FYZ161" s="90"/>
      <c r="FZA161" s="90"/>
      <c r="FZB161" s="90"/>
      <c r="FZC161" s="90"/>
      <c r="FZD161" s="90"/>
      <c r="FZE161" s="90"/>
      <c r="FZF161" s="90"/>
      <c r="FZG161" s="90"/>
      <c r="FZH161" s="90"/>
      <c r="FZI161" s="90"/>
      <c r="FZJ161" s="90"/>
      <c r="FZK161" s="90"/>
      <c r="FZL161" s="90"/>
      <c r="FZM161" s="90"/>
      <c r="FZN161" s="90"/>
      <c r="FZO161" s="90"/>
      <c r="FZP161" s="90"/>
      <c r="FZQ161" s="90"/>
      <c r="FZR161" s="90"/>
      <c r="FZS161" s="90"/>
      <c r="FZT161" s="90"/>
      <c r="FZU161" s="90"/>
      <c r="FZV161" s="90"/>
      <c r="FZW161" s="90"/>
      <c r="FZX161" s="90"/>
      <c r="FZY161" s="90"/>
      <c r="FZZ161" s="90"/>
      <c r="GAA161" s="90"/>
      <c r="GAB161" s="90"/>
      <c r="GAC161" s="90"/>
      <c r="GAD161" s="90"/>
      <c r="GAE161" s="90"/>
      <c r="GAF161" s="90"/>
      <c r="GAG161" s="90"/>
      <c r="GAH161" s="90"/>
      <c r="GAI161" s="90"/>
      <c r="GAJ161" s="90"/>
      <c r="GAK161" s="90"/>
      <c r="GAL161" s="90"/>
      <c r="GAM161" s="90"/>
      <c r="GAN161" s="90"/>
      <c r="GAO161" s="90"/>
      <c r="GAP161" s="90"/>
      <c r="GAQ161" s="90"/>
      <c r="GAR161" s="90"/>
      <c r="GAS161" s="90"/>
      <c r="GAT161" s="90"/>
      <c r="GAU161" s="90"/>
      <c r="GAV161" s="90"/>
      <c r="GAW161" s="90"/>
      <c r="GAX161" s="90"/>
      <c r="GAY161" s="90"/>
      <c r="GAZ161" s="90"/>
      <c r="GBA161" s="90"/>
      <c r="GBB161" s="90"/>
      <c r="GBC161" s="90"/>
      <c r="GBD161" s="90"/>
      <c r="GBE161" s="90"/>
      <c r="GBF161" s="90"/>
      <c r="GBG161" s="90"/>
      <c r="GBH161" s="90"/>
      <c r="GBI161" s="90"/>
      <c r="GBJ161" s="90"/>
      <c r="GBK161" s="90"/>
      <c r="GBL161" s="90"/>
      <c r="GBM161" s="90"/>
      <c r="GBN161" s="90"/>
      <c r="GBO161" s="90"/>
      <c r="GBP161" s="90"/>
      <c r="GBQ161" s="90"/>
      <c r="GBR161" s="90"/>
      <c r="GBS161" s="90"/>
      <c r="GBT161" s="90"/>
      <c r="GBU161" s="90"/>
      <c r="GBV161" s="90"/>
      <c r="GBW161" s="90"/>
      <c r="GBX161" s="90"/>
      <c r="GBY161" s="90"/>
      <c r="GBZ161" s="90"/>
      <c r="GCA161" s="90"/>
      <c r="GCB161" s="90"/>
      <c r="GCC161" s="90"/>
      <c r="GCD161" s="90"/>
      <c r="GCE161" s="90"/>
      <c r="GCF161" s="90"/>
      <c r="GCG161" s="90"/>
      <c r="GCH161" s="90"/>
      <c r="GCI161" s="90"/>
      <c r="GCJ161" s="90"/>
      <c r="GCK161" s="90"/>
      <c r="GCL161" s="90"/>
      <c r="GCM161" s="90"/>
      <c r="GCN161" s="90"/>
      <c r="GCO161" s="90"/>
      <c r="GCP161" s="90"/>
      <c r="GCQ161" s="90"/>
      <c r="GCR161" s="90"/>
      <c r="GCS161" s="90"/>
      <c r="GCT161" s="90"/>
      <c r="GCU161" s="90"/>
      <c r="GCV161" s="90"/>
      <c r="GCW161" s="90"/>
      <c r="GCX161" s="90"/>
      <c r="GCY161" s="90"/>
      <c r="GCZ161" s="90"/>
      <c r="GDA161" s="90"/>
      <c r="GDB161" s="90"/>
      <c r="GDC161" s="90"/>
      <c r="GDD161" s="90"/>
      <c r="GDE161" s="90"/>
      <c r="GDF161" s="90"/>
      <c r="GDG161" s="90"/>
      <c r="GDH161" s="90"/>
      <c r="GDI161" s="90"/>
      <c r="GDJ161" s="90"/>
      <c r="GDK161" s="90"/>
      <c r="GDL161" s="90"/>
      <c r="GDM161" s="90"/>
      <c r="GDN161" s="90"/>
      <c r="GDO161" s="90"/>
      <c r="GDP161" s="90"/>
      <c r="GDQ161" s="90"/>
      <c r="GDR161" s="90"/>
      <c r="GDS161" s="90"/>
      <c r="GDT161" s="90"/>
      <c r="GDU161" s="90"/>
      <c r="GDV161" s="90"/>
      <c r="GDW161" s="90"/>
      <c r="GDX161" s="90"/>
      <c r="GDY161" s="90"/>
      <c r="GDZ161" s="90"/>
      <c r="GEA161" s="90"/>
      <c r="GEB161" s="90"/>
      <c r="GEC161" s="90"/>
      <c r="GED161" s="90"/>
      <c r="GEE161" s="90"/>
      <c r="GEF161" s="90"/>
      <c r="GEG161" s="90"/>
      <c r="GEH161" s="90"/>
      <c r="GEI161" s="90"/>
      <c r="GEJ161" s="90"/>
      <c r="GEK161" s="90"/>
      <c r="GEL161" s="90"/>
      <c r="GEM161" s="90"/>
      <c r="GEN161" s="90"/>
      <c r="GEO161" s="90"/>
      <c r="GEP161" s="90"/>
      <c r="GEQ161" s="90"/>
      <c r="GER161" s="90"/>
      <c r="GES161" s="90"/>
      <c r="GET161" s="90"/>
      <c r="GEU161" s="90"/>
      <c r="GEV161" s="90"/>
      <c r="GEW161" s="90"/>
      <c r="GEX161" s="90"/>
      <c r="GEY161" s="90"/>
      <c r="GEZ161" s="90"/>
      <c r="GFA161" s="90"/>
      <c r="GFB161" s="90"/>
      <c r="GFC161" s="90"/>
      <c r="GFD161" s="90"/>
      <c r="GFE161" s="90"/>
      <c r="GFF161" s="90"/>
      <c r="GFG161" s="90"/>
      <c r="GFH161" s="90"/>
      <c r="GFI161" s="90"/>
      <c r="GFJ161" s="90"/>
      <c r="GFK161" s="90"/>
      <c r="GFL161" s="90"/>
      <c r="GFM161" s="90"/>
      <c r="GFN161" s="90"/>
      <c r="GFO161" s="90"/>
      <c r="GFP161" s="90"/>
      <c r="GFQ161" s="90"/>
      <c r="GFR161" s="90"/>
      <c r="GFS161" s="90"/>
      <c r="GFT161" s="90"/>
      <c r="GFU161" s="90"/>
      <c r="GFV161" s="90"/>
      <c r="GFW161" s="90"/>
      <c r="GFX161" s="90"/>
      <c r="GFY161" s="90"/>
      <c r="GFZ161" s="90"/>
      <c r="GGA161" s="90"/>
      <c r="GGB161" s="90"/>
      <c r="GGC161" s="90"/>
      <c r="GGD161" s="90"/>
      <c r="GGE161" s="90"/>
      <c r="GGF161" s="90"/>
      <c r="GGG161" s="90"/>
      <c r="GGH161" s="90"/>
      <c r="GGI161" s="90"/>
      <c r="GGJ161" s="90"/>
      <c r="GGK161" s="90"/>
      <c r="GGL161" s="90"/>
      <c r="GGM161" s="90"/>
      <c r="GGN161" s="90"/>
      <c r="GGO161" s="90"/>
      <c r="GGP161" s="90"/>
      <c r="GGQ161" s="90"/>
      <c r="GGR161" s="90"/>
      <c r="GGS161" s="90"/>
      <c r="GGT161" s="90"/>
      <c r="GGU161" s="90"/>
      <c r="GGV161" s="90"/>
      <c r="GGW161" s="90"/>
      <c r="GGX161" s="90"/>
      <c r="GGY161" s="90"/>
      <c r="GGZ161" s="90"/>
      <c r="GHA161" s="90"/>
      <c r="GHB161" s="90"/>
      <c r="GHC161" s="90"/>
      <c r="GHD161" s="90"/>
      <c r="GHE161" s="90"/>
      <c r="GHF161" s="90"/>
      <c r="GHG161" s="90"/>
      <c r="GHH161" s="90"/>
      <c r="GHI161" s="90"/>
      <c r="GHJ161" s="90"/>
      <c r="GHK161" s="90"/>
      <c r="GHL161" s="90"/>
      <c r="GHM161" s="90"/>
      <c r="GHN161" s="90"/>
      <c r="GHO161" s="90"/>
      <c r="GHP161" s="90"/>
      <c r="GHQ161" s="90"/>
      <c r="GHR161" s="90"/>
      <c r="GHS161" s="90"/>
      <c r="GHT161" s="90"/>
      <c r="GHU161" s="90"/>
      <c r="GHV161" s="90"/>
      <c r="GHW161" s="90"/>
      <c r="GHX161" s="90"/>
      <c r="GHY161" s="90"/>
      <c r="GHZ161" s="90"/>
      <c r="GIA161" s="90"/>
      <c r="GIB161" s="90"/>
      <c r="GIC161" s="90"/>
      <c r="GID161" s="90"/>
      <c r="GIE161" s="90"/>
      <c r="GIF161" s="90"/>
      <c r="GIG161" s="90"/>
      <c r="GIH161" s="90"/>
      <c r="GII161" s="90"/>
      <c r="GIJ161" s="90"/>
      <c r="GIK161" s="90"/>
      <c r="GIL161" s="90"/>
      <c r="GIM161" s="90"/>
      <c r="GIN161" s="90"/>
      <c r="GIO161" s="90"/>
      <c r="GIP161" s="90"/>
      <c r="GIQ161" s="90"/>
      <c r="GIR161" s="90"/>
      <c r="GIS161" s="90"/>
      <c r="GIT161" s="90"/>
      <c r="GIU161" s="90"/>
      <c r="GIV161" s="90"/>
      <c r="GIW161" s="90"/>
      <c r="GIX161" s="90"/>
      <c r="GIY161" s="90"/>
      <c r="GIZ161" s="90"/>
      <c r="GJA161" s="90"/>
      <c r="GJB161" s="90"/>
      <c r="GJC161" s="90"/>
      <c r="GJD161" s="90"/>
      <c r="GJE161" s="90"/>
      <c r="GJF161" s="90"/>
      <c r="GJG161" s="90"/>
      <c r="GJH161" s="90"/>
      <c r="GJI161" s="90"/>
      <c r="GJJ161" s="90"/>
      <c r="GJK161" s="90"/>
      <c r="GJL161" s="90"/>
      <c r="GJM161" s="90"/>
      <c r="GJN161" s="90"/>
      <c r="GJO161" s="90"/>
      <c r="GJP161" s="90"/>
      <c r="GJQ161" s="90"/>
      <c r="GJR161" s="90"/>
      <c r="GJS161" s="90"/>
      <c r="GJT161" s="90"/>
      <c r="GJU161" s="90"/>
      <c r="GJV161" s="90"/>
      <c r="GJW161" s="90"/>
      <c r="GJX161" s="90"/>
      <c r="GJY161" s="90"/>
      <c r="GJZ161" s="90"/>
      <c r="GKA161" s="90"/>
      <c r="GKB161" s="90"/>
      <c r="GKC161" s="90"/>
      <c r="GKD161" s="90"/>
      <c r="GKE161" s="90"/>
      <c r="GKF161" s="90"/>
      <c r="GKG161" s="90"/>
      <c r="GKH161" s="90"/>
      <c r="GKI161" s="90"/>
      <c r="GKJ161" s="90"/>
      <c r="GKK161" s="90"/>
      <c r="GKL161" s="90"/>
      <c r="GKM161" s="90"/>
      <c r="GKN161" s="90"/>
      <c r="GKO161" s="90"/>
      <c r="GKP161" s="90"/>
      <c r="GKQ161" s="90"/>
      <c r="GKR161" s="90"/>
      <c r="GKS161" s="90"/>
      <c r="GKT161" s="90"/>
      <c r="GKU161" s="90"/>
      <c r="GKV161" s="90"/>
      <c r="GKW161" s="90"/>
      <c r="GKX161" s="90"/>
      <c r="GKY161" s="90"/>
      <c r="GKZ161" s="90"/>
      <c r="GLA161" s="90"/>
      <c r="GLB161" s="90"/>
      <c r="GLC161" s="90"/>
      <c r="GLD161" s="90"/>
      <c r="GLE161" s="90"/>
      <c r="GLF161" s="90"/>
      <c r="GLG161" s="90"/>
      <c r="GLH161" s="90"/>
      <c r="GLI161" s="90"/>
      <c r="GLJ161" s="90"/>
      <c r="GLK161" s="90"/>
      <c r="GLL161" s="90"/>
      <c r="GLM161" s="90"/>
      <c r="GLN161" s="90"/>
      <c r="GLO161" s="90"/>
      <c r="GLP161" s="90"/>
      <c r="GLQ161" s="90"/>
      <c r="GLR161" s="90"/>
      <c r="GLS161" s="90"/>
      <c r="GLT161" s="90"/>
      <c r="GLU161" s="90"/>
      <c r="GLV161" s="90"/>
      <c r="GLW161" s="90"/>
      <c r="GLX161" s="90"/>
      <c r="GLY161" s="90"/>
      <c r="GLZ161" s="90"/>
      <c r="GMA161" s="90"/>
      <c r="GMB161" s="90"/>
      <c r="GMC161" s="90"/>
      <c r="GMD161" s="90"/>
      <c r="GME161" s="90"/>
      <c r="GMF161" s="90"/>
      <c r="GMG161" s="90"/>
      <c r="GMH161" s="90"/>
      <c r="GMI161" s="90"/>
      <c r="GMJ161" s="90"/>
      <c r="GMK161" s="90"/>
      <c r="GML161" s="90"/>
      <c r="GMM161" s="90"/>
      <c r="GMN161" s="90"/>
      <c r="GMO161" s="90"/>
      <c r="GMP161" s="90"/>
      <c r="GMQ161" s="90"/>
      <c r="GMR161" s="90"/>
      <c r="GMS161" s="90"/>
      <c r="GMT161" s="90"/>
      <c r="GMU161" s="90"/>
      <c r="GMV161" s="90"/>
      <c r="GMW161" s="90"/>
      <c r="GMX161" s="90"/>
      <c r="GMY161" s="90"/>
      <c r="GMZ161" s="90"/>
      <c r="GNA161" s="90"/>
      <c r="GNB161" s="90"/>
      <c r="GNC161" s="90"/>
      <c r="GND161" s="90"/>
      <c r="GNE161" s="90"/>
      <c r="GNF161" s="90"/>
      <c r="GNG161" s="90"/>
      <c r="GNH161" s="90"/>
      <c r="GNI161" s="90"/>
      <c r="GNJ161" s="90"/>
      <c r="GNK161" s="90"/>
      <c r="GNL161" s="90"/>
      <c r="GNM161" s="90"/>
      <c r="GNN161" s="90"/>
      <c r="GNO161" s="90"/>
      <c r="GNP161" s="90"/>
      <c r="GNQ161" s="90"/>
      <c r="GNR161" s="90"/>
      <c r="GNS161" s="90"/>
      <c r="GNT161" s="90"/>
      <c r="GNU161" s="90"/>
      <c r="GNV161" s="90"/>
      <c r="GNW161" s="90"/>
      <c r="GNX161" s="90"/>
      <c r="GNY161" s="90"/>
      <c r="GNZ161" s="90"/>
      <c r="GOA161" s="90"/>
      <c r="GOB161" s="90"/>
      <c r="GOC161" s="90"/>
      <c r="GOD161" s="90"/>
      <c r="GOE161" s="90"/>
      <c r="GOF161" s="90"/>
      <c r="GOG161" s="90"/>
      <c r="GOH161" s="90"/>
      <c r="GOI161" s="90"/>
      <c r="GOJ161" s="90"/>
      <c r="GOK161" s="90"/>
      <c r="GOL161" s="90"/>
      <c r="GOM161" s="90"/>
      <c r="GON161" s="90"/>
      <c r="GOO161" s="90"/>
      <c r="GOP161" s="90"/>
      <c r="GOQ161" s="90"/>
      <c r="GOR161" s="90"/>
      <c r="GOS161" s="90"/>
      <c r="GOT161" s="90"/>
      <c r="GOU161" s="90"/>
      <c r="GOV161" s="90"/>
      <c r="GOW161" s="90"/>
      <c r="GOX161" s="90"/>
      <c r="GOY161" s="90"/>
      <c r="GOZ161" s="90"/>
      <c r="GPA161" s="90"/>
      <c r="GPB161" s="90"/>
      <c r="GPC161" s="90"/>
      <c r="GPD161" s="90"/>
      <c r="GPE161" s="90"/>
      <c r="GPF161" s="90"/>
      <c r="GPG161" s="90"/>
      <c r="GPH161" s="90"/>
      <c r="GPI161" s="90"/>
      <c r="GPJ161" s="90"/>
      <c r="GPK161" s="90"/>
      <c r="GPL161" s="90"/>
      <c r="GPM161" s="90"/>
      <c r="GPN161" s="90"/>
      <c r="GPO161" s="90"/>
      <c r="GPP161" s="90"/>
      <c r="GPQ161" s="90"/>
      <c r="GPR161" s="90"/>
      <c r="GPS161" s="90"/>
      <c r="GPT161" s="90"/>
      <c r="GPU161" s="90"/>
      <c r="GPV161" s="90"/>
      <c r="GPW161" s="90"/>
      <c r="GPX161" s="90"/>
      <c r="GPY161" s="90"/>
      <c r="GPZ161" s="90"/>
      <c r="GQA161" s="90"/>
      <c r="GQB161" s="90"/>
      <c r="GQC161" s="90"/>
      <c r="GQD161" s="90"/>
      <c r="GQE161" s="90"/>
      <c r="GQF161" s="90"/>
      <c r="GQG161" s="90"/>
      <c r="GQH161" s="90"/>
      <c r="GQI161" s="90"/>
      <c r="GQJ161" s="90"/>
      <c r="GQK161" s="90"/>
      <c r="GQL161" s="90"/>
      <c r="GQM161" s="90"/>
      <c r="GQN161" s="90"/>
      <c r="GQO161" s="90"/>
      <c r="GQP161" s="90"/>
      <c r="GQQ161" s="90"/>
      <c r="GQR161" s="90"/>
      <c r="GQS161" s="90"/>
      <c r="GQT161" s="90"/>
      <c r="GQU161" s="90"/>
      <c r="GQV161" s="90"/>
      <c r="GQW161" s="90"/>
      <c r="GQX161" s="90"/>
      <c r="GQY161" s="90"/>
      <c r="GQZ161" s="90"/>
      <c r="GRA161" s="90"/>
      <c r="GRB161" s="90"/>
      <c r="GRC161" s="90"/>
      <c r="GRD161" s="90"/>
      <c r="GRE161" s="90"/>
      <c r="GRF161" s="90"/>
      <c r="GRG161" s="90"/>
      <c r="GRH161" s="90"/>
      <c r="GRI161" s="90"/>
      <c r="GRJ161" s="90"/>
      <c r="GRK161" s="90"/>
      <c r="GRL161" s="90"/>
      <c r="GRM161" s="90"/>
      <c r="GRN161" s="90"/>
      <c r="GRO161" s="90"/>
      <c r="GRP161" s="90"/>
      <c r="GRQ161" s="90"/>
      <c r="GRR161" s="90"/>
      <c r="GRS161" s="90"/>
      <c r="GRT161" s="90"/>
      <c r="GRU161" s="90"/>
      <c r="GRV161" s="90"/>
      <c r="GRW161" s="90"/>
      <c r="GRX161" s="90"/>
      <c r="GRY161" s="90"/>
      <c r="GRZ161" s="90"/>
      <c r="GSA161" s="90"/>
      <c r="GSB161" s="90"/>
      <c r="GSC161" s="90"/>
      <c r="GSD161" s="90"/>
      <c r="GSE161" s="90"/>
      <c r="GSF161" s="90"/>
      <c r="GSG161" s="90"/>
      <c r="GSH161" s="90"/>
      <c r="GSI161" s="90"/>
      <c r="GSJ161" s="90"/>
      <c r="GSK161" s="90"/>
      <c r="GSL161" s="90"/>
      <c r="GSM161" s="90"/>
      <c r="GSN161" s="90"/>
      <c r="GSO161" s="90"/>
      <c r="GSP161" s="90"/>
      <c r="GSQ161" s="90"/>
      <c r="GSR161" s="90"/>
      <c r="GSS161" s="90"/>
      <c r="GST161" s="90"/>
      <c r="GSU161" s="90"/>
      <c r="GSV161" s="90"/>
      <c r="GSW161" s="90"/>
      <c r="GSX161" s="90"/>
      <c r="GSY161" s="90"/>
      <c r="GSZ161" s="90"/>
      <c r="GTA161" s="90"/>
      <c r="GTB161" s="90"/>
      <c r="GTC161" s="90"/>
      <c r="GTD161" s="90"/>
      <c r="GTE161" s="90"/>
      <c r="GTF161" s="90"/>
      <c r="GTG161" s="90"/>
      <c r="GTH161" s="90"/>
      <c r="GTI161" s="90"/>
      <c r="GTJ161" s="90"/>
      <c r="GTK161" s="90"/>
      <c r="GTL161" s="90"/>
      <c r="GTM161" s="90"/>
      <c r="GTN161" s="90"/>
      <c r="GTO161" s="90"/>
      <c r="GTP161" s="90"/>
      <c r="GTQ161" s="90"/>
      <c r="GTR161" s="90"/>
      <c r="GTS161" s="90"/>
      <c r="GTT161" s="90"/>
      <c r="GTU161" s="90"/>
      <c r="GTV161" s="90"/>
      <c r="GTW161" s="90"/>
      <c r="GTX161" s="90"/>
      <c r="GTY161" s="90"/>
      <c r="GTZ161" s="90"/>
      <c r="GUA161" s="90"/>
      <c r="GUB161" s="90"/>
      <c r="GUC161" s="90"/>
      <c r="GUD161" s="90"/>
      <c r="GUE161" s="90"/>
      <c r="GUF161" s="90"/>
      <c r="GUG161" s="90"/>
      <c r="GUH161" s="90"/>
      <c r="GUI161" s="90"/>
      <c r="GUJ161" s="90"/>
      <c r="GUK161" s="90"/>
      <c r="GUL161" s="90"/>
      <c r="GUM161" s="90"/>
      <c r="GUN161" s="90"/>
      <c r="GUO161" s="90"/>
      <c r="GUP161" s="90"/>
      <c r="GUQ161" s="90"/>
      <c r="GUR161" s="90"/>
      <c r="GUS161" s="90"/>
      <c r="GUT161" s="90"/>
      <c r="GUU161" s="90"/>
      <c r="GUV161" s="90"/>
      <c r="GUW161" s="90"/>
      <c r="GUX161" s="90"/>
      <c r="GUY161" s="90"/>
      <c r="GUZ161" s="90"/>
      <c r="GVA161" s="90"/>
      <c r="GVB161" s="90"/>
      <c r="GVC161" s="90"/>
      <c r="GVD161" s="90"/>
      <c r="GVE161" s="90"/>
      <c r="GVF161" s="90"/>
      <c r="GVG161" s="90"/>
      <c r="GVH161" s="90"/>
      <c r="GVI161" s="90"/>
      <c r="GVJ161" s="90"/>
      <c r="GVK161" s="90"/>
      <c r="GVL161" s="90"/>
      <c r="GVM161" s="90"/>
      <c r="GVN161" s="90"/>
      <c r="GVO161" s="90"/>
      <c r="GVP161" s="90"/>
      <c r="GVQ161" s="90"/>
      <c r="GVR161" s="90"/>
      <c r="GVS161" s="90"/>
      <c r="GVT161" s="90"/>
      <c r="GVU161" s="90"/>
      <c r="GVV161" s="90"/>
      <c r="GVW161" s="90"/>
      <c r="GVX161" s="90"/>
      <c r="GVY161" s="90"/>
      <c r="GVZ161" s="90"/>
      <c r="GWA161" s="90"/>
      <c r="GWB161" s="90"/>
      <c r="GWC161" s="90"/>
      <c r="GWD161" s="90"/>
      <c r="GWE161" s="90"/>
      <c r="GWF161" s="90"/>
      <c r="GWG161" s="90"/>
      <c r="GWH161" s="90"/>
      <c r="GWI161" s="90"/>
      <c r="GWJ161" s="90"/>
      <c r="GWK161" s="90"/>
      <c r="GWL161" s="90"/>
      <c r="GWM161" s="90"/>
      <c r="GWN161" s="90"/>
      <c r="GWO161" s="90"/>
      <c r="GWP161" s="90"/>
      <c r="GWQ161" s="90"/>
      <c r="GWR161" s="90"/>
      <c r="GWS161" s="90"/>
      <c r="GWT161" s="90"/>
      <c r="GWU161" s="90"/>
      <c r="GWV161" s="90"/>
      <c r="GWW161" s="90"/>
      <c r="GWX161" s="90"/>
      <c r="GWY161" s="90"/>
      <c r="GWZ161" s="90"/>
      <c r="GXA161" s="90"/>
      <c r="GXB161" s="90"/>
      <c r="GXC161" s="90"/>
      <c r="GXD161" s="90"/>
      <c r="GXE161" s="90"/>
      <c r="GXF161" s="90"/>
      <c r="GXG161" s="90"/>
      <c r="GXH161" s="90"/>
      <c r="GXI161" s="90"/>
      <c r="GXJ161" s="90"/>
      <c r="GXK161" s="90"/>
      <c r="GXL161" s="90"/>
      <c r="GXM161" s="90"/>
      <c r="GXN161" s="90"/>
      <c r="GXO161" s="90"/>
      <c r="GXP161" s="90"/>
      <c r="GXQ161" s="90"/>
      <c r="GXR161" s="90"/>
      <c r="GXS161" s="90"/>
      <c r="GXT161" s="90"/>
      <c r="GXU161" s="90"/>
      <c r="GXV161" s="90"/>
      <c r="GXW161" s="90"/>
      <c r="GXX161" s="90"/>
      <c r="GXY161" s="90"/>
      <c r="GXZ161" s="90"/>
      <c r="GYA161" s="90"/>
      <c r="GYB161" s="90"/>
      <c r="GYC161" s="90"/>
      <c r="GYD161" s="90"/>
      <c r="GYE161" s="90"/>
      <c r="GYF161" s="90"/>
      <c r="GYG161" s="90"/>
      <c r="GYH161" s="90"/>
      <c r="GYI161" s="90"/>
      <c r="GYJ161" s="90"/>
      <c r="GYK161" s="90"/>
      <c r="GYL161" s="90"/>
      <c r="GYM161" s="90"/>
      <c r="GYN161" s="90"/>
      <c r="GYO161" s="90"/>
      <c r="GYP161" s="90"/>
      <c r="GYQ161" s="90"/>
      <c r="GYR161" s="90"/>
      <c r="GYS161" s="90"/>
      <c r="GYT161" s="90"/>
      <c r="GYU161" s="90"/>
      <c r="GYV161" s="90"/>
      <c r="GYW161" s="90"/>
      <c r="GYX161" s="90"/>
      <c r="GYY161" s="90"/>
      <c r="GYZ161" s="90"/>
      <c r="GZA161" s="90"/>
      <c r="GZB161" s="90"/>
      <c r="GZC161" s="90"/>
      <c r="GZD161" s="90"/>
      <c r="GZE161" s="90"/>
      <c r="GZF161" s="90"/>
      <c r="GZG161" s="90"/>
      <c r="GZH161" s="90"/>
      <c r="GZI161" s="90"/>
      <c r="GZJ161" s="90"/>
      <c r="GZK161" s="90"/>
      <c r="GZL161" s="90"/>
      <c r="GZM161" s="90"/>
      <c r="GZN161" s="90"/>
      <c r="GZO161" s="90"/>
      <c r="GZP161" s="90"/>
      <c r="GZQ161" s="90"/>
      <c r="GZR161" s="90"/>
      <c r="GZS161" s="90"/>
      <c r="GZT161" s="90"/>
      <c r="GZU161" s="90"/>
      <c r="GZV161" s="90"/>
      <c r="GZW161" s="90"/>
      <c r="GZX161" s="90"/>
      <c r="GZY161" s="90"/>
      <c r="GZZ161" s="90"/>
      <c r="HAA161" s="90"/>
      <c r="HAB161" s="90"/>
      <c r="HAC161" s="90"/>
      <c r="HAD161" s="90"/>
      <c r="HAE161" s="90"/>
      <c r="HAF161" s="90"/>
      <c r="HAG161" s="90"/>
      <c r="HAH161" s="90"/>
      <c r="HAI161" s="90"/>
      <c r="HAJ161" s="90"/>
      <c r="HAK161" s="90"/>
      <c r="HAL161" s="90"/>
      <c r="HAM161" s="90"/>
      <c r="HAN161" s="90"/>
      <c r="HAO161" s="90"/>
      <c r="HAP161" s="90"/>
      <c r="HAQ161" s="90"/>
      <c r="HAR161" s="90"/>
      <c r="HAS161" s="90"/>
      <c r="HAT161" s="90"/>
      <c r="HAU161" s="90"/>
      <c r="HAV161" s="90"/>
      <c r="HAW161" s="90"/>
      <c r="HAX161" s="90"/>
      <c r="HAY161" s="90"/>
      <c r="HAZ161" s="90"/>
      <c r="HBA161" s="90"/>
      <c r="HBB161" s="90"/>
      <c r="HBC161" s="90"/>
      <c r="HBD161" s="90"/>
      <c r="HBE161" s="90"/>
      <c r="HBF161" s="90"/>
      <c r="HBG161" s="90"/>
      <c r="HBH161" s="90"/>
      <c r="HBI161" s="90"/>
      <c r="HBJ161" s="90"/>
      <c r="HBK161" s="90"/>
      <c r="HBL161" s="90"/>
      <c r="HBM161" s="90"/>
      <c r="HBN161" s="90"/>
      <c r="HBO161" s="90"/>
      <c r="HBP161" s="90"/>
      <c r="HBQ161" s="90"/>
      <c r="HBR161" s="90"/>
      <c r="HBS161" s="90"/>
      <c r="HBT161" s="90"/>
      <c r="HBU161" s="90"/>
      <c r="HBV161" s="90"/>
      <c r="HBW161" s="90"/>
      <c r="HBX161" s="90"/>
      <c r="HBY161" s="90"/>
      <c r="HBZ161" s="90"/>
      <c r="HCA161" s="90"/>
      <c r="HCB161" s="90"/>
      <c r="HCC161" s="90"/>
      <c r="HCD161" s="90"/>
      <c r="HCE161" s="90"/>
      <c r="HCF161" s="90"/>
      <c r="HCG161" s="90"/>
      <c r="HCH161" s="90"/>
      <c r="HCI161" s="90"/>
      <c r="HCJ161" s="90"/>
      <c r="HCK161" s="90"/>
      <c r="HCL161" s="90"/>
      <c r="HCM161" s="90"/>
      <c r="HCN161" s="90"/>
      <c r="HCO161" s="90"/>
      <c r="HCP161" s="90"/>
      <c r="HCQ161" s="90"/>
      <c r="HCR161" s="90"/>
      <c r="HCS161" s="90"/>
      <c r="HCT161" s="90"/>
      <c r="HCU161" s="90"/>
      <c r="HCV161" s="90"/>
      <c r="HCW161" s="90"/>
      <c r="HCX161" s="90"/>
      <c r="HCY161" s="90"/>
      <c r="HCZ161" s="90"/>
      <c r="HDA161" s="90"/>
      <c r="HDB161" s="90"/>
      <c r="HDC161" s="90"/>
      <c r="HDD161" s="90"/>
      <c r="HDE161" s="90"/>
      <c r="HDF161" s="90"/>
      <c r="HDG161" s="90"/>
      <c r="HDH161" s="90"/>
      <c r="HDI161" s="90"/>
      <c r="HDJ161" s="90"/>
      <c r="HDK161" s="90"/>
      <c r="HDL161" s="90"/>
      <c r="HDM161" s="90"/>
      <c r="HDN161" s="90"/>
      <c r="HDO161" s="90"/>
      <c r="HDP161" s="90"/>
      <c r="HDQ161" s="90"/>
      <c r="HDR161" s="90"/>
      <c r="HDS161" s="90"/>
      <c r="HDT161" s="90"/>
      <c r="HDU161" s="90"/>
      <c r="HDV161" s="90"/>
      <c r="HDW161" s="90"/>
      <c r="HDX161" s="90"/>
      <c r="HDY161" s="90"/>
      <c r="HDZ161" s="90"/>
      <c r="HEA161" s="90"/>
      <c r="HEB161" s="90"/>
      <c r="HEC161" s="90"/>
      <c r="HED161" s="90"/>
      <c r="HEE161" s="90"/>
      <c r="HEF161" s="90"/>
      <c r="HEG161" s="90"/>
      <c r="HEH161" s="90"/>
      <c r="HEI161" s="90"/>
      <c r="HEJ161" s="90"/>
      <c r="HEK161" s="90"/>
      <c r="HEL161" s="90"/>
      <c r="HEM161" s="90"/>
      <c r="HEN161" s="90"/>
      <c r="HEO161" s="90"/>
      <c r="HEP161" s="90"/>
      <c r="HEQ161" s="90"/>
      <c r="HER161" s="90"/>
      <c r="HES161" s="90"/>
      <c r="HET161" s="90"/>
      <c r="HEU161" s="90"/>
      <c r="HEV161" s="90"/>
      <c r="HEW161" s="90"/>
      <c r="HEX161" s="90"/>
      <c r="HEY161" s="90"/>
      <c r="HEZ161" s="90"/>
      <c r="HFA161" s="90"/>
      <c r="HFB161" s="90"/>
      <c r="HFC161" s="90"/>
      <c r="HFD161" s="90"/>
      <c r="HFE161" s="90"/>
      <c r="HFF161" s="90"/>
      <c r="HFG161" s="90"/>
      <c r="HFH161" s="90"/>
      <c r="HFI161" s="90"/>
      <c r="HFJ161" s="90"/>
      <c r="HFK161" s="90"/>
      <c r="HFL161" s="90"/>
      <c r="HFM161" s="90"/>
      <c r="HFN161" s="90"/>
      <c r="HFO161" s="90"/>
      <c r="HFP161" s="90"/>
      <c r="HFQ161" s="90"/>
      <c r="HFR161" s="90"/>
      <c r="HFS161" s="90"/>
      <c r="HFT161" s="90"/>
      <c r="HFU161" s="90"/>
      <c r="HFV161" s="90"/>
      <c r="HFW161" s="90"/>
      <c r="HFX161" s="90"/>
      <c r="HFY161" s="90"/>
      <c r="HFZ161" s="90"/>
      <c r="HGA161" s="90"/>
      <c r="HGB161" s="90"/>
      <c r="HGC161" s="90"/>
      <c r="HGD161" s="90"/>
      <c r="HGE161" s="90"/>
      <c r="HGF161" s="90"/>
      <c r="HGG161" s="90"/>
      <c r="HGH161" s="90"/>
      <c r="HGI161" s="90"/>
      <c r="HGJ161" s="90"/>
      <c r="HGK161" s="90"/>
      <c r="HGL161" s="90"/>
      <c r="HGM161" s="90"/>
      <c r="HGN161" s="90"/>
      <c r="HGO161" s="90"/>
      <c r="HGP161" s="90"/>
      <c r="HGQ161" s="90"/>
      <c r="HGR161" s="90"/>
      <c r="HGS161" s="90"/>
      <c r="HGT161" s="90"/>
      <c r="HGU161" s="90"/>
      <c r="HGV161" s="90"/>
      <c r="HGW161" s="90"/>
      <c r="HGX161" s="90"/>
      <c r="HGY161" s="90"/>
      <c r="HGZ161" s="90"/>
      <c r="HHA161" s="90"/>
      <c r="HHB161" s="90"/>
      <c r="HHC161" s="90"/>
      <c r="HHD161" s="90"/>
      <c r="HHE161" s="90"/>
      <c r="HHF161" s="90"/>
      <c r="HHG161" s="90"/>
      <c r="HHH161" s="90"/>
      <c r="HHI161" s="90"/>
      <c r="HHJ161" s="90"/>
      <c r="HHK161" s="90"/>
      <c r="HHL161" s="90"/>
      <c r="HHM161" s="90"/>
      <c r="HHN161" s="90"/>
      <c r="HHO161" s="90"/>
      <c r="HHP161" s="90"/>
      <c r="HHQ161" s="90"/>
      <c r="HHR161" s="90"/>
      <c r="HHS161" s="90"/>
      <c r="HHT161" s="90"/>
      <c r="HHU161" s="90"/>
      <c r="HHV161" s="90"/>
      <c r="HHW161" s="90"/>
      <c r="HHX161" s="90"/>
      <c r="HHY161" s="90"/>
      <c r="HHZ161" s="90"/>
      <c r="HIA161" s="90"/>
      <c r="HIB161" s="90"/>
      <c r="HIC161" s="90"/>
      <c r="HID161" s="90"/>
      <c r="HIE161" s="90"/>
      <c r="HIF161" s="90"/>
      <c r="HIG161" s="90"/>
      <c r="HIH161" s="90"/>
      <c r="HII161" s="90"/>
      <c r="HIJ161" s="90"/>
      <c r="HIK161" s="90"/>
      <c r="HIL161" s="90"/>
      <c r="HIM161" s="90"/>
      <c r="HIN161" s="90"/>
      <c r="HIO161" s="90"/>
      <c r="HIP161" s="90"/>
      <c r="HIQ161" s="90"/>
      <c r="HIR161" s="90"/>
      <c r="HIS161" s="90"/>
      <c r="HIT161" s="90"/>
      <c r="HIU161" s="90"/>
      <c r="HIV161" s="90"/>
      <c r="HIW161" s="90"/>
      <c r="HIX161" s="90"/>
      <c r="HIY161" s="90"/>
      <c r="HIZ161" s="90"/>
      <c r="HJA161" s="90"/>
      <c r="HJB161" s="90"/>
      <c r="HJC161" s="90"/>
      <c r="HJD161" s="90"/>
      <c r="HJE161" s="90"/>
      <c r="HJF161" s="90"/>
      <c r="HJG161" s="90"/>
      <c r="HJH161" s="90"/>
      <c r="HJI161" s="90"/>
      <c r="HJJ161" s="90"/>
      <c r="HJK161" s="90"/>
      <c r="HJL161" s="90"/>
      <c r="HJM161" s="90"/>
      <c r="HJN161" s="90"/>
      <c r="HJO161" s="90"/>
      <c r="HJP161" s="90"/>
      <c r="HJQ161" s="90"/>
      <c r="HJR161" s="90"/>
      <c r="HJS161" s="90"/>
      <c r="HJT161" s="90"/>
      <c r="HJU161" s="90"/>
      <c r="HJV161" s="90"/>
      <c r="HJW161" s="90"/>
      <c r="HJX161" s="90"/>
      <c r="HJY161" s="90"/>
      <c r="HJZ161" s="90"/>
      <c r="HKA161" s="90"/>
      <c r="HKB161" s="90"/>
      <c r="HKC161" s="90"/>
      <c r="HKD161" s="90"/>
      <c r="HKE161" s="90"/>
      <c r="HKF161" s="90"/>
      <c r="HKG161" s="90"/>
      <c r="HKH161" s="90"/>
      <c r="HKI161" s="90"/>
      <c r="HKJ161" s="90"/>
      <c r="HKK161" s="90"/>
      <c r="HKL161" s="90"/>
      <c r="HKM161" s="90"/>
      <c r="HKN161" s="90"/>
      <c r="HKO161" s="90"/>
      <c r="HKP161" s="90"/>
      <c r="HKQ161" s="90"/>
      <c r="HKR161" s="90"/>
      <c r="HKS161" s="90"/>
      <c r="HKT161" s="90"/>
      <c r="HKU161" s="90"/>
      <c r="HKV161" s="90"/>
      <c r="HKW161" s="90"/>
      <c r="HKX161" s="90"/>
      <c r="HKY161" s="90"/>
      <c r="HKZ161" s="90"/>
      <c r="HLA161" s="90"/>
      <c r="HLB161" s="90"/>
      <c r="HLC161" s="90"/>
      <c r="HLD161" s="90"/>
      <c r="HLE161" s="90"/>
      <c r="HLF161" s="90"/>
      <c r="HLG161" s="90"/>
      <c r="HLH161" s="90"/>
      <c r="HLI161" s="90"/>
      <c r="HLJ161" s="90"/>
      <c r="HLK161" s="90"/>
      <c r="HLL161" s="90"/>
      <c r="HLM161" s="90"/>
      <c r="HLN161" s="90"/>
      <c r="HLO161" s="90"/>
      <c r="HLP161" s="90"/>
      <c r="HLQ161" s="90"/>
      <c r="HLR161" s="90"/>
      <c r="HLS161" s="90"/>
      <c r="HLT161" s="90"/>
      <c r="HLU161" s="90"/>
      <c r="HLV161" s="90"/>
      <c r="HLW161" s="90"/>
      <c r="HLX161" s="90"/>
      <c r="HLY161" s="90"/>
      <c r="HLZ161" s="90"/>
      <c r="HMA161" s="90"/>
      <c r="HMB161" s="90"/>
      <c r="HMC161" s="90"/>
      <c r="HMD161" s="90"/>
      <c r="HME161" s="90"/>
      <c r="HMF161" s="90"/>
      <c r="HMG161" s="90"/>
      <c r="HMH161" s="90"/>
      <c r="HMI161" s="90"/>
      <c r="HMJ161" s="90"/>
      <c r="HMK161" s="90"/>
      <c r="HML161" s="90"/>
      <c r="HMM161" s="90"/>
      <c r="HMN161" s="90"/>
      <c r="HMO161" s="90"/>
      <c r="HMP161" s="90"/>
      <c r="HMQ161" s="90"/>
      <c r="HMR161" s="90"/>
      <c r="HMS161" s="90"/>
      <c r="HMT161" s="90"/>
      <c r="HMU161" s="90"/>
      <c r="HMV161" s="90"/>
      <c r="HMW161" s="90"/>
      <c r="HMX161" s="90"/>
      <c r="HMY161" s="90"/>
      <c r="HMZ161" s="90"/>
      <c r="HNA161" s="90"/>
      <c r="HNB161" s="90"/>
      <c r="HNC161" s="90"/>
      <c r="HND161" s="90"/>
      <c r="HNE161" s="90"/>
      <c r="HNF161" s="90"/>
      <c r="HNG161" s="90"/>
      <c r="HNH161" s="90"/>
      <c r="HNI161" s="90"/>
      <c r="HNJ161" s="90"/>
      <c r="HNK161" s="90"/>
      <c r="HNL161" s="90"/>
      <c r="HNM161" s="90"/>
      <c r="HNN161" s="90"/>
      <c r="HNO161" s="90"/>
      <c r="HNP161" s="90"/>
      <c r="HNQ161" s="90"/>
      <c r="HNR161" s="90"/>
      <c r="HNS161" s="90"/>
      <c r="HNT161" s="90"/>
      <c r="HNU161" s="90"/>
      <c r="HNV161" s="90"/>
      <c r="HNW161" s="90"/>
      <c r="HNX161" s="90"/>
      <c r="HNY161" s="90"/>
      <c r="HNZ161" s="90"/>
      <c r="HOA161" s="90"/>
      <c r="HOB161" s="90"/>
      <c r="HOC161" s="90"/>
      <c r="HOD161" s="90"/>
      <c r="HOE161" s="90"/>
      <c r="HOF161" s="90"/>
      <c r="HOG161" s="90"/>
      <c r="HOH161" s="90"/>
      <c r="HOI161" s="90"/>
      <c r="HOJ161" s="90"/>
      <c r="HOK161" s="90"/>
      <c r="HOL161" s="90"/>
      <c r="HOM161" s="90"/>
      <c r="HON161" s="90"/>
      <c r="HOO161" s="90"/>
      <c r="HOP161" s="90"/>
      <c r="HOQ161" s="90"/>
      <c r="HOR161" s="90"/>
      <c r="HOS161" s="90"/>
      <c r="HOT161" s="90"/>
      <c r="HOU161" s="90"/>
      <c r="HOV161" s="90"/>
      <c r="HOW161" s="90"/>
      <c r="HOX161" s="90"/>
      <c r="HOY161" s="90"/>
      <c r="HOZ161" s="90"/>
      <c r="HPA161" s="90"/>
      <c r="HPB161" s="90"/>
      <c r="HPC161" s="90"/>
      <c r="HPD161" s="90"/>
      <c r="HPE161" s="90"/>
      <c r="HPF161" s="90"/>
      <c r="HPG161" s="90"/>
      <c r="HPH161" s="90"/>
      <c r="HPI161" s="90"/>
      <c r="HPJ161" s="90"/>
      <c r="HPK161" s="90"/>
      <c r="HPL161" s="90"/>
      <c r="HPM161" s="90"/>
      <c r="HPN161" s="90"/>
      <c r="HPO161" s="90"/>
      <c r="HPP161" s="90"/>
      <c r="HPQ161" s="90"/>
      <c r="HPR161" s="90"/>
      <c r="HPS161" s="90"/>
      <c r="HPT161" s="90"/>
      <c r="HPU161" s="90"/>
      <c r="HPV161" s="90"/>
      <c r="HPW161" s="90"/>
      <c r="HPX161" s="90"/>
      <c r="HPY161" s="90"/>
      <c r="HPZ161" s="90"/>
      <c r="HQA161" s="90"/>
      <c r="HQB161" s="90"/>
      <c r="HQC161" s="90"/>
      <c r="HQD161" s="90"/>
      <c r="HQE161" s="90"/>
      <c r="HQF161" s="90"/>
      <c r="HQG161" s="90"/>
      <c r="HQH161" s="90"/>
      <c r="HQI161" s="90"/>
      <c r="HQJ161" s="90"/>
      <c r="HQK161" s="90"/>
      <c r="HQL161" s="90"/>
      <c r="HQM161" s="90"/>
      <c r="HQN161" s="90"/>
      <c r="HQO161" s="90"/>
      <c r="HQP161" s="90"/>
      <c r="HQQ161" s="90"/>
      <c r="HQR161" s="90"/>
      <c r="HQS161" s="90"/>
      <c r="HQT161" s="90"/>
      <c r="HQU161" s="90"/>
      <c r="HQV161" s="90"/>
      <c r="HQW161" s="90"/>
      <c r="HQX161" s="90"/>
      <c r="HQY161" s="90"/>
      <c r="HQZ161" s="90"/>
      <c r="HRA161" s="90"/>
      <c r="HRB161" s="90"/>
      <c r="HRC161" s="90"/>
      <c r="HRD161" s="90"/>
      <c r="HRE161" s="90"/>
      <c r="HRF161" s="90"/>
      <c r="HRG161" s="90"/>
      <c r="HRH161" s="90"/>
      <c r="HRI161" s="90"/>
      <c r="HRJ161" s="90"/>
      <c r="HRK161" s="90"/>
      <c r="HRL161" s="90"/>
      <c r="HRM161" s="90"/>
      <c r="HRN161" s="90"/>
      <c r="HRO161" s="90"/>
      <c r="HRP161" s="90"/>
      <c r="HRQ161" s="90"/>
      <c r="HRR161" s="90"/>
      <c r="HRS161" s="90"/>
      <c r="HRT161" s="90"/>
      <c r="HRU161" s="90"/>
      <c r="HRV161" s="90"/>
      <c r="HRW161" s="90"/>
      <c r="HRX161" s="90"/>
      <c r="HRY161" s="90"/>
      <c r="HRZ161" s="90"/>
      <c r="HSA161" s="90"/>
      <c r="HSB161" s="90"/>
      <c r="HSC161" s="90"/>
      <c r="HSD161" s="90"/>
      <c r="HSE161" s="90"/>
      <c r="HSF161" s="90"/>
      <c r="HSG161" s="90"/>
      <c r="HSH161" s="90"/>
      <c r="HSI161" s="90"/>
      <c r="HSJ161" s="90"/>
      <c r="HSK161" s="90"/>
      <c r="HSL161" s="90"/>
      <c r="HSM161" s="90"/>
      <c r="HSN161" s="90"/>
      <c r="HSO161" s="90"/>
      <c r="HSP161" s="90"/>
      <c r="HSQ161" s="90"/>
      <c r="HSR161" s="90"/>
      <c r="HSS161" s="90"/>
      <c r="HST161" s="90"/>
      <c r="HSU161" s="90"/>
      <c r="HSV161" s="90"/>
      <c r="HSW161" s="90"/>
      <c r="HSX161" s="90"/>
      <c r="HSY161" s="90"/>
      <c r="HSZ161" s="90"/>
      <c r="HTA161" s="90"/>
      <c r="HTB161" s="90"/>
      <c r="HTC161" s="90"/>
      <c r="HTD161" s="90"/>
      <c r="HTE161" s="90"/>
      <c r="HTF161" s="90"/>
      <c r="HTG161" s="90"/>
      <c r="HTH161" s="90"/>
      <c r="HTI161" s="90"/>
      <c r="HTJ161" s="90"/>
      <c r="HTK161" s="90"/>
      <c r="HTL161" s="90"/>
      <c r="HTM161" s="90"/>
      <c r="HTN161" s="90"/>
      <c r="HTO161" s="90"/>
      <c r="HTP161" s="90"/>
      <c r="HTQ161" s="90"/>
      <c r="HTR161" s="90"/>
      <c r="HTS161" s="90"/>
      <c r="HTT161" s="90"/>
      <c r="HTU161" s="90"/>
      <c r="HTV161" s="90"/>
      <c r="HTW161" s="90"/>
      <c r="HTX161" s="90"/>
      <c r="HTY161" s="90"/>
      <c r="HTZ161" s="90"/>
      <c r="HUA161" s="90"/>
      <c r="HUB161" s="90"/>
      <c r="HUC161" s="90"/>
      <c r="HUD161" s="90"/>
      <c r="HUE161" s="90"/>
      <c r="HUF161" s="90"/>
      <c r="HUG161" s="90"/>
      <c r="HUH161" s="90"/>
      <c r="HUI161" s="90"/>
      <c r="HUJ161" s="90"/>
      <c r="HUK161" s="90"/>
      <c r="HUL161" s="90"/>
      <c r="HUM161" s="90"/>
      <c r="HUN161" s="90"/>
      <c r="HUO161" s="90"/>
      <c r="HUP161" s="90"/>
      <c r="HUQ161" s="90"/>
      <c r="HUR161" s="90"/>
      <c r="HUS161" s="90"/>
      <c r="HUT161" s="90"/>
      <c r="HUU161" s="90"/>
      <c r="HUV161" s="90"/>
      <c r="HUW161" s="90"/>
      <c r="HUX161" s="90"/>
      <c r="HUY161" s="90"/>
      <c r="HUZ161" s="90"/>
      <c r="HVA161" s="90"/>
      <c r="HVB161" s="90"/>
      <c r="HVC161" s="90"/>
      <c r="HVD161" s="90"/>
      <c r="HVE161" s="90"/>
      <c r="HVF161" s="90"/>
      <c r="HVG161" s="90"/>
      <c r="HVH161" s="90"/>
      <c r="HVI161" s="90"/>
      <c r="HVJ161" s="90"/>
      <c r="HVK161" s="90"/>
      <c r="HVL161" s="90"/>
      <c r="HVM161" s="90"/>
      <c r="HVN161" s="90"/>
      <c r="HVO161" s="90"/>
      <c r="HVP161" s="90"/>
      <c r="HVQ161" s="90"/>
      <c r="HVR161" s="90"/>
      <c r="HVS161" s="90"/>
      <c r="HVT161" s="90"/>
      <c r="HVU161" s="90"/>
      <c r="HVV161" s="90"/>
      <c r="HVW161" s="90"/>
      <c r="HVX161" s="90"/>
      <c r="HVY161" s="90"/>
      <c r="HVZ161" s="90"/>
      <c r="HWA161" s="90"/>
      <c r="HWB161" s="90"/>
      <c r="HWC161" s="90"/>
      <c r="HWD161" s="90"/>
      <c r="HWE161" s="90"/>
      <c r="HWF161" s="90"/>
      <c r="HWG161" s="90"/>
      <c r="HWH161" s="90"/>
      <c r="HWI161" s="90"/>
      <c r="HWJ161" s="90"/>
      <c r="HWK161" s="90"/>
      <c r="HWL161" s="90"/>
      <c r="HWM161" s="90"/>
      <c r="HWN161" s="90"/>
      <c r="HWO161" s="90"/>
      <c r="HWP161" s="90"/>
      <c r="HWQ161" s="90"/>
      <c r="HWR161" s="90"/>
      <c r="HWS161" s="90"/>
      <c r="HWT161" s="90"/>
      <c r="HWU161" s="90"/>
      <c r="HWV161" s="90"/>
      <c r="HWW161" s="90"/>
      <c r="HWX161" s="90"/>
      <c r="HWY161" s="90"/>
      <c r="HWZ161" s="90"/>
      <c r="HXA161" s="90"/>
      <c r="HXB161" s="90"/>
      <c r="HXC161" s="90"/>
      <c r="HXD161" s="90"/>
      <c r="HXE161" s="90"/>
      <c r="HXF161" s="90"/>
      <c r="HXG161" s="90"/>
      <c r="HXH161" s="90"/>
      <c r="HXI161" s="90"/>
      <c r="HXJ161" s="90"/>
      <c r="HXK161" s="90"/>
      <c r="HXL161" s="90"/>
      <c r="HXM161" s="90"/>
      <c r="HXN161" s="90"/>
      <c r="HXO161" s="90"/>
      <c r="HXP161" s="90"/>
      <c r="HXQ161" s="90"/>
      <c r="HXR161" s="90"/>
      <c r="HXS161" s="90"/>
      <c r="HXT161" s="90"/>
      <c r="HXU161" s="90"/>
      <c r="HXV161" s="90"/>
      <c r="HXW161" s="90"/>
      <c r="HXX161" s="90"/>
      <c r="HXY161" s="90"/>
      <c r="HXZ161" s="90"/>
      <c r="HYA161" s="90"/>
      <c r="HYB161" s="90"/>
      <c r="HYC161" s="90"/>
      <c r="HYD161" s="90"/>
      <c r="HYE161" s="90"/>
      <c r="HYF161" s="90"/>
      <c r="HYG161" s="90"/>
      <c r="HYH161" s="90"/>
      <c r="HYI161" s="90"/>
      <c r="HYJ161" s="90"/>
      <c r="HYK161" s="90"/>
      <c r="HYL161" s="90"/>
      <c r="HYM161" s="90"/>
      <c r="HYN161" s="90"/>
      <c r="HYO161" s="90"/>
      <c r="HYP161" s="90"/>
      <c r="HYQ161" s="90"/>
      <c r="HYR161" s="90"/>
      <c r="HYS161" s="90"/>
      <c r="HYT161" s="90"/>
      <c r="HYU161" s="90"/>
      <c r="HYV161" s="90"/>
      <c r="HYW161" s="90"/>
      <c r="HYX161" s="90"/>
      <c r="HYY161" s="90"/>
      <c r="HYZ161" s="90"/>
      <c r="HZA161" s="90"/>
      <c r="HZB161" s="90"/>
      <c r="HZC161" s="90"/>
      <c r="HZD161" s="90"/>
      <c r="HZE161" s="90"/>
      <c r="HZF161" s="90"/>
      <c r="HZG161" s="90"/>
      <c r="HZH161" s="90"/>
      <c r="HZI161" s="90"/>
      <c r="HZJ161" s="90"/>
      <c r="HZK161" s="90"/>
      <c r="HZL161" s="90"/>
      <c r="HZM161" s="90"/>
      <c r="HZN161" s="90"/>
      <c r="HZO161" s="90"/>
      <c r="HZP161" s="90"/>
      <c r="HZQ161" s="90"/>
      <c r="HZR161" s="90"/>
      <c r="HZS161" s="90"/>
      <c r="HZT161" s="90"/>
      <c r="HZU161" s="90"/>
      <c r="HZV161" s="90"/>
      <c r="HZW161" s="90"/>
      <c r="HZX161" s="90"/>
      <c r="HZY161" s="90"/>
      <c r="HZZ161" s="90"/>
      <c r="IAA161" s="90"/>
      <c r="IAB161" s="90"/>
      <c r="IAC161" s="90"/>
      <c r="IAD161" s="90"/>
      <c r="IAE161" s="90"/>
      <c r="IAF161" s="90"/>
      <c r="IAG161" s="90"/>
      <c r="IAH161" s="90"/>
      <c r="IAI161" s="90"/>
      <c r="IAJ161" s="90"/>
      <c r="IAK161" s="90"/>
      <c r="IAL161" s="90"/>
      <c r="IAM161" s="90"/>
      <c r="IAN161" s="90"/>
      <c r="IAO161" s="90"/>
      <c r="IAP161" s="90"/>
      <c r="IAQ161" s="90"/>
      <c r="IAR161" s="90"/>
      <c r="IAS161" s="90"/>
      <c r="IAT161" s="90"/>
      <c r="IAU161" s="90"/>
      <c r="IAV161" s="90"/>
      <c r="IAW161" s="90"/>
      <c r="IAX161" s="90"/>
      <c r="IAY161" s="90"/>
      <c r="IAZ161" s="90"/>
      <c r="IBA161" s="90"/>
      <c r="IBB161" s="90"/>
      <c r="IBC161" s="90"/>
      <c r="IBD161" s="90"/>
      <c r="IBE161" s="90"/>
      <c r="IBF161" s="90"/>
      <c r="IBG161" s="90"/>
      <c r="IBH161" s="90"/>
      <c r="IBI161" s="90"/>
      <c r="IBJ161" s="90"/>
      <c r="IBK161" s="90"/>
      <c r="IBL161" s="90"/>
      <c r="IBM161" s="90"/>
      <c r="IBN161" s="90"/>
      <c r="IBO161" s="90"/>
      <c r="IBP161" s="90"/>
      <c r="IBQ161" s="90"/>
      <c r="IBR161" s="90"/>
      <c r="IBS161" s="90"/>
      <c r="IBT161" s="90"/>
      <c r="IBU161" s="90"/>
      <c r="IBV161" s="90"/>
      <c r="IBW161" s="90"/>
      <c r="IBX161" s="90"/>
      <c r="IBY161" s="90"/>
      <c r="IBZ161" s="90"/>
      <c r="ICA161" s="90"/>
      <c r="ICB161" s="90"/>
      <c r="ICC161" s="90"/>
      <c r="ICD161" s="90"/>
      <c r="ICE161" s="90"/>
      <c r="ICF161" s="90"/>
      <c r="ICG161" s="90"/>
      <c r="ICH161" s="90"/>
      <c r="ICI161" s="90"/>
      <c r="ICJ161" s="90"/>
      <c r="ICK161" s="90"/>
      <c r="ICL161" s="90"/>
      <c r="ICM161" s="90"/>
      <c r="ICN161" s="90"/>
      <c r="ICO161" s="90"/>
      <c r="ICP161" s="90"/>
      <c r="ICQ161" s="90"/>
      <c r="ICR161" s="90"/>
      <c r="ICS161" s="90"/>
      <c r="ICT161" s="90"/>
      <c r="ICU161" s="90"/>
      <c r="ICV161" s="90"/>
      <c r="ICW161" s="90"/>
      <c r="ICX161" s="90"/>
      <c r="ICY161" s="90"/>
      <c r="ICZ161" s="90"/>
      <c r="IDA161" s="90"/>
      <c r="IDB161" s="90"/>
      <c r="IDC161" s="90"/>
      <c r="IDD161" s="90"/>
      <c r="IDE161" s="90"/>
      <c r="IDF161" s="90"/>
      <c r="IDG161" s="90"/>
      <c r="IDH161" s="90"/>
      <c r="IDI161" s="90"/>
      <c r="IDJ161" s="90"/>
      <c r="IDK161" s="90"/>
      <c r="IDL161" s="90"/>
      <c r="IDM161" s="90"/>
      <c r="IDN161" s="90"/>
      <c r="IDO161" s="90"/>
      <c r="IDP161" s="90"/>
      <c r="IDQ161" s="90"/>
      <c r="IDR161" s="90"/>
      <c r="IDS161" s="90"/>
      <c r="IDT161" s="90"/>
      <c r="IDU161" s="90"/>
      <c r="IDV161" s="90"/>
      <c r="IDW161" s="90"/>
      <c r="IDX161" s="90"/>
      <c r="IDY161" s="90"/>
      <c r="IDZ161" s="90"/>
      <c r="IEA161" s="90"/>
      <c r="IEB161" s="90"/>
      <c r="IEC161" s="90"/>
      <c r="IED161" s="90"/>
      <c r="IEE161" s="90"/>
      <c r="IEF161" s="90"/>
      <c r="IEG161" s="90"/>
      <c r="IEH161" s="90"/>
      <c r="IEI161" s="90"/>
      <c r="IEJ161" s="90"/>
      <c r="IEK161" s="90"/>
      <c r="IEL161" s="90"/>
      <c r="IEM161" s="90"/>
      <c r="IEN161" s="90"/>
      <c r="IEO161" s="90"/>
      <c r="IEP161" s="90"/>
      <c r="IEQ161" s="90"/>
      <c r="IER161" s="90"/>
      <c r="IES161" s="90"/>
      <c r="IET161" s="90"/>
      <c r="IEU161" s="90"/>
      <c r="IEV161" s="90"/>
      <c r="IEW161" s="90"/>
      <c r="IEX161" s="90"/>
      <c r="IEY161" s="90"/>
      <c r="IEZ161" s="90"/>
      <c r="IFA161" s="90"/>
      <c r="IFB161" s="90"/>
      <c r="IFC161" s="90"/>
      <c r="IFD161" s="90"/>
      <c r="IFE161" s="90"/>
      <c r="IFF161" s="90"/>
      <c r="IFG161" s="90"/>
      <c r="IFH161" s="90"/>
      <c r="IFI161" s="90"/>
      <c r="IFJ161" s="90"/>
      <c r="IFK161" s="90"/>
      <c r="IFL161" s="90"/>
      <c r="IFM161" s="90"/>
      <c r="IFN161" s="90"/>
      <c r="IFO161" s="90"/>
      <c r="IFP161" s="90"/>
      <c r="IFQ161" s="90"/>
      <c r="IFR161" s="90"/>
      <c r="IFS161" s="90"/>
      <c r="IFT161" s="90"/>
      <c r="IFU161" s="90"/>
      <c r="IFV161" s="90"/>
      <c r="IFW161" s="90"/>
      <c r="IFX161" s="90"/>
      <c r="IFY161" s="90"/>
      <c r="IFZ161" s="90"/>
      <c r="IGA161" s="90"/>
      <c r="IGB161" s="90"/>
      <c r="IGC161" s="90"/>
      <c r="IGD161" s="90"/>
      <c r="IGE161" s="90"/>
      <c r="IGF161" s="90"/>
      <c r="IGG161" s="90"/>
      <c r="IGH161" s="90"/>
      <c r="IGI161" s="90"/>
      <c r="IGJ161" s="90"/>
      <c r="IGK161" s="90"/>
      <c r="IGL161" s="90"/>
      <c r="IGM161" s="90"/>
      <c r="IGN161" s="90"/>
      <c r="IGO161" s="90"/>
      <c r="IGP161" s="90"/>
      <c r="IGQ161" s="90"/>
      <c r="IGR161" s="90"/>
      <c r="IGS161" s="90"/>
      <c r="IGT161" s="90"/>
      <c r="IGU161" s="90"/>
      <c r="IGV161" s="90"/>
      <c r="IGW161" s="90"/>
      <c r="IGX161" s="90"/>
      <c r="IGY161" s="90"/>
      <c r="IGZ161" s="90"/>
      <c r="IHA161" s="90"/>
      <c r="IHB161" s="90"/>
      <c r="IHC161" s="90"/>
      <c r="IHD161" s="90"/>
      <c r="IHE161" s="90"/>
      <c r="IHF161" s="90"/>
      <c r="IHG161" s="90"/>
      <c r="IHH161" s="90"/>
      <c r="IHI161" s="90"/>
      <c r="IHJ161" s="90"/>
      <c r="IHK161" s="90"/>
      <c r="IHL161" s="90"/>
      <c r="IHM161" s="90"/>
      <c r="IHN161" s="90"/>
      <c r="IHO161" s="90"/>
      <c r="IHP161" s="90"/>
      <c r="IHQ161" s="90"/>
      <c r="IHR161" s="90"/>
      <c r="IHS161" s="90"/>
      <c r="IHT161" s="90"/>
      <c r="IHU161" s="90"/>
      <c r="IHV161" s="90"/>
      <c r="IHW161" s="90"/>
      <c r="IHX161" s="90"/>
      <c r="IHY161" s="90"/>
      <c r="IHZ161" s="90"/>
      <c r="IIA161" s="90"/>
      <c r="IIB161" s="90"/>
      <c r="IIC161" s="90"/>
      <c r="IID161" s="90"/>
      <c r="IIE161" s="90"/>
      <c r="IIF161" s="90"/>
      <c r="IIG161" s="90"/>
      <c r="IIH161" s="90"/>
      <c r="III161" s="90"/>
      <c r="IIJ161" s="90"/>
      <c r="IIK161" s="90"/>
      <c r="IIL161" s="90"/>
      <c r="IIM161" s="90"/>
      <c r="IIN161" s="90"/>
      <c r="IIO161" s="90"/>
      <c r="IIP161" s="90"/>
      <c r="IIQ161" s="90"/>
      <c r="IIR161" s="90"/>
      <c r="IIS161" s="90"/>
      <c r="IIT161" s="90"/>
      <c r="IIU161" s="90"/>
      <c r="IIV161" s="90"/>
      <c r="IIW161" s="90"/>
      <c r="IIX161" s="90"/>
      <c r="IIY161" s="90"/>
      <c r="IIZ161" s="90"/>
      <c r="IJA161" s="90"/>
      <c r="IJB161" s="90"/>
      <c r="IJC161" s="90"/>
      <c r="IJD161" s="90"/>
      <c r="IJE161" s="90"/>
      <c r="IJF161" s="90"/>
      <c r="IJG161" s="90"/>
      <c r="IJH161" s="90"/>
      <c r="IJI161" s="90"/>
      <c r="IJJ161" s="90"/>
      <c r="IJK161" s="90"/>
      <c r="IJL161" s="90"/>
      <c r="IJM161" s="90"/>
      <c r="IJN161" s="90"/>
      <c r="IJO161" s="90"/>
      <c r="IJP161" s="90"/>
      <c r="IJQ161" s="90"/>
      <c r="IJR161" s="90"/>
      <c r="IJS161" s="90"/>
      <c r="IJT161" s="90"/>
      <c r="IJU161" s="90"/>
      <c r="IJV161" s="90"/>
      <c r="IJW161" s="90"/>
      <c r="IJX161" s="90"/>
      <c r="IJY161" s="90"/>
      <c r="IJZ161" s="90"/>
      <c r="IKA161" s="90"/>
      <c r="IKB161" s="90"/>
      <c r="IKC161" s="90"/>
      <c r="IKD161" s="90"/>
      <c r="IKE161" s="90"/>
      <c r="IKF161" s="90"/>
      <c r="IKG161" s="90"/>
      <c r="IKH161" s="90"/>
      <c r="IKI161" s="90"/>
      <c r="IKJ161" s="90"/>
      <c r="IKK161" s="90"/>
      <c r="IKL161" s="90"/>
      <c r="IKM161" s="90"/>
      <c r="IKN161" s="90"/>
      <c r="IKO161" s="90"/>
      <c r="IKP161" s="90"/>
      <c r="IKQ161" s="90"/>
      <c r="IKR161" s="90"/>
      <c r="IKS161" s="90"/>
      <c r="IKT161" s="90"/>
      <c r="IKU161" s="90"/>
      <c r="IKV161" s="90"/>
      <c r="IKW161" s="90"/>
      <c r="IKX161" s="90"/>
      <c r="IKY161" s="90"/>
      <c r="IKZ161" s="90"/>
      <c r="ILA161" s="90"/>
      <c r="ILB161" s="90"/>
      <c r="ILC161" s="90"/>
      <c r="ILD161" s="90"/>
      <c r="ILE161" s="90"/>
      <c r="ILF161" s="90"/>
      <c r="ILG161" s="90"/>
      <c r="ILH161" s="90"/>
      <c r="ILI161" s="90"/>
      <c r="ILJ161" s="90"/>
      <c r="ILK161" s="90"/>
      <c r="ILL161" s="90"/>
      <c r="ILM161" s="90"/>
      <c r="ILN161" s="90"/>
      <c r="ILO161" s="90"/>
      <c r="ILP161" s="90"/>
      <c r="ILQ161" s="90"/>
      <c r="ILR161" s="90"/>
      <c r="ILS161" s="90"/>
      <c r="ILT161" s="90"/>
      <c r="ILU161" s="90"/>
      <c r="ILV161" s="90"/>
      <c r="ILW161" s="90"/>
      <c r="ILX161" s="90"/>
      <c r="ILY161" s="90"/>
      <c r="ILZ161" s="90"/>
      <c r="IMA161" s="90"/>
      <c r="IMB161" s="90"/>
      <c r="IMC161" s="90"/>
      <c r="IMD161" s="90"/>
      <c r="IME161" s="90"/>
      <c r="IMF161" s="90"/>
      <c r="IMG161" s="90"/>
      <c r="IMH161" s="90"/>
      <c r="IMI161" s="90"/>
      <c r="IMJ161" s="90"/>
      <c r="IMK161" s="90"/>
      <c r="IML161" s="90"/>
      <c r="IMM161" s="90"/>
      <c r="IMN161" s="90"/>
      <c r="IMO161" s="90"/>
      <c r="IMP161" s="90"/>
      <c r="IMQ161" s="90"/>
      <c r="IMR161" s="90"/>
      <c r="IMS161" s="90"/>
      <c r="IMT161" s="90"/>
      <c r="IMU161" s="90"/>
      <c r="IMV161" s="90"/>
      <c r="IMW161" s="90"/>
      <c r="IMX161" s="90"/>
      <c r="IMY161" s="90"/>
      <c r="IMZ161" s="90"/>
      <c r="INA161" s="90"/>
      <c r="INB161" s="90"/>
      <c r="INC161" s="90"/>
      <c r="IND161" s="90"/>
      <c r="INE161" s="90"/>
      <c r="INF161" s="90"/>
      <c r="ING161" s="90"/>
      <c r="INH161" s="90"/>
      <c r="INI161" s="90"/>
      <c r="INJ161" s="90"/>
      <c r="INK161" s="90"/>
      <c r="INL161" s="90"/>
      <c r="INM161" s="90"/>
      <c r="INN161" s="90"/>
      <c r="INO161" s="90"/>
      <c r="INP161" s="90"/>
      <c r="INQ161" s="90"/>
      <c r="INR161" s="90"/>
      <c r="INS161" s="90"/>
      <c r="INT161" s="90"/>
      <c r="INU161" s="90"/>
      <c r="INV161" s="90"/>
      <c r="INW161" s="90"/>
      <c r="INX161" s="90"/>
      <c r="INY161" s="90"/>
      <c r="INZ161" s="90"/>
      <c r="IOA161" s="90"/>
      <c r="IOB161" s="90"/>
      <c r="IOC161" s="90"/>
      <c r="IOD161" s="90"/>
      <c r="IOE161" s="90"/>
      <c r="IOF161" s="90"/>
      <c r="IOG161" s="90"/>
      <c r="IOH161" s="90"/>
      <c r="IOI161" s="90"/>
      <c r="IOJ161" s="90"/>
      <c r="IOK161" s="90"/>
      <c r="IOL161" s="90"/>
      <c r="IOM161" s="90"/>
      <c r="ION161" s="90"/>
      <c r="IOO161" s="90"/>
      <c r="IOP161" s="90"/>
      <c r="IOQ161" s="90"/>
      <c r="IOR161" s="90"/>
      <c r="IOS161" s="90"/>
      <c r="IOT161" s="90"/>
      <c r="IOU161" s="90"/>
      <c r="IOV161" s="90"/>
      <c r="IOW161" s="90"/>
      <c r="IOX161" s="90"/>
      <c r="IOY161" s="90"/>
      <c r="IOZ161" s="90"/>
      <c r="IPA161" s="90"/>
      <c r="IPB161" s="90"/>
      <c r="IPC161" s="90"/>
      <c r="IPD161" s="90"/>
      <c r="IPE161" s="90"/>
      <c r="IPF161" s="90"/>
      <c r="IPG161" s="90"/>
      <c r="IPH161" s="90"/>
      <c r="IPI161" s="90"/>
      <c r="IPJ161" s="90"/>
      <c r="IPK161" s="90"/>
      <c r="IPL161" s="90"/>
      <c r="IPM161" s="90"/>
      <c r="IPN161" s="90"/>
      <c r="IPO161" s="90"/>
      <c r="IPP161" s="90"/>
      <c r="IPQ161" s="90"/>
      <c r="IPR161" s="90"/>
      <c r="IPS161" s="90"/>
      <c r="IPT161" s="90"/>
      <c r="IPU161" s="90"/>
      <c r="IPV161" s="90"/>
      <c r="IPW161" s="90"/>
      <c r="IPX161" s="90"/>
      <c r="IPY161" s="90"/>
      <c r="IPZ161" s="90"/>
      <c r="IQA161" s="90"/>
      <c r="IQB161" s="90"/>
      <c r="IQC161" s="90"/>
      <c r="IQD161" s="90"/>
      <c r="IQE161" s="90"/>
      <c r="IQF161" s="90"/>
      <c r="IQG161" s="90"/>
      <c r="IQH161" s="90"/>
      <c r="IQI161" s="90"/>
      <c r="IQJ161" s="90"/>
      <c r="IQK161" s="90"/>
      <c r="IQL161" s="90"/>
      <c r="IQM161" s="90"/>
      <c r="IQN161" s="90"/>
      <c r="IQO161" s="90"/>
      <c r="IQP161" s="90"/>
      <c r="IQQ161" s="90"/>
      <c r="IQR161" s="90"/>
      <c r="IQS161" s="90"/>
      <c r="IQT161" s="90"/>
      <c r="IQU161" s="90"/>
      <c r="IQV161" s="90"/>
      <c r="IQW161" s="90"/>
      <c r="IQX161" s="90"/>
      <c r="IQY161" s="90"/>
      <c r="IQZ161" s="90"/>
      <c r="IRA161" s="90"/>
      <c r="IRB161" s="90"/>
      <c r="IRC161" s="90"/>
      <c r="IRD161" s="90"/>
      <c r="IRE161" s="90"/>
      <c r="IRF161" s="90"/>
      <c r="IRG161" s="90"/>
      <c r="IRH161" s="90"/>
      <c r="IRI161" s="90"/>
      <c r="IRJ161" s="90"/>
      <c r="IRK161" s="90"/>
      <c r="IRL161" s="90"/>
      <c r="IRM161" s="90"/>
      <c r="IRN161" s="90"/>
      <c r="IRO161" s="90"/>
      <c r="IRP161" s="90"/>
      <c r="IRQ161" s="90"/>
      <c r="IRR161" s="90"/>
      <c r="IRS161" s="90"/>
      <c r="IRT161" s="90"/>
      <c r="IRU161" s="90"/>
      <c r="IRV161" s="90"/>
      <c r="IRW161" s="90"/>
      <c r="IRX161" s="90"/>
      <c r="IRY161" s="90"/>
      <c r="IRZ161" s="90"/>
      <c r="ISA161" s="90"/>
      <c r="ISB161" s="90"/>
      <c r="ISC161" s="90"/>
      <c r="ISD161" s="90"/>
      <c r="ISE161" s="90"/>
      <c r="ISF161" s="90"/>
      <c r="ISG161" s="90"/>
      <c r="ISH161" s="90"/>
      <c r="ISI161" s="90"/>
      <c r="ISJ161" s="90"/>
      <c r="ISK161" s="90"/>
      <c r="ISL161" s="90"/>
      <c r="ISM161" s="90"/>
      <c r="ISN161" s="90"/>
      <c r="ISO161" s="90"/>
      <c r="ISP161" s="90"/>
      <c r="ISQ161" s="90"/>
      <c r="ISR161" s="90"/>
      <c r="ISS161" s="90"/>
      <c r="IST161" s="90"/>
      <c r="ISU161" s="90"/>
      <c r="ISV161" s="90"/>
      <c r="ISW161" s="90"/>
      <c r="ISX161" s="90"/>
      <c r="ISY161" s="90"/>
      <c r="ISZ161" s="90"/>
      <c r="ITA161" s="90"/>
      <c r="ITB161" s="90"/>
      <c r="ITC161" s="90"/>
      <c r="ITD161" s="90"/>
      <c r="ITE161" s="90"/>
      <c r="ITF161" s="90"/>
      <c r="ITG161" s="90"/>
      <c r="ITH161" s="90"/>
      <c r="ITI161" s="90"/>
      <c r="ITJ161" s="90"/>
      <c r="ITK161" s="90"/>
      <c r="ITL161" s="90"/>
      <c r="ITM161" s="90"/>
      <c r="ITN161" s="90"/>
      <c r="ITO161" s="90"/>
      <c r="ITP161" s="90"/>
      <c r="ITQ161" s="90"/>
      <c r="ITR161" s="90"/>
      <c r="ITS161" s="90"/>
      <c r="ITT161" s="90"/>
      <c r="ITU161" s="90"/>
      <c r="ITV161" s="90"/>
      <c r="ITW161" s="90"/>
      <c r="ITX161" s="90"/>
      <c r="ITY161" s="90"/>
      <c r="ITZ161" s="90"/>
      <c r="IUA161" s="90"/>
      <c r="IUB161" s="90"/>
      <c r="IUC161" s="90"/>
      <c r="IUD161" s="90"/>
      <c r="IUE161" s="90"/>
      <c r="IUF161" s="90"/>
      <c r="IUG161" s="90"/>
      <c r="IUH161" s="90"/>
      <c r="IUI161" s="90"/>
      <c r="IUJ161" s="90"/>
      <c r="IUK161" s="90"/>
      <c r="IUL161" s="90"/>
      <c r="IUM161" s="90"/>
      <c r="IUN161" s="90"/>
      <c r="IUO161" s="90"/>
      <c r="IUP161" s="90"/>
      <c r="IUQ161" s="90"/>
      <c r="IUR161" s="90"/>
      <c r="IUS161" s="90"/>
      <c r="IUT161" s="90"/>
      <c r="IUU161" s="90"/>
      <c r="IUV161" s="90"/>
      <c r="IUW161" s="90"/>
      <c r="IUX161" s="90"/>
      <c r="IUY161" s="90"/>
      <c r="IUZ161" s="90"/>
      <c r="IVA161" s="90"/>
      <c r="IVB161" s="90"/>
      <c r="IVC161" s="90"/>
      <c r="IVD161" s="90"/>
      <c r="IVE161" s="90"/>
      <c r="IVF161" s="90"/>
      <c r="IVG161" s="90"/>
      <c r="IVH161" s="90"/>
      <c r="IVI161" s="90"/>
      <c r="IVJ161" s="90"/>
      <c r="IVK161" s="90"/>
      <c r="IVL161" s="90"/>
      <c r="IVM161" s="90"/>
      <c r="IVN161" s="90"/>
      <c r="IVO161" s="90"/>
      <c r="IVP161" s="90"/>
      <c r="IVQ161" s="90"/>
      <c r="IVR161" s="90"/>
      <c r="IVS161" s="90"/>
      <c r="IVT161" s="90"/>
      <c r="IVU161" s="90"/>
      <c r="IVV161" s="90"/>
      <c r="IVW161" s="90"/>
      <c r="IVX161" s="90"/>
      <c r="IVY161" s="90"/>
      <c r="IVZ161" s="90"/>
      <c r="IWA161" s="90"/>
      <c r="IWB161" s="90"/>
      <c r="IWC161" s="90"/>
      <c r="IWD161" s="90"/>
      <c r="IWE161" s="90"/>
      <c r="IWF161" s="90"/>
      <c r="IWG161" s="90"/>
      <c r="IWH161" s="90"/>
      <c r="IWI161" s="90"/>
      <c r="IWJ161" s="90"/>
      <c r="IWK161" s="90"/>
      <c r="IWL161" s="90"/>
      <c r="IWM161" s="90"/>
      <c r="IWN161" s="90"/>
      <c r="IWO161" s="90"/>
      <c r="IWP161" s="90"/>
      <c r="IWQ161" s="90"/>
      <c r="IWR161" s="90"/>
      <c r="IWS161" s="90"/>
      <c r="IWT161" s="90"/>
      <c r="IWU161" s="90"/>
      <c r="IWV161" s="90"/>
      <c r="IWW161" s="90"/>
      <c r="IWX161" s="90"/>
      <c r="IWY161" s="90"/>
      <c r="IWZ161" s="90"/>
      <c r="IXA161" s="90"/>
      <c r="IXB161" s="90"/>
      <c r="IXC161" s="90"/>
      <c r="IXD161" s="90"/>
      <c r="IXE161" s="90"/>
      <c r="IXF161" s="90"/>
      <c r="IXG161" s="90"/>
      <c r="IXH161" s="90"/>
      <c r="IXI161" s="90"/>
      <c r="IXJ161" s="90"/>
      <c r="IXK161" s="90"/>
      <c r="IXL161" s="90"/>
      <c r="IXM161" s="90"/>
      <c r="IXN161" s="90"/>
      <c r="IXO161" s="90"/>
      <c r="IXP161" s="90"/>
      <c r="IXQ161" s="90"/>
      <c r="IXR161" s="90"/>
      <c r="IXS161" s="90"/>
      <c r="IXT161" s="90"/>
      <c r="IXU161" s="90"/>
      <c r="IXV161" s="90"/>
      <c r="IXW161" s="90"/>
      <c r="IXX161" s="90"/>
      <c r="IXY161" s="90"/>
      <c r="IXZ161" s="90"/>
      <c r="IYA161" s="90"/>
      <c r="IYB161" s="90"/>
      <c r="IYC161" s="90"/>
      <c r="IYD161" s="90"/>
      <c r="IYE161" s="90"/>
      <c r="IYF161" s="90"/>
      <c r="IYG161" s="90"/>
      <c r="IYH161" s="90"/>
      <c r="IYI161" s="90"/>
      <c r="IYJ161" s="90"/>
      <c r="IYK161" s="90"/>
      <c r="IYL161" s="90"/>
      <c r="IYM161" s="90"/>
      <c r="IYN161" s="90"/>
      <c r="IYO161" s="90"/>
      <c r="IYP161" s="90"/>
      <c r="IYQ161" s="90"/>
      <c r="IYR161" s="90"/>
      <c r="IYS161" s="90"/>
      <c r="IYT161" s="90"/>
      <c r="IYU161" s="90"/>
      <c r="IYV161" s="90"/>
      <c r="IYW161" s="90"/>
      <c r="IYX161" s="90"/>
      <c r="IYY161" s="90"/>
      <c r="IYZ161" s="90"/>
      <c r="IZA161" s="90"/>
      <c r="IZB161" s="90"/>
      <c r="IZC161" s="90"/>
      <c r="IZD161" s="90"/>
      <c r="IZE161" s="90"/>
      <c r="IZF161" s="90"/>
      <c r="IZG161" s="90"/>
      <c r="IZH161" s="90"/>
      <c r="IZI161" s="90"/>
      <c r="IZJ161" s="90"/>
      <c r="IZK161" s="90"/>
      <c r="IZL161" s="90"/>
      <c r="IZM161" s="90"/>
      <c r="IZN161" s="90"/>
      <c r="IZO161" s="90"/>
      <c r="IZP161" s="90"/>
      <c r="IZQ161" s="90"/>
      <c r="IZR161" s="90"/>
      <c r="IZS161" s="90"/>
      <c r="IZT161" s="90"/>
      <c r="IZU161" s="90"/>
      <c r="IZV161" s="90"/>
      <c r="IZW161" s="90"/>
      <c r="IZX161" s="90"/>
      <c r="IZY161" s="90"/>
      <c r="IZZ161" s="90"/>
      <c r="JAA161" s="90"/>
      <c r="JAB161" s="90"/>
      <c r="JAC161" s="90"/>
      <c r="JAD161" s="90"/>
      <c r="JAE161" s="90"/>
      <c r="JAF161" s="90"/>
      <c r="JAG161" s="90"/>
      <c r="JAH161" s="90"/>
      <c r="JAI161" s="90"/>
      <c r="JAJ161" s="90"/>
      <c r="JAK161" s="90"/>
      <c r="JAL161" s="90"/>
      <c r="JAM161" s="90"/>
      <c r="JAN161" s="90"/>
      <c r="JAO161" s="90"/>
      <c r="JAP161" s="90"/>
      <c r="JAQ161" s="90"/>
      <c r="JAR161" s="90"/>
      <c r="JAS161" s="90"/>
      <c r="JAT161" s="90"/>
      <c r="JAU161" s="90"/>
      <c r="JAV161" s="90"/>
      <c r="JAW161" s="90"/>
      <c r="JAX161" s="90"/>
      <c r="JAY161" s="90"/>
      <c r="JAZ161" s="90"/>
      <c r="JBA161" s="90"/>
      <c r="JBB161" s="90"/>
      <c r="JBC161" s="90"/>
      <c r="JBD161" s="90"/>
      <c r="JBE161" s="90"/>
      <c r="JBF161" s="90"/>
      <c r="JBG161" s="90"/>
      <c r="JBH161" s="90"/>
      <c r="JBI161" s="90"/>
      <c r="JBJ161" s="90"/>
      <c r="JBK161" s="90"/>
      <c r="JBL161" s="90"/>
      <c r="JBM161" s="90"/>
      <c r="JBN161" s="90"/>
      <c r="JBO161" s="90"/>
      <c r="JBP161" s="90"/>
      <c r="JBQ161" s="90"/>
      <c r="JBR161" s="90"/>
      <c r="JBS161" s="90"/>
      <c r="JBT161" s="90"/>
      <c r="JBU161" s="90"/>
      <c r="JBV161" s="90"/>
      <c r="JBW161" s="90"/>
      <c r="JBX161" s="90"/>
      <c r="JBY161" s="90"/>
      <c r="JBZ161" s="90"/>
      <c r="JCA161" s="90"/>
      <c r="JCB161" s="90"/>
      <c r="JCC161" s="90"/>
      <c r="JCD161" s="90"/>
      <c r="JCE161" s="90"/>
      <c r="JCF161" s="90"/>
      <c r="JCG161" s="90"/>
      <c r="JCH161" s="90"/>
      <c r="JCI161" s="90"/>
      <c r="JCJ161" s="90"/>
      <c r="JCK161" s="90"/>
      <c r="JCL161" s="90"/>
      <c r="JCM161" s="90"/>
      <c r="JCN161" s="90"/>
      <c r="JCO161" s="90"/>
      <c r="JCP161" s="90"/>
      <c r="JCQ161" s="90"/>
      <c r="JCR161" s="90"/>
      <c r="JCS161" s="90"/>
      <c r="JCT161" s="90"/>
      <c r="JCU161" s="90"/>
      <c r="JCV161" s="90"/>
      <c r="JCW161" s="90"/>
      <c r="JCX161" s="90"/>
      <c r="JCY161" s="90"/>
      <c r="JCZ161" s="90"/>
      <c r="JDA161" s="90"/>
      <c r="JDB161" s="90"/>
      <c r="JDC161" s="90"/>
      <c r="JDD161" s="90"/>
      <c r="JDE161" s="90"/>
      <c r="JDF161" s="90"/>
      <c r="JDG161" s="90"/>
      <c r="JDH161" s="90"/>
      <c r="JDI161" s="90"/>
      <c r="JDJ161" s="90"/>
      <c r="JDK161" s="90"/>
      <c r="JDL161" s="90"/>
      <c r="JDM161" s="90"/>
      <c r="JDN161" s="90"/>
      <c r="JDO161" s="90"/>
      <c r="JDP161" s="90"/>
      <c r="JDQ161" s="90"/>
      <c r="JDR161" s="90"/>
      <c r="JDS161" s="90"/>
      <c r="JDT161" s="90"/>
      <c r="JDU161" s="90"/>
      <c r="JDV161" s="90"/>
      <c r="JDW161" s="90"/>
      <c r="JDX161" s="90"/>
      <c r="JDY161" s="90"/>
      <c r="JDZ161" s="90"/>
      <c r="JEA161" s="90"/>
      <c r="JEB161" s="90"/>
      <c r="JEC161" s="90"/>
      <c r="JED161" s="90"/>
      <c r="JEE161" s="90"/>
      <c r="JEF161" s="90"/>
      <c r="JEG161" s="90"/>
      <c r="JEH161" s="90"/>
      <c r="JEI161" s="90"/>
      <c r="JEJ161" s="90"/>
      <c r="JEK161" s="90"/>
      <c r="JEL161" s="90"/>
      <c r="JEM161" s="90"/>
      <c r="JEN161" s="90"/>
      <c r="JEO161" s="90"/>
      <c r="JEP161" s="90"/>
      <c r="JEQ161" s="90"/>
      <c r="JER161" s="90"/>
      <c r="JES161" s="90"/>
      <c r="JET161" s="90"/>
      <c r="JEU161" s="90"/>
      <c r="JEV161" s="90"/>
      <c r="JEW161" s="90"/>
      <c r="JEX161" s="90"/>
      <c r="JEY161" s="90"/>
      <c r="JEZ161" s="90"/>
      <c r="JFA161" s="90"/>
      <c r="JFB161" s="90"/>
      <c r="JFC161" s="90"/>
      <c r="JFD161" s="90"/>
      <c r="JFE161" s="90"/>
      <c r="JFF161" s="90"/>
      <c r="JFG161" s="90"/>
      <c r="JFH161" s="90"/>
      <c r="JFI161" s="90"/>
      <c r="JFJ161" s="90"/>
      <c r="JFK161" s="90"/>
      <c r="JFL161" s="90"/>
      <c r="JFM161" s="90"/>
      <c r="JFN161" s="90"/>
      <c r="JFO161" s="90"/>
      <c r="JFP161" s="90"/>
      <c r="JFQ161" s="90"/>
      <c r="JFR161" s="90"/>
      <c r="JFS161" s="90"/>
      <c r="JFT161" s="90"/>
      <c r="JFU161" s="90"/>
      <c r="JFV161" s="90"/>
      <c r="JFW161" s="90"/>
      <c r="JFX161" s="90"/>
      <c r="JFY161" s="90"/>
      <c r="JFZ161" s="90"/>
      <c r="JGA161" s="90"/>
      <c r="JGB161" s="90"/>
      <c r="JGC161" s="90"/>
      <c r="JGD161" s="90"/>
      <c r="JGE161" s="90"/>
      <c r="JGF161" s="90"/>
      <c r="JGG161" s="90"/>
      <c r="JGH161" s="90"/>
      <c r="JGI161" s="90"/>
      <c r="JGJ161" s="90"/>
      <c r="JGK161" s="90"/>
      <c r="JGL161" s="90"/>
      <c r="JGM161" s="90"/>
      <c r="JGN161" s="90"/>
      <c r="JGO161" s="90"/>
      <c r="JGP161" s="90"/>
      <c r="JGQ161" s="90"/>
      <c r="JGR161" s="90"/>
      <c r="JGS161" s="90"/>
      <c r="JGT161" s="90"/>
      <c r="JGU161" s="90"/>
      <c r="JGV161" s="90"/>
      <c r="JGW161" s="90"/>
      <c r="JGX161" s="90"/>
      <c r="JGY161" s="90"/>
      <c r="JGZ161" s="90"/>
      <c r="JHA161" s="90"/>
      <c r="JHB161" s="90"/>
      <c r="JHC161" s="90"/>
      <c r="JHD161" s="90"/>
      <c r="JHE161" s="90"/>
      <c r="JHF161" s="90"/>
      <c r="JHG161" s="90"/>
      <c r="JHH161" s="90"/>
      <c r="JHI161" s="90"/>
      <c r="JHJ161" s="90"/>
      <c r="JHK161" s="90"/>
      <c r="JHL161" s="90"/>
      <c r="JHM161" s="90"/>
      <c r="JHN161" s="90"/>
      <c r="JHO161" s="90"/>
      <c r="JHP161" s="90"/>
      <c r="JHQ161" s="90"/>
      <c r="JHR161" s="90"/>
      <c r="JHS161" s="90"/>
      <c r="JHT161" s="90"/>
      <c r="JHU161" s="90"/>
      <c r="JHV161" s="90"/>
      <c r="JHW161" s="90"/>
      <c r="JHX161" s="90"/>
      <c r="JHY161" s="90"/>
      <c r="JHZ161" s="90"/>
      <c r="JIA161" s="90"/>
      <c r="JIB161" s="90"/>
      <c r="JIC161" s="90"/>
      <c r="JID161" s="90"/>
      <c r="JIE161" s="90"/>
      <c r="JIF161" s="90"/>
      <c r="JIG161" s="90"/>
      <c r="JIH161" s="90"/>
      <c r="JII161" s="90"/>
      <c r="JIJ161" s="90"/>
      <c r="JIK161" s="90"/>
      <c r="JIL161" s="90"/>
      <c r="JIM161" s="90"/>
      <c r="JIN161" s="90"/>
      <c r="JIO161" s="90"/>
      <c r="JIP161" s="90"/>
      <c r="JIQ161" s="90"/>
      <c r="JIR161" s="90"/>
      <c r="JIS161" s="90"/>
      <c r="JIT161" s="90"/>
      <c r="JIU161" s="90"/>
      <c r="JIV161" s="90"/>
      <c r="JIW161" s="90"/>
      <c r="JIX161" s="90"/>
      <c r="JIY161" s="90"/>
      <c r="JIZ161" s="90"/>
      <c r="JJA161" s="90"/>
      <c r="JJB161" s="90"/>
      <c r="JJC161" s="90"/>
      <c r="JJD161" s="90"/>
      <c r="JJE161" s="90"/>
      <c r="JJF161" s="90"/>
      <c r="JJG161" s="90"/>
      <c r="JJH161" s="90"/>
      <c r="JJI161" s="90"/>
      <c r="JJJ161" s="90"/>
      <c r="JJK161" s="90"/>
      <c r="JJL161" s="90"/>
      <c r="JJM161" s="90"/>
      <c r="JJN161" s="90"/>
      <c r="JJO161" s="90"/>
      <c r="JJP161" s="90"/>
      <c r="JJQ161" s="90"/>
      <c r="JJR161" s="90"/>
      <c r="JJS161" s="90"/>
      <c r="JJT161" s="90"/>
      <c r="JJU161" s="90"/>
      <c r="JJV161" s="90"/>
      <c r="JJW161" s="90"/>
      <c r="JJX161" s="90"/>
      <c r="JJY161" s="90"/>
      <c r="JJZ161" s="90"/>
      <c r="JKA161" s="90"/>
      <c r="JKB161" s="90"/>
      <c r="JKC161" s="90"/>
      <c r="JKD161" s="90"/>
      <c r="JKE161" s="90"/>
      <c r="JKF161" s="90"/>
      <c r="JKG161" s="90"/>
      <c r="JKH161" s="90"/>
      <c r="JKI161" s="90"/>
      <c r="JKJ161" s="90"/>
      <c r="JKK161" s="90"/>
      <c r="JKL161" s="90"/>
      <c r="JKM161" s="90"/>
      <c r="JKN161" s="90"/>
      <c r="JKO161" s="90"/>
      <c r="JKP161" s="90"/>
      <c r="JKQ161" s="90"/>
      <c r="JKR161" s="90"/>
      <c r="JKS161" s="90"/>
      <c r="JKT161" s="90"/>
      <c r="JKU161" s="90"/>
      <c r="JKV161" s="90"/>
      <c r="JKW161" s="90"/>
      <c r="JKX161" s="90"/>
      <c r="JKY161" s="90"/>
      <c r="JKZ161" s="90"/>
      <c r="JLA161" s="90"/>
      <c r="JLB161" s="90"/>
      <c r="JLC161" s="90"/>
      <c r="JLD161" s="90"/>
      <c r="JLE161" s="90"/>
      <c r="JLF161" s="90"/>
      <c r="JLG161" s="90"/>
      <c r="JLH161" s="90"/>
      <c r="JLI161" s="90"/>
      <c r="JLJ161" s="90"/>
      <c r="JLK161" s="90"/>
      <c r="JLL161" s="90"/>
      <c r="JLM161" s="90"/>
      <c r="JLN161" s="90"/>
      <c r="JLO161" s="90"/>
      <c r="JLP161" s="90"/>
      <c r="JLQ161" s="90"/>
      <c r="JLR161" s="90"/>
      <c r="JLS161" s="90"/>
      <c r="JLT161" s="90"/>
      <c r="JLU161" s="90"/>
      <c r="JLV161" s="90"/>
      <c r="JLW161" s="90"/>
      <c r="JLX161" s="90"/>
      <c r="JLY161" s="90"/>
      <c r="JLZ161" s="90"/>
      <c r="JMA161" s="90"/>
      <c r="JMB161" s="90"/>
      <c r="JMC161" s="90"/>
      <c r="JMD161" s="90"/>
      <c r="JME161" s="90"/>
      <c r="JMF161" s="90"/>
      <c r="JMG161" s="90"/>
      <c r="JMH161" s="90"/>
      <c r="JMI161" s="90"/>
      <c r="JMJ161" s="90"/>
      <c r="JMK161" s="90"/>
      <c r="JML161" s="90"/>
      <c r="JMM161" s="90"/>
      <c r="JMN161" s="90"/>
      <c r="JMO161" s="90"/>
      <c r="JMP161" s="90"/>
      <c r="JMQ161" s="90"/>
      <c r="JMR161" s="90"/>
      <c r="JMS161" s="90"/>
      <c r="JMT161" s="90"/>
      <c r="JMU161" s="90"/>
      <c r="JMV161" s="90"/>
      <c r="JMW161" s="90"/>
      <c r="JMX161" s="90"/>
      <c r="JMY161" s="90"/>
      <c r="JMZ161" s="90"/>
      <c r="JNA161" s="90"/>
      <c r="JNB161" s="90"/>
      <c r="JNC161" s="90"/>
      <c r="JND161" s="90"/>
      <c r="JNE161" s="90"/>
      <c r="JNF161" s="90"/>
      <c r="JNG161" s="90"/>
      <c r="JNH161" s="90"/>
      <c r="JNI161" s="90"/>
      <c r="JNJ161" s="90"/>
      <c r="JNK161" s="90"/>
      <c r="JNL161" s="90"/>
      <c r="JNM161" s="90"/>
      <c r="JNN161" s="90"/>
      <c r="JNO161" s="90"/>
      <c r="JNP161" s="90"/>
      <c r="JNQ161" s="90"/>
      <c r="JNR161" s="90"/>
      <c r="JNS161" s="90"/>
      <c r="JNT161" s="90"/>
      <c r="JNU161" s="90"/>
      <c r="JNV161" s="90"/>
      <c r="JNW161" s="90"/>
      <c r="JNX161" s="90"/>
      <c r="JNY161" s="90"/>
      <c r="JNZ161" s="90"/>
      <c r="JOA161" s="90"/>
      <c r="JOB161" s="90"/>
      <c r="JOC161" s="90"/>
      <c r="JOD161" s="90"/>
      <c r="JOE161" s="90"/>
      <c r="JOF161" s="90"/>
      <c r="JOG161" s="90"/>
      <c r="JOH161" s="90"/>
      <c r="JOI161" s="90"/>
      <c r="JOJ161" s="90"/>
      <c r="JOK161" s="90"/>
      <c r="JOL161" s="90"/>
      <c r="JOM161" s="90"/>
      <c r="JON161" s="90"/>
      <c r="JOO161" s="90"/>
      <c r="JOP161" s="90"/>
      <c r="JOQ161" s="90"/>
      <c r="JOR161" s="90"/>
      <c r="JOS161" s="90"/>
      <c r="JOT161" s="90"/>
      <c r="JOU161" s="90"/>
      <c r="JOV161" s="90"/>
      <c r="JOW161" s="90"/>
      <c r="JOX161" s="90"/>
      <c r="JOY161" s="90"/>
      <c r="JOZ161" s="90"/>
      <c r="JPA161" s="90"/>
      <c r="JPB161" s="90"/>
      <c r="JPC161" s="90"/>
      <c r="JPD161" s="90"/>
      <c r="JPE161" s="90"/>
      <c r="JPF161" s="90"/>
      <c r="JPG161" s="90"/>
      <c r="JPH161" s="90"/>
      <c r="JPI161" s="90"/>
      <c r="JPJ161" s="90"/>
      <c r="JPK161" s="90"/>
      <c r="JPL161" s="90"/>
      <c r="JPM161" s="90"/>
      <c r="JPN161" s="90"/>
      <c r="JPO161" s="90"/>
      <c r="JPP161" s="90"/>
      <c r="JPQ161" s="90"/>
      <c r="JPR161" s="90"/>
      <c r="JPS161" s="90"/>
      <c r="JPT161" s="90"/>
      <c r="JPU161" s="90"/>
      <c r="JPV161" s="90"/>
      <c r="JPW161" s="90"/>
      <c r="JPX161" s="90"/>
      <c r="JPY161" s="90"/>
      <c r="JPZ161" s="90"/>
      <c r="JQA161" s="90"/>
      <c r="JQB161" s="90"/>
      <c r="JQC161" s="90"/>
      <c r="JQD161" s="90"/>
      <c r="JQE161" s="90"/>
      <c r="JQF161" s="90"/>
      <c r="JQG161" s="90"/>
      <c r="JQH161" s="90"/>
      <c r="JQI161" s="90"/>
      <c r="JQJ161" s="90"/>
      <c r="JQK161" s="90"/>
      <c r="JQL161" s="90"/>
      <c r="JQM161" s="90"/>
      <c r="JQN161" s="90"/>
      <c r="JQO161" s="90"/>
      <c r="JQP161" s="90"/>
      <c r="JQQ161" s="90"/>
      <c r="JQR161" s="90"/>
      <c r="JQS161" s="90"/>
      <c r="JQT161" s="90"/>
      <c r="JQU161" s="90"/>
      <c r="JQV161" s="90"/>
      <c r="JQW161" s="90"/>
      <c r="JQX161" s="90"/>
      <c r="JQY161" s="90"/>
      <c r="JQZ161" s="90"/>
      <c r="JRA161" s="90"/>
      <c r="JRB161" s="90"/>
      <c r="JRC161" s="90"/>
      <c r="JRD161" s="90"/>
      <c r="JRE161" s="90"/>
      <c r="JRF161" s="90"/>
      <c r="JRG161" s="90"/>
      <c r="JRH161" s="90"/>
      <c r="JRI161" s="90"/>
      <c r="JRJ161" s="90"/>
      <c r="JRK161" s="90"/>
      <c r="JRL161" s="90"/>
      <c r="JRM161" s="90"/>
      <c r="JRN161" s="90"/>
      <c r="JRO161" s="90"/>
      <c r="JRP161" s="90"/>
      <c r="JRQ161" s="90"/>
      <c r="JRR161" s="90"/>
      <c r="JRS161" s="90"/>
      <c r="JRT161" s="90"/>
      <c r="JRU161" s="90"/>
      <c r="JRV161" s="90"/>
      <c r="JRW161" s="90"/>
      <c r="JRX161" s="90"/>
      <c r="JRY161" s="90"/>
      <c r="JRZ161" s="90"/>
      <c r="JSA161" s="90"/>
      <c r="JSB161" s="90"/>
      <c r="JSC161" s="90"/>
      <c r="JSD161" s="90"/>
      <c r="JSE161" s="90"/>
      <c r="JSF161" s="90"/>
      <c r="JSG161" s="90"/>
      <c r="JSH161" s="90"/>
      <c r="JSI161" s="90"/>
      <c r="JSJ161" s="90"/>
      <c r="JSK161" s="90"/>
      <c r="JSL161" s="90"/>
      <c r="JSM161" s="90"/>
      <c r="JSN161" s="90"/>
      <c r="JSO161" s="90"/>
      <c r="JSP161" s="90"/>
      <c r="JSQ161" s="90"/>
      <c r="JSR161" s="90"/>
      <c r="JSS161" s="90"/>
      <c r="JST161" s="90"/>
      <c r="JSU161" s="90"/>
      <c r="JSV161" s="90"/>
      <c r="JSW161" s="90"/>
      <c r="JSX161" s="90"/>
      <c r="JSY161" s="90"/>
      <c r="JSZ161" s="90"/>
      <c r="JTA161" s="90"/>
      <c r="JTB161" s="90"/>
      <c r="JTC161" s="90"/>
      <c r="JTD161" s="90"/>
      <c r="JTE161" s="90"/>
      <c r="JTF161" s="90"/>
      <c r="JTG161" s="90"/>
      <c r="JTH161" s="90"/>
      <c r="JTI161" s="90"/>
      <c r="JTJ161" s="90"/>
      <c r="JTK161" s="90"/>
      <c r="JTL161" s="90"/>
      <c r="JTM161" s="90"/>
      <c r="JTN161" s="90"/>
      <c r="JTO161" s="90"/>
      <c r="JTP161" s="90"/>
      <c r="JTQ161" s="90"/>
      <c r="JTR161" s="90"/>
      <c r="JTS161" s="90"/>
      <c r="JTT161" s="90"/>
      <c r="JTU161" s="90"/>
      <c r="JTV161" s="90"/>
      <c r="JTW161" s="90"/>
      <c r="JTX161" s="90"/>
      <c r="JTY161" s="90"/>
      <c r="JTZ161" s="90"/>
      <c r="JUA161" s="90"/>
      <c r="JUB161" s="90"/>
      <c r="JUC161" s="90"/>
      <c r="JUD161" s="90"/>
      <c r="JUE161" s="90"/>
      <c r="JUF161" s="90"/>
      <c r="JUG161" s="90"/>
      <c r="JUH161" s="90"/>
      <c r="JUI161" s="90"/>
      <c r="JUJ161" s="90"/>
      <c r="JUK161" s="90"/>
      <c r="JUL161" s="90"/>
      <c r="JUM161" s="90"/>
      <c r="JUN161" s="90"/>
      <c r="JUO161" s="90"/>
      <c r="JUP161" s="90"/>
      <c r="JUQ161" s="90"/>
      <c r="JUR161" s="90"/>
      <c r="JUS161" s="90"/>
      <c r="JUT161" s="90"/>
      <c r="JUU161" s="90"/>
      <c r="JUV161" s="90"/>
      <c r="JUW161" s="90"/>
      <c r="JUX161" s="90"/>
      <c r="JUY161" s="90"/>
      <c r="JUZ161" s="90"/>
      <c r="JVA161" s="90"/>
      <c r="JVB161" s="90"/>
      <c r="JVC161" s="90"/>
      <c r="JVD161" s="90"/>
      <c r="JVE161" s="90"/>
      <c r="JVF161" s="90"/>
      <c r="JVG161" s="90"/>
      <c r="JVH161" s="90"/>
      <c r="JVI161" s="90"/>
      <c r="JVJ161" s="90"/>
      <c r="JVK161" s="90"/>
      <c r="JVL161" s="90"/>
      <c r="JVM161" s="90"/>
      <c r="JVN161" s="90"/>
      <c r="JVO161" s="90"/>
      <c r="JVP161" s="90"/>
      <c r="JVQ161" s="90"/>
      <c r="JVR161" s="90"/>
      <c r="JVS161" s="90"/>
      <c r="JVT161" s="90"/>
      <c r="JVU161" s="90"/>
      <c r="JVV161" s="90"/>
      <c r="JVW161" s="90"/>
      <c r="JVX161" s="90"/>
      <c r="JVY161" s="90"/>
      <c r="JVZ161" s="90"/>
      <c r="JWA161" s="90"/>
      <c r="JWB161" s="90"/>
      <c r="JWC161" s="90"/>
      <c r="JWD161" s="90"/>
      <c r="JWE161" s="90"/>
      <c r="JWF161" s="90"/>
      <c r="JWG161" s="90"/>
      <c r="JWH161" s="90"/>
      <c r="JWI161" s="90"/>
      <c r="JWJ161" s="90"/>
      <c r="JWK161" s="90"/>
      <c r="JWL161" s="90"/>
      <c r="JWM161" s="90"/>
      <c r="JWN161" s="90"/>
      <c r="JWO161" s="90"/>
      <c r="JWP161" s="90"/>
      <c r="JWQ161" s="90"/>
      <c r="JWR161" s="90"/>
      <c r="JWS161" s="90"/>
      <c r="JWT161" s="90"/>
      <c r="JWU161" s="90"/>
      <c r="JWV161" s="90"/>
      <c r="JWW161" s="90"/>
      <c r="JWX161" s="90"/>
      <c r="JWY161" s="90"/>
      <c r="JWZ161" s="90"/>
      <c r="JXA161" s="90"/>
      <c r="JXB161" s="90"/>
      <c r="JXC161" s="90"/>
      <c r="JXD161" s="90"/>
      <c r="JXE161" s="90"/>
      <c r="JXF161" s="90"/>
      <c r="JXG161" s="90"/>
      <c r="JXH161" s="90"/>
      <c r="JXI161" s="90"/>
      <c r="JXJ161" s="90"/>
      <c r="JXK161" s="90"/>
      <c r="JXL161" s="90"/>
      <c r="JXM161" s="90"/>
      <c r="JXN161" s="90"/>
      <c r="JXO161" s="90"/>
      <c r="JXP161" s="90"/>
      <c r="JXQ161" s="90"/>
      <c r="JXR161" s="90"/>
      <c r="JXS161" s="90"/>
      <c r="JXT161" s="90"/>
      <c r="JXU161" s="90"/>
      <c r="JXV161" s="90"/>
      <c r="JXW161" s="90"/>
      <c r="JXX161" s="90"/>
      <c r="JXY161" s="90"/>
      <c r="JXZ161" s="90"/>
      <c r="JYA161" s="90"/>
      <c r="JYB161" s="90"/>
      <c r="JYC161" s="90"/>
      <c r="JYD161" s="90"/>
      <c r="JYE161" s="90"/>
      <c r="JYF161" s="90"/>
      <c r="JYG161" s="90"/>
      <c r="JYH161" s="90"/>
      <c r="JYI161" s="90"/>
      <c r="JYJ161" s="90"/>
      <c r="JYK161" s="90"/>
      <c r="JYL161" s="90"/>
      <c r="JYM161" s="90"/>
      <c r="JYN161" s="90"/>
      <c r="JYO161" s="90"/>
      <c r="JYP161" s="90"/>
      <c r="JYQ161" s="90"/>
      <c r="JYR161" s="90"/>
      <c r="JYS161" s="90"/>
      <c r="JYT161" s="90"/>
      <c r="JYU161" s="90"/>
      <c r="JYV161" s="90"/>
      <c r="JYW161" s="90"/>
      <c r="JYX161" s="90"/>
      <c r="JYY161" s="90"/>
      <c r="JYZ161" s="90"/>
      <c r="JZA161" s="90"/>
      <c r="JZB161" s="90"/>
      <c r="JZC161" s="90"/>
      <c r="JZD161" s="90"/>
      <c r="JZE161" s="90"/>
      <c r="JZF161" s="90"/>
      <c r="JZG161" s="90"/>
      <c r="JZH161" s="90"/>
      <c r="JZI161" s="90"/>
      <c r="JZJ161" s="90"/>
      <c r="JZK161" s="90"/>
      <c r="JZL161" s="90"/>
      <c r="JZM161" s="90"/>
      <c r="JZN161" s="90"/>
      <c r="JZO161" s="90"/>
      <c r="JZP161" s="90"/>
      <c r="JZQ161" s="90"/>
      <c r="JZR161" s="90"/>
      <c r="JZS161" s="90"/>
      <c r="JZT161" s="90"/>
      <c r="JZU161" s="90"/>
      <c r="JZV161" s="90"/>
      <c r="JZW161" s="90"/>
      <c r="JZX161" s="90"/>
      <c r="JZY161" s="90"/>
      <c r="JZZ161" s="90"/>
      <c r="KAA161" s="90"/>
      <c r="KAB161" s="90"/>
      <c r="KAC161" s="90"/>
      <c r="KAD161" s="90"/>
      <c r="KAE161" s="90"/>
      <c r="KAF161" s="90"/>
      <c r="KAG161" s="90"/>
      <c r="KAH161" s="90"/>
      <c r="KAI161" s="90"/>
      <c r="KAJ161" s="90"/>
      <c r="KAK161" s="90"/>
      <c r="KAL161" s="90"/>
      <c r="KAM161" s="90"/>
      <c r="KAN161" s="90"/>
      <c r="KAO161" s="90"/>
      <c r="KAP161" s="90"/>
      <c r="KAQ161" s="90"/>
      <c r="KAR161" s="90"/>
      <c r="KAS161" s="90"/>
      <c r="KAT161" s="90"/>
      <c r="KAU161" s="90"/>
      <c r="KAV161" s="90"/>
      <c r="KAW161" s="90"/>
      <c r="KAX161" s="90"/>
      <c r="KAY161" s="90"/>
      <c r="KAZ161" s="90"/>
      <c r="KBA161" s="90"/>
      <c r="KBB161" s="90"/>
      <c r="KBC161" s="90"/>
      <c r="KBD161" s="90"/>
      <c r="KBE161" s="90"/>
      <c r="KBF161" s="90"/>
      <c r="KBG161" s="90"/>
      <c r="KBH161" s="90"/>
      <c r="KBI161" s="90"/>
      <c r="KBJ161" s="90"/>
      <c r="KBK161" s="90"/>
      <c r="KBL161" s="90"/>
      <c r="KBM161" s="90"/>
      <c r="KBN161" s="90"/>
      <c r="KBO161" s="90"/>
      <c r="KBP161" s="90"/>
      <c r="KBQ161" s="90"/>
      <c r="KBR161" s="90"/>
      <c r="KBS161" s="90"/>
      <c r="KBT161" s="90"/>
      <c r="KBU161" s="90"/>
      <c r="KBV161" s="90"/>
      <c r="KBW161" s="90"/>
      <c r="KBX161" s="90"/>
      <c r="KBY161" s="90"/>
      <c r="KBZ161" s="90"/>
      <c r="KCA161" s="90"/>
      <c r="KCB161" s="90"/>
      <c r="KCC161" s="90"/>
      <c r="KCD161" s="90"/>
      <c r="KCE161" s="90"/>
      <c r="KCF161" s="90"/>
      <c r="KCG161" s="90"/>
      <c r="KCH161" s="90"/>
      <c r="KCI161" s="90"/>
      <c r="KCJ161" s="90"/>
      <c r="KCK161" s="90"/>
      <c r="KCL161" s="90"/>
      <c r="KCM161" s="90"/>
      <c r="KCN161" s="90"/>
      <c r="KCO161" s="90"/>
      <c r="KCP161" s="90"/>
      <c r="KCQ161" s="90"/>
      <c r="KCR161" s="90"/>
      <c r="KCS161" s="90"/>
      <c r="KCT161" s="90"/>
      <c r="KCU161" s="90"/>
      <c r="KCV161" s="90"/>
      <c r="KCW161" s="90"/>
      <c r="KCX161" s="90"/>
      <c r="KCY161" s="90"/>
      <c r="KCZ161" s="90"/>
      <c r="KDA161" s="90"/>
      <c r="KDB161" s="90"/>
      <c r="KDC161" s="90"/>
      <c r="KDD161" s="90"/>
      <c r="KDE161" s="90"/>
      <c r="KDF161" s="90"/>
      <c r="KDG161" s="90"/>
      <c r="KDH161" s="90"/>
      <c r="KDI161" s="90"/>
      <c r="KDJ161" s="90"/>
      <c r="KDK161" s="90"/>
      <c r="KDL161" s="90"/>
      <c r="KDM161" s="90"/>
      <c r="KDN161" s="90"/>
      <c r="KDO161" s="90"/>
      <c r="KDP161" s="90"/>
      <c r="KDQ161" s="90"/>
      <c r="KDR161" s="90"/>
      <c r="KDS161" s="90"/>
      <c r="KDT161" s="90"/>
      <c r="KDU161" s="90"/>
      <c r="KDV161" s="90"/>
      <c r="KDW161" s="90"/>
      <c r="KDX161" s="90"/>
      <c r="KDY161" s="90"/>
      <c r="KDZ161" s="90"/>
      <c r="KEA161" s="90"/>
      <c r="KEB161" s="90"/>
      <c r="KEC161" s="90"/>
      <c r="KED161" s="90"/>
      <c r="KEE161" s="90"/>
      <c r="KEF161" s="90"/>
      <c r="KEG161" s="90"/>
      <c r="KEH161" s="90"/>
      <c r="KEI161" s="90"/>
      <c r="KEJ161" s="90"/>
      <c r="KEK161" s="90"/>
      <c r="KEL161" s="90"/>
      <c r="KEM161" s="90"/>
      <c r="KEN161" s="90"/>
      <c r="KEO161" s="90"/>
      <c r="KEP161" s="90"/>
      <c r="KEQ161" s="90"/>
      <c r="KER161" s="90"/>
      <c r="KES161" s="90"/>
      <c r="KET161" s="90"/>
      <c r="KEU161" s="90"/>
      <c r="KEV161" s="90"/>
      <c r="KEW161" s="90"/>
      <c r="KEX161" s="90"/>
      <c r="KEY161" s="90"/>
      <c r="KEZ161" s="90"/>
      <c r="KFA161" s="90"/>
      <c r="KFB161" s="90"/>
      <c r="KFC161" s="90"/>
      <c r="KFD161" s="90"/>
      <c r="KFE161" s="90"/>
      <c r="KFF161" s="90"/>
      <c r="KFG161" s="90"/>
      <c r="KFH161" s="90"/>
      <c r="KFI161" s="90"/>
      <c r="KFJ161" s="90"/>
      <c r="KFK161" s="90"/>
      <c r="KFL161" s="90"/>
      <c r="KFM161" s="90"/>
      <c r="KFN161" s="90"/>
      <c r="KFO161" s="90"/>
      <c r="KFP161" s="90"/>
      <c r="KFQ161" s="90"/>
      <c r="KFR161" s="90"/>
      <c r="KFS161" s="90"/>
      <c r="KFT161" s="90"/>
      <c r="KFU161" s="90"/>
      <c r="KFV161" s="90"/>
      <c r="KFW161" s="90"/>
      <c r="KFX161" s="90"/>
      <c r="KFY161" s="90"/>
      <c r="KFZ161" s="90"/>
      <c r="KGA161" s="90"/>
      <c r="KGB161" s="90"/>
      <c r="KGC161" s="90"/>
      <c r="KGD161" s="90"/>
      <c r="KGE161" s="90"/>
      <c r="KGF161" s="90"/>
      <c r="KGG161" s="90"/>
      <c r="KGH161" s="90"/>
      <c r="KGI161" s="90"/>
      <c r="KGJ161" s="90"/>
      <c r="KGK161" s="90"/>
      <c r="KGL161" s="90"/>
      <c r="KGM161" s="90"/>
      <c r="KGN161" s="90"/>
      <c r="KGO161" s="90"/>
      <c r="KGP161" s="90"/>
      <c r="KGQ161" s="90"/>
      <c r="KGR161" s="90"/>
      <c r="KGS161" s="90"/>
      <c r="KGT161" s="90"/>
      <c r="KGU161" s="90"/>
      <c r="KGV161" s="90"/>
      <c r="KGW161" s="90"/>
      <c r="KGX161" s="90"/>
      <c r="KGY161" s="90"/>
      <c r="KGZ161" s="90"/>
      <c r="KHA161" s="90"/>
      <c r="KHB161" s="90"/>
      <c r="KHC161" s="90"/>
      <c r="KHD161" s="90"/>
      <c r="KHE161" s="90"/>
      <c r="KHF161" s="90"/>
      <c r="KHG161" s="90"/>
      <c r="KHH161" s="90"/>
      <c r="KHI161" s="90"/>
      <c r="KHJ161" s="90"/>
      <c r="KHK161" s="90"/>
      <c r="KHL161" s="90"/>
      <c r="KHM161" s="90"/>
      <c r="KHN161" s="90"/>
      <c r="KHO161" s="90"/>
      <c r="KHP161" s="90"/>
      <c r="KHQ161" s="90"/>
      <c r="KHR161" s="90"/>
      <c r="KHS161" s="90"/>
      <c r="KHT161" s="90"/>
      <c r="KHU161" s="90"/>
      <c r="KHV161" s="90"/>
      <c r="KHW161" s="90"/>
      <c r="KHX161" s="90"/>
      <c r="KHY161" s="90"/>
      <c r="KHZ161" s="90"/>
      <c r="KIA161" s="90"/>
      <c r="KIB161" s="90"/>
      <c r="KIC161" s="90"/>
      <c r="KID161" s="90"/>
      <c r="KIE161" s="90"/>
      <c r="KIF161" s="90"/>
      <c r="KIG161" s="90"/>
      <c r="KIH161" s="90"/>
      <c r="KII161" s="90"/>
      <c r="KIJ161" s="90"/>
      <c r="KIK161" s="90"/>
      <c r="KIL161" s="90"/>
      <c r="KIM161" s="90"/>
      <c r="KIN161" s="90"/>
      <c r="KIO161" s="90"/>
      <c r="KIP161" s="90"/>
      <c r="KIQ161" s="90"/>
      <c r="KIR161" s="90"/>
      <c r="KIS161" s="90"/>
      <c r="KIT161" s="90"/>
      <c r="KIU161" s="90"/>
      <c r="KIV161" s="90"/>
      <c r="KIW161" s="90"/>
      <c r="KIX161" s="90"/>
      <c r="KIY161" s="90"/>
      <c r="KIZ161" s="90"/>
      <c r="KJA161" s="90"/>
      <c r="KJB161" s="90"/>
      <c r="KJC161" s="90"/>
      <c r="KJD161" s="90"/>
      <c r="KJE161" s="90"/>
      <c r="KJF161" s="90"/>
      <c r="KJG161" s="90"/>
      <c r="KJH161" s="90"/>
      <c r="KJI161" s="90"/>
      <c r="KJJ161" s="90"/>
      <c r="KJK161" s="90"/>
      <c r="KJL161" s="90"/>
      <c r="KJM161" s="90"/>
      <c r="KJN161" s="90"/>
      <c r="KJO161" s="90"/>
      <c r="KJP161" s="90"/>
      <c r="KJQ161" s="90"/>
      <c r="KJR161" s="90"/>
      <c r="KJS161" s="90"/>
      <c r="KJT161" s="90"/>
      <c r="KJU161" s="90"/>
      <c r="KJV161" s="90"/>
      <c r="KJW161" s="90"/>
      <c r="KJX161" s="90"/>
      <c r="KJY161" s="90"/>
      <c r="KJZ161" s="90"/>
      <c r="KKA161" s="90"/>
      <c r="KKB161" s="90"/>
      <c r="KKC161" s="90"/>
      <c r="KKD161" s="90"/>
      <c r="KKE161" s="90"/>
      <c r="KKF161" s="90"/>
      <c r="KKG161" s="90"/>
      <c r="KKH161" s="90"/>
      <c r="KKI161" s="90"/>
      <c r="KKJ161" s="90"/>
      <c r="KKK161" s="90"/>
      <c r="KKL161" s="90"/>
      <c r="KKM161" s="90"/>
      <c r="KKN161" s="90"/>
      <c r="KKO161" s="90"/>
      <c r="KKP161" s="90"/>
      <c r="KKQ161" s="90"/>
      <c r="KKR161" s="90"/>
      <c r="KKS161" s="90"/>
      <c r="KKT161" s="90"/>
      <c r="KKU161" s="90"/>
      <c r="KKV161" s="90"/>
      <c r="KKW161" s="90"/>
      <c r="KKX161" s="90"/>
      <c r="KKY161" s="90"/>
      <c r="KKZ161" s="90"/>
      <c r="KLA161" s="90"/>
      <c r="KLB161" s="90"/>
      <c r="KLC161" s="90"/>
      <c r="KLD161" s="90"/>
      <c r="KLE161" s="90"/>
      <c r="KLF161" s="90"/>
      <c r="KLG161" s="90"/>
      <c r="KLH161" s="90"/>
      <c r="KLI161" s="90"/>
      <c r="KLJ161" s="90"/>
      <c r="KLK161" s="90"/>
      <c r="KLL161" s="90"/>
      <c r="KLM161" s="90"/>
      <c r="KLN161" s="90"/>
      <c r="KLO161" s="90"/>
      <c r="KLP161" s="90"/>
      <c r="KLQ161" s="90"/>
      <c r="KLR161" s="90"/>
      <c r="KLS161" s="90"/>
      <c r="KLT161" s="90"/>
      <c r="KLU161" s="90"/>
      <c r="KLV161" s="90"/>
      <c r="KLW161" s="90"/>
      <c r="KLX161" s="90"/>
      <c r="KLY161" s="90"/>
      <c r="KLZ161" s="90"/>
      <c r="KMA161" s="90"/>
      <c r="KMB161" s="90"/>
      <c r="KMC161" s="90"/>
      <c r="KMD161" s="90"/>
      <c r="KME161" s="90"/>
      <c r="KMF161" s="90"/>
      <c r="KMG161" s="90"/>
      <c r="KMH161" s="90"/>
      <c r="KMI161" s="90"/>
      <c r="KMJ161" s="90"/>
      <c r="KMK161" s="90"/>
      <c r="KML161" s="90"/>
      <c r="KMM161" s="90"/>
      <c r="KMN161" s="90"/>
      <c r="KMO161" s="90"/>
      <c r="KMP161" s="90"/>
      <c r="KMQ161" s="90"/>
      <c r="KMR161" s="90"/>
      <c r="KMS161" s="90"/>
      <c r="KMT161" s="90"/>
      <c r="KMU161" s="90"/>
      <c r="KMV161" s="90"/>
      <c r="KMW161" s="90"/>
      <c r="KMX161" s="90"/>
      <c r="KMY161" s="90"/>
      <c r="KMZ161" s="90"/>
      <c r="KNA161" s="90"/>
      <c r="KNB161" s="90"/>
      <c r="KNC161" s="90"/>
      <c r="KND161" s="90"/>
      <c r="KNE161" s="90"/>
      <c r="KNF161" s="90"/>
      <c r="KNG161" s="90"/>
      <c r="KNH161" s="90"/>
      <c r="KNI161" s="90"/>
      <c r="KNJ161" s="90"/>
      <c r="KNK161" s="90"/>
      <c r="KNL161" s="90"/>
      <c r="KNM161" s="90"/>
      <c r="KNN161" s="90"/>
      <c r="KNO161" s="90"/>
      <c r="KNP161" s="90"/>
      <c r="KNQ161" s="90"/>
      <c r="KNR161" s="90"/>
      <c r="KNS161" s="90"/>
      <c r="KNT161" s="90"/>
      <c r="KNU161" s="90"/>
      <c r="KNV161" s="90"/>
      <c r="KNW161" s="90"/>
      <c r="KNX161" s="90"/>
      <c r="KNY161" s="90"/>
      <c r="KNZ161" s="90"/>
      <c r="KOA161" s="90"/>
      <c r="KOB161" s="90"/>
      <c r="KOC161" s="90"/>
      <c r="KOD161" s="90"/>
      <c r="KOE161" s="90"/>
      <c r="KOF161" s="90"/>
      <c r="KOG161" s="90"/>
      <c r="KOH161" s="90"/>
      <c r="KOI161" s="90"/>
      <c r="KOJ161" s="90"/>
      <c r="KOK161" s="90"/>
      <c r="KOL161" s="90"/>
      <c r="KOM161" s="90"/>
      <c r="KON161" s="90"/>
      <c r="KOO161" s="90"/>
      <c r="KOP161" s="90"/>
      <c r="KOQ161" s="90"/>
      <c r="KOR161" s="90"/>
      <c r="KOS161" s="90"/>
      <c r="KOT161" s="90"/>
      <c r="KOU161" s="90"/>
      <c r="KOV161" s="90"/>
      <c r="KOW161" s="90"/>
      <c r="KOX161" s="90"/>
      <c r="KOY161" s="90"/>
      <c r="KOZ161" s="90"/>
      <c r="KPA161" s="90"/>
      <c r="KPB161" s="90"/>
      <c r="KPC161" s="90"/>
      <c r="KPD161" s="90"/>
      <c r="KPE161" s="90"/>
      <c r="KPF161" s="90"/>
      <c r="KPG161" s="90"/>
      <c r="KPH161" s="90"/>
      <c r="KPI161" s="90"/>
      <c r="KPJ161" s="90"/>
      <c r="KPK161" s="90"/>
      <c r="KPL161" s="90"/>
      <c r="KPM161" s="90"/>
      <c r="KPN161" s="90"/>
      <c r="KPO161" s="90"/>
      <c r="KPP161" s="90"/>
      <c r="KPQ161" s="90"/>
      <c r="KPR161" s="90"/>
      <c r="KPS161" s="90"/>
      <c r="KPT161" s="90"/>
      <c r="KPU161" s="90"/>
      <c r="KPV161" s="90"/>
      <c r="KPW161" s="90"/>
      <c r="KPX161" s="90"/>
      <c r="KPY161" s="90"/>
      <c r="KPZ161" s="90"/>
      <c r="KQA161" s="90"/>
      <c r="KQB161" s="90"/>
      <c r="KQC161" s="90"/>
      <c r="KQD161" s="90"/>
      <c r="KQE161" s="90"/>
      <c r="KQF161" s="90"/>
      <c r="KQG161" s="90"/>
      <c r="KQH161" s="90"/>
      <c r="KQI161" s="90"/>
      <c r="KQJ161" s="90"/>
      <c r="KQK161" s="90"/>
      <c r="KQL161" s="90"/>
      <c r="KQM161" s="90"/>
      <c r="KQN161" s="90"/>
      <c r="KQO161" s="90"/>
      <c r="KQP161" s="90"/>
      <c r="KQQ161" s="90"/>
      <c r="KQR161" s="90"/>
      <c r="KQS161" s="90"/>
      <c r="KQT161" s="90"/>
      <c r="KQU161" s="90"/>
      <c r="KQV161" s="90"/>
      <c r="KQW161" s="90"/>
      <c r="KQX161" s="90"/>
      <c r="KQY161" s="90"/>
      <c r="KQZ161" s="90"/>
      <c r="KRA161" s="90"/>
      <c r="KRB161" s="90"/>
      <c r="KRC161" s="90"/>
      <c r="KRD161" s="90"/>
      <c r="KRE161" s="90"/>
      <c r="KRF161" s="90"/>
      <c r="KRG161" s="90"/>
      <c r="KRH161" s="90"/>
      <c r="KRI161" s="90"/>
      <c r="KRJ161" s="90"/>
      <c r="KRK161" s="90"/>
      <c r="KRL161" s="90"/>
      <c r="KRM161" s="90"/>
      <c r="KRN161" s="90"/>
      <c r="KRO161" s="90"/>
      <c r="KRP161" s="90"/>
      <c r="KRQ161" s="90"/>
      <c r="KRR161" s="90"/>
      <c r="KRS161" s="90"/>
      <c r="KRT161" s="90"/>
      <c r="KRU161" s="90"/>
      <c r="KRV161" s="90"/>
      <c r="KRW161" s="90"/>
      <c r="KRX161" s="90"/>
      <c r="KRY161" s="90"/>
      <c r="KRZ161" s="90"/>
      <c r="KSA161" s="90"/>
      <c r="KSB161" s="90"/>
      <c r="KSC161" s="90"/>
      <c r="KSD161" s="90"/>
      <c r="KSE161" s="90"/>
      <c r="KSF161" s="90"/>
      <c r="KSG161" s="90"/>
      <c r="KSH161" s="90"/>
      <c r="KSI161" s="90"/>
      <c r="KSJ161" s="90"/>
      <c r="KSK161" s="90"/>
      <c r="KSL161" s="90"/>
      <c r="KSM161" s="90"/>
      <c r="KSN161" s="90"/>
      <c r="KSO161" s="90"/>
      <c r="KSP161" s="90"/>
      <c r="KSQ161" s="90"/>
      <c r="KSR161" s="90"/>
      <c r="KSS161" s="90"/>
      <c r="KST161" s="90"/>
      <c r="KSU161" s="90"/>
      <c r="KSV161" s="90"/>
      <c r="KSW161" s="90"/>
      <c r="KSX161" s="90"/>
      <c r="KSY161" s="90"/>
      <c r="KSZ161" s="90"/>
      <c r="KTA161" s="90"/>
      <c r="KTB161" s="90"/>
      <c r="KTC161" s="90"/>
      <c r="KTD161" s="90"/>
      <c r="KTE161" s="90"/>
      <c r="KTF161" s="90"/>
      <c r="KTG161" s="90"/>
      <c r="KTH161" s="90"/>
      <c r="KTI161" s="90"/>
      <c r="KTJ161" s="90"/>
      <c r="KTK161" s="90"/>
      <c r="KTL161" s="90"/>
      <c r="KTM161" s="90"/>
      <c r="KTN161" s="90"/>
      <c r="KTO161" s="90"/>
      <c r="KTP161" s="90"/>
      <c r="KTQ161" s="90"/>
      <c r="KTR161" s="90"/>
      <c r="KTS161" s="90"/>
      <c r="KTT161" s="90"/>
      <c r="KTU161" s="90"/>
      <c r="KTV161" s="90"/>
      <c r="KTW161" s="90"/>
      <c r="KTX161" s="90"/>
      <c r="KTY161" s="90"/>
      <c r="KTZ161" s="90"/>
      <c r="KUA161" s="90"/>
      <c r="KUB161" s="90"/>
      <c r="KUC161" s="90"/>
      <c r="KUD161" s="90"/>
      <c r="KUE161" s="90"/>
      <c r="KUF161" s="90"/>
      <c r="KUG161" s="90"/>
      <c r="KUH161" s="90"/>
      <c r="KUI161" s="90"/>
      <c r="KUJ161" s="90"/>
      <c r="KUK161" s="90"/>
      <c r="KUL161" s="90"/>
      <c r="KUM161" s="90"/>
      <c r="KUN161" s="90"/>
      <c r="KUO161" s="90"/>
      <c r="KUP161" s="90"/>
      <c r="KUQ161" s="90"/>
      <c r="KUR161" s="90"/>
      <c r="KUS161" s="90"/>
      <c r="KUT161" s="90"/>
      <c r="KUU161" s="90"/>
      <c r="KUV161" s="90"/>
      <c r="KUW161" s="90"/>
      <c r="KUX161" s="90"/>
      <c r="KUY161" s="90"/>
      <c r="KUZ161" s="90"/>
      <c r="KVA161" s="90"/>
      <c r="KVB161" s="90"/>
      <c r="KVC161" s="90"/>
      <c r="KVD161" s="90"/>
      <c r="KVE161" s="90"/>
      <c r="KVF161" s="90"/>
      <c r="KVG161" s="90"/>
      <c r="KVH161" s="90"/>
      <c r="KVI161" s="90"/>
      <c r="KVJ161" s="90"/>
      <c r="KVK161" s="90"/>
      <c r="KVL161" s="90"/>
      <c r="KVM161" s="90"/>
      <c r="KVN161" s="90"/>
      <c r="KVO161" s="90"/>
      <c r="KVP161" s="90"/>
      <c r="KVQ161" s="90"/>
      <c r="KVR161" s="90"/>
      <c r="KVS161" s="90"/>
      <c r="KVT161" s="90"/>
      <c r="KVU161" s="90"/>
      <c r="KVV161" s="90"/>
      <c r="KVW161" s="90"/>
      <c r="KVX161" s="90"/>
      <c r="KVY161" s="90"/>
      <c r="KVZ161" s="90"/>
      <c r="KWA161" s="90"/>
      <c r="KWB161" s="90"/>
      <c r="KWC161" s="90"/>
      <c r="KWD161" s="90"/>
      <c r="KWE161" s="90"/>
      <c r="KWF161" s="90"/>
      <c r="KWG161" s="90"/>
      <c r="KWH161" s="90"/>
      <c r="KWI161" s="90"/>
      <c r="KWJ161" s="90"/>
      <c r="KWK161" s="90"/>
      <c r="KWL161" s="90"/>
      <c r="KWM161" s="90"/>
      <c r="KWN161" s="90"/>
      <c r="KWO161" s="90"/>
      <c r="KWP161" s="90"/>
      <c r="KWQ161" s="90"/>
      <c r="KWR161" s="90"/>
      <c r="KWS161" s="90"/>
      <c r="KWT161" s="90"/>
      <c r="KWU161" s="90"/>
      <c r="KWV161" s="90"/>
      <c r="KWW161" s="90"/>
      <c r="KWX161" s="90"/>
      <c r="KWY161" s="90"/>
      <c r="KWZ161" s="90"/>
      <c r="KXA161" s="90"/>
      <c r="KXB161" s="90"/>
      <c r="KXC161" s="90"/>
      <c r="KXD161" s="90"/>
      <c r="KXE161" s="90"/>
      <c r="KXF161" s="90"/>
      <c r="KXG161" s="90"/>
      <c r="KXH161" s="90"/>
      <c r="KXI161" s="90"/>
      <c r="KXJ161" s="90"/>
      <c r="KXK161" s="90"/>
      <c r="KXL161" s="90"/>
      <c r="KXM161" s="90"/>
      <c r="KXN161" s="90"/>
      <c r="KXO161" s="90"/>
      <c r="KXP161" s="90"/>
      <c r="KXQ161" s="90"/>
      <c r="KXR161" s="90"/>
      <c r="KXS161" s="90"/>
      <c r="KXT161" s="90"/>
      <c r="KXU161" s="90"/>
      <c r="KXV161" s="90"/>
      <c r="KXW161" s="90"/>
      <c r="KXX161" s="90"/>
      <c r="KXY161" s="90"/>
      <c r="KXZ161" s="90"/>
      <c r="KYA161" s="90"/>
      <c r="KYB161" s="90"/>
      <c r="KYC161" s="90"/>
      <c r="KYD161" s="90"/>
      <c r="KYE161" s="90"/>
      <c r="KYF161" s="90"/>
      <c r="KYG161" s="90"/>
      <c r="KYH161" s="90"/>
      <c r="KYI161" s="90"/>
      <c r="KYJ161" s="90"/>
      <c r="KYK161" s="90"/>
      <c r="KYL161" s="90"/>
      <c r="KYM161" s="90"/>
      <c r="KYN161" s="90"/>
      <c r="KYO161" s="90"/>
      <c r="KYP161" s="90"/>
      <c r="KYQ161" s="90"/>
      <c r="KYR161" s="90"/>
      <c r="KYS161" s="90"/>
      <c r="KYT161" s="90"/>
      <c r="KYU161" s="90"/>
      <c r="KYV161" s="90"/>
      <c r="KYW161" s="90"/>
      <c r="KYX161" s="90"/>
      <c r="KYY161" s="90"/>
      <c r="KYZ161" s="90"/>
      <c r="KZA161" s="90"/>
      <c r="KZB161" s="90"/>
      <c r="KZC161" s="90"/>
      <c r="KZD161" s="90"/>
      <c r="KZE161" s="90"/>
      <c r="KZF161" s="90"/>
      <c r="KZG161" s="90"/>
      <c r="KZH161" s="90"/>
      <c r="KZI161" s="90"/>
      <c r="KZJ161" s="90"/>
      <c r="KZK161" s="90"/>
      <c r="KZL161" s="90"/>
      <c r="KZM161" s="90"/>
      <c r="KZN161" s="90"/>
      <c r="KZO161" s="90"/>
      <c r="KZP161" s="90"/>
      <c r="KZQ161" s="90"/>
      <c r="KZR161" s="90"/>
      <c r="KZS161" s="90"/>
      <c r="KZT161" s="90"/>
      <c r="KZU161" s="90"/>
      <c r="KZV161" s="90"/>
      <c r="KZW161" s="90"/>
      <c r="KZX161" s="90"/>
      <c r="KZY161" s="90"/>
      <c r="KZZ161" s="90"/>
      <c r="LAA161" s="90"/>
      <c r="LAB161" s="90"/>
      <c r="LAC161" s="90"/>
      <c r="LAD161" s="90"/>
      <c r="LAE161" s="90"/>
      <c r="LAF161" s="90"/>
      <c r="LAG161" s="90"/>
      <c r="LAH161" s="90"/>
      <c r="LAI161" s="90"/>
      <c r="LAJ161" s="90"/>
      <c r="LAK161" s="90"/>
      <c r="LAL161" s="90"/>
      <c r="LAM161" s="90"/>
      <c r="LAN161" s="90"/>
      <c r="LAO161" s="90"/>
      <c r="LAP161" s="90"/>
      <c r="LAQ161" s="90"/>
      <c r="LAR161" s="90"/>
      <c r="LAS161" s="90"/>
      <c r="LAT161" s="90"/>
      <c r="LAU161" s="90"/>
      <c r="LAV161" s="90"/>
      <c r="LAW161" s="90"/>
      <c r="LAX161" s="90"/>
      <c r="LAY161" s="90"/>
      <c r="LAZ161" s="90"/>
      <c r="LBA161" s="90"/>
      <c r="LBB161" s="90"/>
      <c r="LBC161" s="90"/>
      <c r="LBD161" s="90"/>
      <c r="LBE161" s="90"/>
      <c r="LBF161" s="90"/>
      <c r="LBG161" s="90"/>
      <c r="LBH161" s="90"/>
      <c r="LBI161" s="90"/>
      <c r="LBJ161" s="90"/>
      <c r="LBK161" s="90"/>
      <c r="LBL161" s="90"/>
      <c r="LBM161" s="90"/>
      <c r="LBN161" s="90"/>
      <c r="LBO161" s="90"/>
      <c r="LBP161" s="90"/>
      <c r="LBQ161" s="90"/>
      <c r="LBR161" s="90"/>
      <c r="LBS161" s="90"/>
      <c r="LBT161" s="90"/>
      <c r="LBU161" s="90"/>
      <c r="LBV161" s="90"/>
      <c r="LBW161" s="90"/>
      <c r="LBX161" s="90"/>
      <c r="LBY161" s="90"/>
      <c r="LBZ161" s="90"/>
      <c r="LCA161" s="90"/>
      <c r="LCB161" s="90"/>
      <c r="LCC161" s="90"/>
      <c r="LCD161" s="90"/>
      <c r="LCE161" s="90"/>
      <c r="LCF161" s="90"/>
      <c r="LCG161" s="90"/>
      <c r="LCH161" s="90"/>
      <c r="LCI161" s="90"/>
      <c r="LCJ161" s="90"/>
      <c r="LCK161" s="90"/>
      <c r="LCL161" s="90"/>
      <c r="LCM161" s="90"/>
      <c r="LCN161" s="90"/>
      <c r="LCO161" s="90"/>
      <c r="LCP161" s="90"/>
      <c r="LCQ161" s="90"/>
      <c r="LCR161" s="90"/>
      <c r="LCS161" s="90"/>
      <c r="LCT161" s="90"/>
      <c r="LCU161" s="90"/>
      <c r="LCV161" s="90"/>
      <c r="LCW161" s="90"/>
      <c r="LCX161" s="90"/>
      <c r="LCY161" s="90"/>
      <c r="LCZ161" s="90"/>
      <c r="LDA161" s="90"/>
      <c r="LDB161" s="90"/>
      <c r="LDC161" s="90"/>
      <c r="LDD161" s="90"/>
      <c r="LDE161" s="90"/>
      <c r="LDF161" s="90"/>
      <c r="LDG161" s="90"/>
      <c r="LDH161" s="90"/>
      <c r="LDI161" s="90"/>
      <c r="LDJ161" s="90"/>
      <c r="LDK161" s="90"/>
      <c r="LDL161" s="90"/>
      <c r="LDM161" s="90"/>
      <c r="LDN161" s="90"/>
      <c r="LDO161" s="90"/>
      <c r="LDP161" s="90"/>
      <c r="LDQ161" s="90"/>
      <c r="LDR161" s="90"/>
      <c r="LDS161" s="90"/>
      <c r="LDT161" s="90"/>
      <c r="LDU161" s="90"/>
      <c r="LDV161" s="90"/>
      <c r="LDW161" s="90"/>
      <c r="LDX161" s="90"/>
      <c r="LDY161" s="90"/>
      <c r="LDZ161" s="90"/>
      <c r="LEA161" s="90"/>
      <c r="LEB161" s="90"/>
      <c r="LEC161" s="90"/>
      <c r="LED161" s="90"/>
      <c r="LEE161" s="90"/>
      <c r="LEF161" s="90"/>
      <c r="LEG161" s="90"/>
      <c r="LEH161" s="90"/>
      <c r="LEI161" s="90"/>
      <c r="LEJ161" s="90"/>
      <c r="LEK161" s="90"/>
      <c r="LEL161" s="90"/>
      <c r="LEM161" s="90"/>
      <c r="LEN161" s="90"/>
      <c r="LEO161" s="90"/>
      <c r="LEP161" s="90"/>
      <c r="LEQ161" s="90"/>
      <c r="LER161" s="90"/>
      <c r="LES161" s="90"/>
      <c r="LET161" s="90"/>
      <c r="LEU161" s="90"/>
      <c r="LEV161" s="90"/>
      <c r="LEW161" s="90"/>
      <c r="LEX161" s="90"/>
      <c r="LEY161" s="90"/>
      <c r="LEZ161" s="90"/>
      <c r="LFA161" s="90"/>
      <c r="LFB161" s="90"/>
      <c r="LFC161" s="90"/>
      <c r="LFD161" s="90"/>
      <c r="LFE161" s="90"/>
      <c r="LFF161" s="90"/>
      <c r="LFG161" s="90"/>
      <c r="LFH161" s="90"/>
      <c r="LFI161" s="90"/>
      <c r="LFJ161" s="90"/>
      <c r="LFK161" s="90"/>
      <c r="LFL161" s="90"/>
      <c r="LFM161" s="90"/>
      <c r="LFN161" s="90"/>
      <c r="LFO161" s="90"/>
      <c r="LFP161" s="90"/>
      <c r="LFQ161" s="90"/>
      <c r="LFR161" s="90"/>
      <c r="LFS161" s="90"/>
      <c r="LFT161" s="90"/>
      <c r="LFU161" s="90"/>
      <c r="LFV161" s="90"/>
      <c r="LFW161" s="90"/>
      <c r="LFX161" s="90"/>
      <c r="LFY161" s="90"/>
      <c r="LFZ161" s="90"/>
      <c r="LGA161" s="90"/>
      <c r="LGB161" s="90"/>
      <c r="LGC161" s="90"/>
      <c r="LGD161" s="90"/>
      <c r="LGE161" s="90"/>
      <c r="LGF161" s="90"/>
      <c r="LGG161" s="90"/>
      <c r="LGH161" s="90"/>
      <c r="LGI161" s="90"/>
      <c r="LGJ161" s="90"/>
      <c r="LGK161" s="90"/>
      <c r="LGL161" s="90"/>
      <c r="LGM161" s="90"/>
      <c r="LGN161" s="90"/>
      <c r="LGO161" s="90"/>
      <c r="LGP161" s="90"/>
      <c r="LGQ161" s="90"/>
      <c r="LGR161" s="90"/>
      <c r="LGS161" s="90"/>
      <c r="LGT161" s="90"/>
      <c r="LGU161" s="90"/>
      <c r="LGV161" s="90"/>
      <c r="LGW161" s="90"/>
      <c r="LGX161" s="90"/>
      <c r="LGY161" s="90"/>
      <c r="LGZ161" s="90"/>
      <c r="LHA161" s="90"/>
      <c r="LHB161" s="90"/>
      <c r="LHC161" s="90"/>
      <c r="LHD161" s="90"/>
      <c r="LHE161" s="90"/>
      <c r="LHF161" s="90"/>
      <c r="LHG161" s="90"/>
      <c r="LHH161" s="90"/>
      <c r="LHI161" s="90"/>
      <c r="LHJ161" s="90"/>
      <c r="LHK161" s="90"/>
      <c r="LHL161" s="90"/>
      <c r="LHM161" s="90"/>
      <c r="LHN161" s="90"/>
      <c r="LHO161" s="90"/>
      <c r="LHP161" s="90"/>
      <c r="LHQ161" s="90"/>
      <c r="LHR161" s="90"/>
      <c r="LHS161" s="90"/>
      <c r="LHT161" s="90"/>
      <c r="LHU161" s="90"/>
      <c r="LHV161" s="90"/>
      <c r="LHW161" s="90"/>
      <c r="LHX161" s="90"/>
      <c r="LHY161" s="90"/>
      <c r="LHZ161" s="90"/>
      <c r="LIA161" s="90"/>
      <c r="LIB161" s="90"/>
      <c r="LIC161" s="90"/>
      <c r="LID161" s="90"/>
      <c r="LIE161" s="90"/>
      <c r="LIF161" s="90"/>
      <c r="LIG161" s="90"/>
      <c r="LIH161" s="90"/>
      <c r="LII161" s="90"/>
      <c r="LIJ161" s="90"/>
      <c r="LIK161" s="90"/>
      <c r="LIL161" s="90"/>
      <c r="LIM161" s="90"/>
      <c r="LIN161" s="90"/>
      <c r="LIO161" s="90"/>
      <c r="LIP161" s="90"/>
      <c r="LIQ161" s="90"/>
      <c r="LIR161" s="90"/>
      <c r="LIS161" s="90"/>
      <c r="LIT161" s="90"/>
      <c r="LIU161" s="90"/>
      <c r="LIV161" s="90"/>
      <c r="LIW161" s="90"/>
      <c r="LIX161" s="90"/>
      <c r="LIY161" s="90"/>
      <c r="LIZ161" s="90"/>
      <c r="LJA161" s="90"/>
      <c r="LJB161" s="90"/>
      <c r="LJC161" s="90"/>
      <c r="LJD161" s="90"/>
      <c r="LJE161" s="90"/>
      <c r="LJF161" s="90"/>
      <c r="LJG161" s="90"/>
      <c r="LJH161" s="90"/>
      <c r="LJI161" s="90"/>
      <c r="LJJ161" s="90"/>
      <c r="LJK161" s="90"/>
      <c r="LJL161" s="90"/>
      <c r="LJM161" s="90"/>
      <c r="LJN161" s="90"/>
      <c r="LJO161" s="90"/>
      <c r="LJP161" s="90"/>
      <c r="LJQ161" s="90"/>
      <c r="LJR161" s="90"/>
      <c r="LJS161" s="90"/>
      <c r="LJT161" s="90"/>
      <c r="LJU161" s="90"/>
      <c r="LJV161" s="90"/>
      <c r="LJW161" s="90"/>
      <c r="LJX161" s="90"/>
      <c r="LJY161" s="90"/>
      <c r="LJZ161" s="90"/>
      <c r="LKA161" s="90"/>
      <c r="LKB161" s="90"/>
      <c r="LKC161" s="90"/>
      <c r="LKD161" s="90"/>
      <c r="LKE161" s="90"/>
      <c r="LKF161" s="90"/>
      <c r="LKG161" s="90"/>
      <c r="LKH161" s="90"/>
      <c r="LKI161" s="90"/>
      <c r="LKJ161" s="90"/>
      <c r="LKK161" s="90"/>
      <c r="LKL161" s="90"/>
      <c r="LKM161" s="90"/>
      <c r="LKN161" s="90"/>
      <c r="LKO161" s="90"/>
      <c r="LKP161" s="90"/>
      <c r="LKQ161" s="90"/>
      <c r="LKR161" s="90"/>
      <c r="LKS161" s="90"/>
      <c r="LKT161" s="90"/>
      <c r="LKU161" s="90"/>
      <c r="LKV161" s="90"/>
      <c r="LKW161" s="90"/>
      <c r="LKX161" s="90"/>
      <c r="LKY161" s="90"/>
      <c r="LKZ161" s="90"/>
      <c r="LLA161" s="90"/>
      <c r="LLB161" s="90"/>
      <c r="LLC161" s="90"/>
      <c r="LLD161" s="90"/>
      <c r="LLE161" s="90"/>
      <c r="LLF161" s="90"/>
      <c r="LLG161" s="90"/>
      <c r="LLH161" s="90"/>
      <c r="LLI161" s="90"/>
      <c r="LLJ161" s="90"/>
      <c r="LLK161" s="90"/>
      <c r="LLL161" s="90"/>
      <c r="LLM161" s="90"/>
      <c r="LLN161" s="90"/>
      <c r="LLO161" s="90"/>
      <c r="LLP161" s="90"/>
      <c r="LLQ161" s="90"/>
      <c r="LLR161" s="90"/>
      <c r="LLS161" s="90"/>
      <c r="LLT161" s="90"/>
      <c r="LLU161" s="90"/>
      <c r="LLV161" s="90"/>
      <c r="LLW161" s="90"/>
      <c r="LLX161" s="90"/>
      <c r="LLY161" s="90"/>
      <c r="LLZ161" s="90"/>
      <c r="LMA161" s="90"/>
      <c r="LMB161" s="90"/>
      <c r="LMC161" s="90"/>
      <c r="LMD161" s="90"/>
      <c r="LME161" s="90"/>
      <c r="LMF161" s="90"/>
      <c r="LMG161" s="90"/>
      <c r="LMH161" s="90"/>
      <c r="LMI161" s="90"/>
      <c r="LMJ161" s="90"/>
      <c r="LMK161" s="90"/>
      <c r="LML161" s="90"/>
      <c r="LMM161" s="90"/>
      <c r="LMN161" s="90"/>
      <c r="LMO161" s="90"/>
      <c r="LMP161" s="90"/>
      <c r="LMQ161" s="90"/>
      <c r="LMR161" s="90"/>
      <c r="LMS161" s="90"/>
      <c r="LMT161" s="90"/>
      <c r="LMU161" s="90"/>
      <c r="LMV161" s="90"/>
      <c r="LMW161" s="90"/>
      <c r="LMX161" s="90"/>
      <c r="LMY161" s="90"/>
      <c r="LMZ161" s="90"/>
      <c r="LNA161" s="90"/>
      <c r="LNB161" s="90"/>
      <c r="LNC161" s="90"/>
      <c r="LND161" s="90"/>
      <c r="LNE161" s="90"/>
      <c r="LNF161" s="90"/>
      <c r="LNG161" s="90"/>
      <c r="LNH161" s="90"/>
      <c r="LNI161" s="90"/>
      <c r="LNJ161" s="90"/>
      <c r="LNK161" s="90"/>
      <c r="LNL161" s="90"/>
      <c r="LNM161" s="90"/>
      <c r="LNN161" s="90"/>
      <c r="LNO161" s="90"/>
      <c r="LNP161" s="90"/>
      <c r="LNQ161" s="90"/>
      <c r="LNR161" s="90"/>
      <c r="LNS161" s="90"/>
      <c r="LNT161" s="90"/>
      <c r="LNU161" s="90"/>
      <c r="LNV161" s="90"/>
      <c r="LNW161" s="90"/>
      <c r="LNX161" s="90"/>
      <c r="LNY161" s="90"/>
      <c r="LNZ161" s="90"/>
      <c r="LOA161" s="90"/>
      <c r="LOB161" s="90"/>
      <c r="LOC161" s="90"/>
      <c r="LOD161" s="90"/>
      <c r="LOE161" s="90"/>
      <c r="LOF161" s="90"/>
      <c r="LOG161" s="90"/>
      <c r="LOH161" s="90"/>
      <c r="LOI161" s="90"/>
      <c r="LOJ161" s="90"/>
      <c r="LOK161" s="90"/>
      <c r="LOL161" s="90"/>
      <c r="LOM161" s="90"/>
      <c r="LON161" s="90"/>
      <c r="LOO161" s="90"/>
      <c r="LOP161" s="90"/>
      <c r="LOQ161" s="90"/>
      <c r="LOR161" s="90"/>
      <c r="LOS161" s="90"/>
      <c r="LOT161" s="90"/>
      <c r="LOU161" s="90"/>
      <c r="LOV161" s="90"/>
      <c r="LOW161" s="90"/>
      <c r="LOX161" s="90"/>
      <c r="LOY161" s="90"/>
      <c r="LOZ161" s="90"/>
      <c r="LPA161" s="90"/>
      <c r="LPB161" s="90"/>
      <c r="LPC161" s="90"/>
      <c r="LPD161" s="90"/>
      <c r="LPE161" s="90"/>
      <c r="LPF161" s="90"/>
      <c r="LPG161" s="90"/>
      <c r="LPH161" s="90"/>
      <c r="LPI161" s="90"/>
      <c r="LPJ161" s="90"/>
      <c r="LPK161" s="90"/>
      <c r="LPL161" s="90"/>
      <c r="LPM161" s="90"/>
      <c r="LPN161" s="90"/>
      <c r="LPO161" s="90"/>
      <c r="LPP161" s="90"/>
      <c r="LPQ161" s="90"/>
      <c r="LPR161" s="90"/>
      <c r="LPS161" s="90"/>
      <c r="LPT161" s="90"/>
      <c r="LPU161" s="90"/>
      <c r="LPV161" s="90"/>
      <c r="LPW161" s="90"/>
      <c r="LPX161" s="90"/>
      <c r="LPY161" s="90"/>
      <c r="LPZ161" s="90"/>
      <c r="LQA161" s="90"/>
      <c r="LQB161" s="90"/>
      <c r="LQC161" s="90"/>
      <c r="LQD161" s="90"/>
      <c r="LQE161" s="90"/>
      <c r="LQF161" s="90"/>
      <c r="LQG161" s="90"/>
      <c r="LQH161" s="90"/>
      <c r="LQI161" s="90"/>
      <c r="LQJ161" s="90"/>
      <c r="LQK161" s="90"/>
      <c r="LQL161" s="90"/>
      <c r="LQM161" s="90"/>
      <c r="LQN161" s="90"/>
      <c r="LQO161" s="90"/>
      <c r="LQP161" s="90"/>
      <c r="LQQ161" s="90"/>
      <c r="LQR161" s="90"/>
      <c r="LQS161" s="90"/>
      <c r="LQT161" s="90"/>
      <c r="LQU161" s="90"/>
      <c r="LQV161" s="90"/>
      <c r="LQW161" s="90"/>
      <c r="LQX161" s="90"/>
      <c r="LQY161" s="90"/>
      <c r="LQZ161" s="90"/>
      <c r="LRA161" s="90"/>
      <c r="LRB161" s="90"/>
      <c r="LRC161" s="90"/>
      <c r="LRD161" s="90"/>
      <c r="LRE161" s="90"/>
      <c r="LRF161" s="90"/>
      <c r="LRG161" s="90"/>
      <c r="LRH161" s="90"/>
      <c r="LRI161" s="90"/>
      <c r="LRJ161" s="90"/>
      <c r="LRK161" s="90"/>
      <c r="LRL161" s="90"/>
      <c r="LRM161" s="90"/>
      <c r="LRN161" s="90"/>
      <c r="LRO161" s="90"/>
      <c r="LRP161" s="90"/>
      <c r="LRQ161" s="90"/>
      <c r="LRR161" s="90"/>
      <c r="LRS161" s="90"/>
      <c r="LRT161" s="90"/>
      <c r="LRU161" s="90"/>
      <c r="LRV161" s="90"/>
      <c r="LRW161" s="90"/>
      <c r="LRX161" s="90"/>
      <c r="LRY161" s="90"/>
      <c r="LRZ161" s="90"/>
      <c r="LSA161" s="90"/>
      <c r="LSB161" s="90"/>
      <c r="LSC161" s="90"/>
      <c r="LSD161" s="90"/>
      <c r="LSE161" s="90"/>
      <c r="LSF161" s="90"/>
      <c r="LSG161" s="90"/>
      <c r="LSH161" s="90"/>
      <c r="LSI161" s="90"/>
      <c r="LSJ161" s="90"/>
      <c r="LSK161" s="90"/>
      <c r="LSL161" s="90"/>
      <c r="LSM161" s="90"/>
      <c r="LSN161" s="90"/>
      <c r="LSO161" s="90"/>
      <c r="LSP161" s="90"/>
      <c r="LSQ161" s="90"/>
      <c r="LSR161" s="90"/>
      <c r="LSS161" s="90"/>
      <c r="LST161" s="90"/>
      <c r="LSU161" s="90"/>
      <c r="LSV161" s="90"/>
      <c r="LSW161" s="90"/>
      <c r="LSX161" s="90"/>
      <c r="LSY161" s="90"/>
      <c r="LSZ161" s="90"/>
      <c r="LTA161" s="90"/>
      <c r="LTB161" s="90"/>
      <c r="LTC161" s="90"/>
      <c r="LTD161" s="90"/>
      <c r="LTE161" s="90"/>
      <c r="LTF161" s="90"/>
      <c r="LTG161" s="90"/>
      <c r="LTH161" s="90"/>
      <c r="LTI161" s="90"/>
      <c r="LTJ161" s="90"/>
      <c r="LTK161" s="90"/>
      <c r="LTL161" s="90"/>
      <c r="LTM161" s="90"/>
      <c r="LTN161" s="90"/>
      <c r="LTO161" s="90"/>
      <c r="LTP161" s="90"/>
      <c r="LTQ161" s="90"/>
      <c r="LTR161" s="90"/>
      <c r="LTS161" s="90"/>
      <c r="LTT161" s="90"/>
      <c r="LTU161" s="90"/>
      <c r="LTV161" s="90"/>
      <c r="LTW161" s="90"/>
      <c r="LTX161" s="90"/>
      <c r="LTY161" s="90"/>
      <c r="LTZ161" s="90"/>
      <c r="LUA161" s="90"/>
      <c r="LUB161" s="90"/>
      <c r="LUC161" s="90"/>
      <c r="LUD161" s="90"/>
      <c r="LUE161" s="90"/>
      <c r="LUF161" s="90"/>
      <c r="LUG161" s="90"/>
      <c r="LUH161" s="90"/>
      <c r="LUI161" s="90"/>
      <c r="LUJ161" s="90"/>
      <c r="LUK161" s="90"/>
      <c r="LUL161" s="90"/>
      <c r="LUM161" s="90"/>
      <c r="LUN161" s="90"/>
      <c r="LUO161" s="90"/>
      <c r="LUP161" s="90"/>
      <c r="LUQ161" s="90"/>
      <c r="LUR161" s="90"/>
      <c r="LUS161" s="90"/>
      <c r="LUT161" s="90"/>
      <c r="LUU161" s="90"/>
      <c r="LUV161" s="90"/>
      <c r="LUW161" s="90"/>
      <c r="LUX161" s="90"/>
      <c r="LUY161" s="90"/>
      <c r="LUZ161" s="90"/>
      <c r="LVA161" s="90"/>
      <c r="LVB161" s="90"/>
      <c r="LVC161" s="90"/>
      <c r="LVD161" s="90"/>
      <c r="LVE161" s="90"/>
      <c r="LVF161" s="90"/>
      <c r="LVG161" s="90"/>
      <c r="LVH161" s="90"/>
      <c r="LVI161" s="90"/>
      <c r="LVJ161" s="90"/>
      <c r="LVK161" s="90"/>
      <c r="LVL161" s="90"/>
      <c r="LVM161" s="90"/>
      <c r="LVN161" s="90"/>
      <c r="LVO161" s="90"/>
      <c r="LVP161" s="90"/>
      <c r="LVQ161" s="90"/>
      <c r="LVR161" s="90"/>
      <c r="LVS161" s="90"/>
      <c r="LVT161" s="90"/>
      <c r="LVU161" s="90"/>
      <c r="LVV161" s="90"/>
      <c r="LVW161" s="90"/>
      <c r="LVX161" s="90"/>
      <c r="LVY161" s="90"/>
      <c r="LVZ161" s="90"/>
      <c r="LWA161" s="90"/>
      <c r="LWB161" s="90"/>
      <c r="LWC161" s="90"/>
      <c r="LWD161" s="90"/>
      <c r="LWE161" s="90"/>
      <c r="LWF161" s="90"/>
      <c r="LWG161" s="90"/>
      <c r="LWH161" s="90"/>
      <c r="LWI161" s="90"/>
      <c r="LWJ161" s="90"/>
      <c r="LWK161" s="90"/>
      <c r="LWL161" s="90"/>
      <c r="LWM161" s="90"/>
      <c r="LWN161" s="90"/>
      <c r="LWO161" s="90"/>
      <c r="LWP161" s="90"/>
      <c r="LWQ161" s="90"/>
      <c r="LWR161" s="90"/>
      <c r="LWS161" s="90"/>
      <c r="LWT161" s="90"/>
      <c r="LWU161" s="90"/>
      <c r="LWV161" s="90"/>
      <c r="LWW161" s="90"/>
      <c r="LWX161" s="90"/>
      <c r="LWY161" s="90"/>
      <c r="LWZ161" s="90"/>
      <c r="LXA161" s="90"/>
      <c r="LXB161" s="90"/>
      <c r="LXC161" s="90"/>
      <c r="LXD161" s="90"/>
      <c r="LXE161" s="90"/>
      <c r="LXF161" s="90"/>
      <c r="LXG161" s="90"/>
      <c r="LXH161" s="90"/>
      <c r="LXI161" s="90"/>
      <c r="LXJ161" s="90"/>
      <c r="LXK161" s="90"/>
      <c r="LXL161" s="90"/>
      <c r="LXM161" s="90"/>
      <c r="LXN161" s="90"/>
      <c r="LXO161" s="90"/>
      <c r="LXP161" s="90"/>
      <c r="LXQ161" s="90"/>
      <c r="LXR161" s="90"/>
      <c r="LXS161" s="90"/>
      <c r="LXT161" s="90"/>
      <c r="LXU161" s="90"/>
      <c r="LXV161" s="90"/>
      <c r="LXW161" s="90"/>
      <c r="LXX161" s="90"/>
      <c r="LXY161" s="90"/>
      <c r="LXZ161" s="90"/>
      <c r="LYA161" s="90"/>
      <c r="LYB161" s="90"/>
      <c r="LYC161" s="90"/>
      <c r="LYD161" s="90"/>
      <c r="LYE161" s="90"/>
      <c r="LYF161" s="90"/>
      <c r="LYG161" s="90"/>
      <c r="LYH161" s="90"/>
      <c r="LYI161" s="90"/>
      <c r="LYJ161" s="90"/>
      <c r="LYK161" s="90"/>
      <c r="LYL161" s="90"/>
      <c r="LYM161" s="90"/>
      <c r="LYN161" s="90"/>
      <c r="LYO161" s="90"/>
      <c r="LYP161" s="90"/>
      <c r="LYQ161" s="90"/>
      <c r="LYR161" s="90"/>
      <c r="LYS161" s="90"/>
      <c r="LYT161" s="90"/>
      <c r="LYU161" s="90"/>
      <c r="LYV161" s="90"/>
      <c r="LYW161" s="90"/>
      <c r="LYX161" s="90"/>
      <c r="LYY161" s="90"/>
      <c r="LYZ161" s="90"/>
      <c r="LZA161" s="90"/>
      <c r="LZB161" s="90"/>
      <c r="LZC161" s="90"/>
      <c r="LZD161" s="90"/>
      <c r="LZE161" s="90"/>
      <c r="LZF161" s="90"/>
      <c r="LZG161" s="90"/>
      <c r="LZH161" s="90"/>
      <c r="LZI161" s="90"/>
      <c r="LZJ161" s="90"/>
      <c r="LZK161" s="90"/>
      <c r="LZL161" s="90"/>
      <c r="LZM161" s="90"/>
      <c r="LZN161" s="90"/>
      <c r="LZO161" s="90"/>
      <c r="LZP161" s="90"/>
      <c r="LZQ161" s="90"/>
      <c r="LZR161" s="90"/>
      <c r="LZS161" s="90"/>
      <c r="LZT161" s="90"/>
      <c r="LZU161" s="90"/>
      <c r="LZV161" s="90"/>
      <c r="LZW161" s="90"/>
      <c r="LZX161" s="90"/>
      <c r="LZY161" s="90"/>
      <c r="LZZ161" s="90"/>
      <c r="MAA161" s="90"/>
      <c r="MAB161" s="90"/>
      <c r="MAC161" s="90"/>
      <c r="MAD161" s="90"/>
      <c r="MAE161" s="90"/>
      <c r="MAF161" s="90"/>
      <c r="MAG161" s="90"/>
      <c r="MAH161" s="90"/>
      <c r="MAI161" s="90"/>
      <c r="MAJ161" s="90"/>
      <c r="MAK161" s="90"/>
      <c r="MAL161" s="90"/>
      <c r="MAM161" s="90"/>
      <c r="MAN161" s="90"/>
      <c r="MAO161" s="90"/>
      <c r="MAP161" s="90"/>
      <c r="MAQ161" s="90"/>
      <c r="MAR161" s="90"/>
      <c r="MAS161" s="90"/>
      <c r="MAT161" s="90"/>
      <c r="MAU161" s="90"/>
      <c r="MAV161" s="90"/>
      <c r="MAW161" s="90"/>
      <c r="MAX161" s="90"/>
      <c r="MAY161" s="90"/>
      <c r="MAZ161" s="90"/>
      <c r="MBA161" s="90"/>
      <c r="MBB161" s="90"/>
      <c r="MBC161" s="90"/>
      <c r="MBD161" s="90"/>
      <c r="MBE161" s="90"/>
      <c r="MBF161" s="90"/>
      <c r="MBG161" s="90"/>
      <c r="MBH161" s="90"/>
      <c r="MBI161" s="90"/>
      <c r="MBJ161" s="90"/>
      <c r="MBK161" s="90"/>
      <c r="MBL161" s="90"/>
      <c r="MBM161" s="90"/>
      <c r="MBN161" s="90"/>
      <c r="MBO161" s="90"/>
      <c r="MBP161" s="90"/>
      <c r="MBQ161" s="90"/>
      <c r="MBR161" s="90"/>
      <c r="MBS161" s="90"/>
      <c r="MBT161" s="90"/>
      <c r="MBU161" s="90"/>
      <c r="MBV161" s="90"/>
      <c r="MBW161" s="90"/>
      <c r="MBX161" s="90"/>
      <c r="MBY161" s="90"/>
      <c r="MBZ161" s="90"/>
      <c r="MCA161" s="90"/>
      <c r="MCB161" s="90"/>
      <c r="MCC161" s="90"/>
      <c r="MCD161" s="90"/>
      <c r="MCE161" s="90"/>
      <c r="MCF161" s="90"/>
      <c r="MCG161" s="90"/>
      <c r="MCH161" s="90"/>
      <c r="MCI161" s="90"/>
      <c r="MCJ161" s="90"/>
      <c r="MCK161" s="90"/>
      <c r="MCL161" s="90"/>
      <c r="MCM161" s="90"/>
      <c r="MCN161" s="90"/>
      <c r="MCO161" s="90"/>
      <c r="MCP161" s="90"/>
      <c r="MCQ161" s="90"/>
      <c r="MCR161" s="90"/>
      <c r="MCS161" s="90"/>
      <c r="MCT161" s="90"/>
      <c r="MCU161" s="90"/>
      <c r="MCV161" s="90"/>
      <c r="MCW161" s="90"/>
      <c r="MCX161" s="90"/>
      <c r="MCY161" s="90"/>
      <c r="MCZ161" s="90"/>
      <c r="MDA161" s="90"/>
      <c r="MDB161" s="90"/>
      <c r="MDC161" s="90"/>
      <c r="MDD161" s="90"/>
      <c r="MDE161" s="90"/>
      <c r="MDF161" s="90"/>
      <c r="MDG161" s="90"/>
      <c r="MDH161" s="90"/>
      <c r="MDI161" s="90"/>
      <c r="MDJ161" s="90"/>
      <c r="MDK161" s="90"/>
      <c r="MDL161" s="90"/>
      <c r="MDM161" s="90"/>
      <c r="MDN161" s="90"/>
      <c r="MDO161" s="90"/>
      <c r="MDP161" s="90"/>
      <c r="MDQ161" s="90"/>
      <c r="MDR161" s="90"/>
      <c r="MDS161" s="90"/>
      <c r="MDT161" s="90"/>
      <c r="MDU161" s="90"/>
      <c r="MDV161" s="90"/>
      <c r="MDW161" s="90"/>
      <c r="MDX161" s="90"/>
      <c r="MDY161" s="90"/>
      <c r="MDZ161" s="90"/>
      <c r="MEA161" s="90"/>
      <c r="MEB161" s="90"/>
      <c r="MEC161" s="90"/>
      <c r="MED161" s="90"/>
      <c r="MEE161" s="90"/>
      <c r="MEF161" s="90"/>
      <c r="MEG161" s="90"/>
      <c r="MEH161" s="90"/>
      <c r="MEI161" s="90"/>
      <c r="MEJ161" s="90"/>
      <c r="MEK161" s="90"/>
      <c r="MEL161" s="90"/>
      <c r="MEM161" s="90"/>
      <c r="MEN161" s="90"/>
      <c r="MEO161" s="90"/>
      <c r="MEP161" s="90"/>
      <c r="MEQ161" s="90"/>
      <c r="MER161" s="90"/>
      <c r="MES161" s="90"/>
      <c r="MET161" s="90"/>
      <c r="MEU161" s="90"/>
      <c r="MEV161" s="90"/>
      <c r="MEW161" s="90"/>
      <c r="MEX161" s="90"/>
      <c r="MEY161" s="90"/>
      <c r="MEZ161" s="90"/>
      <c r="MFA161" s="90"/>
      <c r="MFB161" s="90"/>
      <c r="MFC161" s="90"/>
      <c r="MFD161" s="90"/>
      <c r="MFE161" s="90"/>
      <c r="MFF161" s="90"/>
      <c r="MFG161" s="90"/>
      <c r="MFH161" s="90"/>
      <c r="MFI161" s="90"/>
      <c r="MFJ161" s="90"/>
      <c r="MFK161" s="90"/>
      <c r="MFL161" s="90"/>
      <c r="MFM161" s="90"/>
      <c r="MFN161" s="90"/>
      <c r="MFO161" s="90"/>
      <c r="MFP161" s="90"/>
      <c r="MFQ161" s="90"/>
      <c r="MFR161" s="90"/>
      <c r="MFS161" s="90"/>
      <c r="MFT161" s="90"/>
      <c r="MFU161" s="90"/>
      <c r="MFV161" s="90"/>
      <c r="MFW161" s="90"/>
      <c r="MFX161" s="90"/>
      <c r="MFY161" s="90"/>
      <c r="MFZ161" s="90"/>
      <c r="MGA161" s="90"/>
      <c r="MGB161" s="90"/>
      <c r="MGC161" s="90"/>
      <c r="MGD161" s="90"/>
      <c r="MGE161" s="90"/>
      <c r="MGF161" s="90"/>
      <c r="MGG161" s="90"/>
      <c r="MGH161" s="90"/>
      <c r="MGI161" s="90"/>
      <c r="MGJ161" s="90"/>
      <c r="MGK161" s="90"/>
      <c r="MGL161" s="90"/>
      <c r="MGM161" s="90"/>
      <c r="MGN161" s="90"/>
      <c r="MGO161" s="90"/>
      <c r="MGP161" s="90"/>
      <c r="MGQ161" s="90"/>
      <c r="MGR161" s="90"/>
      <c r="MGS161" s="90"/>
      <c r="MGT161" s="90"/>
      <c r="MGU161" s="90"/>
      <c r="MGV161" s="90"/>
      <c r="MGW161" s="90"/>
      <c r="MGX161" s="90"/>
      <c r="MGY161" s="90"/>
      <c r="MGZ161" s="90"/>
      <c r="MHA161" s="90"/>
      <c r="MHB161" s="90"/>
      <c r="MHC161" s="90"/>
      <c r="MHD161" s="90"/>
      <c r="MHE161" s="90"/>
      <c r="MHF161" s="90"/>
      <c r="MHG161" s="90"/>
      <c r="MHH161" s="90"/>
      <c r="MHI161" s="90"/>
      <c r="MHJ161" s="90"/>
      <c r="MHK161" s="90"/>
      <c r="MHL161" s="90"/>
      <c r="MHM161" s="90"/>
      <c r="MHN161" s="90"/>
      <c r="MHO161" s="90"/>
      <c r="MHP161" s="90"/>
      <c r="MHQ161" s="90"/>
      <c r="MHR161" s="90"/>
      <c r="MHS161" s="90"/>
      <c r="MHT161" s="90"/>
      <c r="MHU161" s="90"/>
      <c r="MHV161" s="90"/>
      <c r="MHW161" s="90"/>
      <c r="MHX161" s="90"/>
      <c r="MHY161" s="90"/>
      <c r="MHZ161" s="90"/>
      <c r="MIA161" s="90"/>
      <c r="MIB161" s="90"/>
      <c r="MIC161" s="90"/>
      <c r="MID161" s="90"/>
      <c r="MIE161" s="90"/>
      <c r="MIF161" s="90"/>
      <c r="MIG161" s="90"/>
      <c r="MIH161" s="90"/>
      <c r="MII161" s="90"/>
      <c r="MIJ161" s="90"/>
      <c r="MIK161" s="90"/>
      <c r="MIL161" s="90"/>
      <c r="MIM161" s="90"/>
      <c r="MIN161" s="90"/>
      <c r="MIO161" s="90"/>
      <c r="MIP161" s="90"/>
      <c r="MIQ161" s="90"/>
      <c r="MIR161" s="90"/>
      <c r="MIS161" s="90"/>
      <c r="MIT161" s="90"/>
      <c r="MIU161" s="90"/>
      <c r="MIV161" s="90"/>
      <c r="MIW161" s="90"/>
      <c r="MIX161" s="90"/>
      <c r="MIY161" s="90"/>
      <c r="MIZ161" s="90"/>
      <c r="MJA161" s="90"/>
      <c r="MJB161" s="90"/>
      <c r="MJC161" s="90"/>
      <c r="MJD161" s="90"/>
      <c r="MJE161" s="90"/>
      <c r="MJF161" s="90"/>
      <c r="MJG161" s="90"/>
      <c r="MJH161" s="90"/>
      <c r="MJI161" s="90"/>
      <c r="MJJ161" s="90"/>
      <c r="MJK161" s="90"/>
      <c r="MJL161" s="90"/>
      <c r="MJM161" s="90"/>
      <c r="MJN161" s="90"/>
      <c r="MJO161" s="90"/>
      <c r="MJP161" s="90"/>
      <c r="MJQ161" s="90"/>
      <c r="MJR161" s="90"/>
      <c r="MJS161" s="90"/>
      <c r="MJT161" s="90"/>
      <c r="MJU161" s="90"/>
      <c r="MJV161" s="90"/>
      <c r="MJW161" s="90"/>
      <c r="MJX161" s="90"/>
      <c r="MJY161" s="90"/>
      <c r="MJZ161" s="90"/>
      <c r="MKA161" s="90"/>
      <c r="MKB161" s="90"/>
      <c r="MKC161" s="90"/>
      <c r="MKD161" s="90"/>
      <c r="MKE161" s="90"/>
      <c r="MKF161" s="90"/>
      <c r="MKG161" s="90"/>
      <c r="MKH161" s="90"/>
      <c r="MKI161" s="90"/>
      <c r="MKJ161" s="90"/>
      <c r="MKK161" s="90"/>
      <c r="MKL161" s="90"/>
      <c r="MKM161" s="90"/>
      <c r="MKN161" s="90"/>
      <c r="MKO161" s="90"/>
      <c r="MKP161" s="90"/>
      <c r="MKQ161" s="90"/>
      <c r="MKR161" s="90"/>
      <c r="MKS161" s="90"/>
      <c r="MKT161" s="90"/>
      <c r="MKU161" s="90"/>
      <c r="MKV161" s="90"/>
      <c r="MKW161" s="90"/>
      <c r="MKX161" s="90"/>
      <c r="MKY161" s="90"/>
      <c r="MKZ161" s="90"/>
      <c r="MLA161" s="90"/>
      <c r="MLB161" s="90"/>
      <c r="MLC161" s="90"/>
      <c r="MLD161" s="90"/>
      <c r="MLE161" s="90"/>
      <c r="MLF161" s="90"/>
      <c r="MLG161" s="90"/>
      <c r="MLH161" s="90"/>
      <c r="MLI161" s="90"/>
      <c r="MLJ161" s="90"/>
      <c r="MLK161" s="90"/>
      <c r="MLL161" s="90"/>
      <c r="MLM161" s="90"/>
      <c r="MLN161" s="90"/>
      <c r="MLO161" s="90"/>
      <c r="MLP161" s="90"/>
      <c r="MLQ161" s="90"/>
      <c r="MLR161" s="90"/>
      <c r="MLS161" s="90"/>
      <c r="MLT161" s="90"/>
      <c r="MLU161" s="90"/>
      <c r="MLV161" s="90"/>
      <c r="MLW161" s="90"/>
      <c r="MLX161" s="90"/>
      <c r="MLY161" s="90"/>
      <c r="MLZ161" s="90"/>
      <c r="MMA161" s="90"/>
      <c r="MMB161" s="90"/>
      <c r="MMC161" s="90"/>
      <c r="MMD161" s="90"/>
      <c r="MME161" s="90"/>
      <c r="MMF161" s="90"/>
      <c r="MMG161" s="90"/>
      <c r="MMH161" s="90"/>
      <c r="MMI161" s="90"/>
      <c r="MMJ161" s="90"/>
      <c r="MMK161" s="90"/>
      <c r="MML161" s="90"/>
      <c r="MMM161" s="90"/>
      <c r="MMN161" s="90"/>
      <c r="MMO161" s="90"/>
      <c r="MMP161" s="90"/>
      <c r="MMQ161" s="90"/>
      <c r="MMR161" s="90"/>
      <c r="MMS161" s="90"/>
      <c r="MMT161" s="90"/>
      <c r="MMU161" s="90"/>
      <c r="MMV161" s="90"/>
      <c r="MMW161" s="90"/>
      <c r="MMX161" s="90"/>
      <c r="MMY161" s="90"/>
      <c r="MMZ161" s="90"/>
      <c r="MNA161" s="90"/>
      <c r="MNB161" s="90"/>
      <c r="MNC161" s="90"/>
      <c r="MND161" s="90"/>
      <c r="MNE161" s="90"/>
      <c r="MNF161" s="90"/>
      <c r="MNG161" s="90"/>
      <c r="MNH161" s="90"/>
      <c r="MNI161" s="90"/>
      <c r="MNJ161" s="90"/>
      <c r="MNK161" s="90"/>
      <c r="MNL161" s="90"/>
      <c r="MNM161" s="90"/>
      <c r="MNN161" s="90"/>
      <c r="MNO161" s="90"/>
      <c r="MNP161" s="90"/>
      <c r="MNQ161" s="90"/>
      <c r="MNR161" s="90"/>
      <c r="MNS161" s="90"/>
      <c r="MNT161" s="90"/>
      <c r="MNU161" s="90"/>
      <c r="MNV161" s="90"/>
      <c r="MNW161" s="90"/>
      <c r="MNX161" s="90"/>
      <c r="MNY161" s="90"/>
      <c r="MNZ161" s="90"/>
      <c r="MOA161" s="90"/>
      <c r="MOB161" s="90"/>
      <c r="MOC161" s="90"/>
      <c r="MOD161" s="90"/>
      <c r="MOE161" s="90"/>
      <c r="MOF161" s="90"/>
      <c r="MOG161" s="90"/>
      <c r="MOH161" s="90"/>
      <c r="MOI161" s="90"/>
      <c r="MOJ161" s="90"/>
      <c r="MOK161" s="90"/>
      <c r="MOL161" s="90"/>
      <c r="MOM161" s="90"/>
      <c r="MON161" s="90"/>
      <c r="MOO161" s="90"/>
      <c r="MOP161" s="90"/>
      <c r="MOQ161" s="90"/>
      <c r="MOR161" s="90"/>
      <c r="MOS161" s="90"/>
      <c r="MOT161" s="90"/>
      <c r="MOU161" s="90"/>
      <c r="MOV161" s="90"/>
      <c r="MOW161" s="90"/>
      <c r="MOX161" s="90"/>
      <c r="MOY161" s="90"/>
      <c r="MOZ161" s="90"/>
      <c r="MPA161" s="90"/>
      <c r="MPB161" s="90"/>
      <c r="MPC161" s="90"/>
      <c r="MPD161" s="90"/>
      <c r="MPE161" s="90"/>
      <c r="MPF161" s="90"/>
      <c r="MPG161" s="90"/>
      <c r="MPH161" s="90"/>
      <c r="MPI161" s="90"/>
      <c r="MPJ161" s="90"/>
      <c r="MPK161" s="90"/>
      <c r="MPL161" s="90"/>
      <c r="MPM161" s="90"/>
      <c r="MPN161" s="90"/>
      <c r="MPO161" s="90"/>
      <c r="MPP161" s="90"/>
      <c r="MPQ161" s="90"/>
      <c r="MPR161" s="90"/>
      <c r="MPS161" s="90"/>
      <c r="MPT161" s="90"/>
      <c r="MPU161" s="90"/>
      <c r="MPV161" s="90"/>
      <c r="MPW161" s="90"/>
      <c r="MPX161" s="90"/>
      <c r="MPY161" s="90"/>
      <c r="MPZ161" s="90"/>
      <c r="MQA161" s="90"/>
      <c r="MQB161" s="90"/>
      <c r="MQC161" s="90"/>
      <c r="MQD161" s="90"/>
      <c r="MQE161" s="90"/>
      <c r="MQF161" s="90"/>
      <c r="MQG161" s="90"/>
      <c r="MQH161" s="90"/>
      <c r="MQI161" s="90"/>
      <c r="MQJ161" s="90"/>
      <c r="MQK161" s="90"/>
      <c r="MQL161" s="90"/>
      <c r="MQM161" s="90"/>
      <c r="MQN161" s="90"/>
      <c r="MQO161" s="90"/>
      <c r="MQP161" s="90"/>
      <c r="MQQ161" s="90"/>
      <c r="MQR161" s="90"/>
      <c r="MQS161" s="90"/>
      <c r="MQT161" s="90"/>
      <c r="MQU161" s="90"/>
      <c r="MQV161" s="90"/>
      <c r="MQW161" s="90"/>
      <c r="MQX161" s="90"/>
      <c r="MQY161" s="90"/>
      <c r="MQZ161" s="90"/>
      <c r="MRA161" s="90"/>
      <c r="MRB161" s="90"/>
      <c r="MRC161" s="90"/>
      <c r="MRD161" s="90"/>
      <c r="MRE161" s="90"/>
      <c r="MRF161" s="90"/>
      <c r="MRG161" s="90"/>
      <c r="MRH161" s="90"/>
      <c r="MRI161" s="90"/>
      <c r="MRJ161" s="90"/>
      <c r="MRK161" s="90"/>
      <c r="MRL161" s="90"/>
      <c r="MRM161" s="90"/>
      <c r="MRN161" s="90"/>
      <c r="MRO161" s="90"/>
      <c r="MRP161" s="90"/>
      <c r="MRQ161" s="90"/>
      <c r="MRR161" s="90"/>
      <c r="MRS161" s="90"/>
      <c r="MRT161" s="90"/>
      <c r="MRU161" s="90"/>
      <c r="MRV161" s="90"/>
      <c r="MRW161" s="90"/>
      <c r="MRX161" s="90"/>
      <c r="MRY161" s="90"/>
      <c r="MRZ161" s="90"/>
      <c r="MSA161" s="90"/>
      <c r="MSB161" s="90"/>
      <c r="MSC161" s="90"/>
      <c r="MSD161" s="90"/>
      <c r="MSE161" s="90"/>
      <c r="MSF161" s="90"/>
      <c r="MSG161" s="90"/>
      <c r="MSH161" s="90"/>
      <c r="MSI161" s="90"/>
      <c r="MSJ161" s="90"/>
      <c r="MSK161" s="90"/>
      <c r="MSL161" s="90"/>
      <c r="MSM161" s="90"/>
      <c r="MSN161" s="90"/>
      <c r="MSO161" s="90"/>
      <c r="MSP161" s="90"/>
      <c r="MSQ161" s="90"/>
      <c r="MSR161" s="90"/>
      <c r="MSS161" s="90"/>
      <c r="MST161" s="90"/>
      <c r="MSU161" s="90"/>
      <c r="MSV161" s="90"/>
      <c r="MSW161" s="90"/>
      <c r="MSX161" s="90"/>
      <c r="MSY161" s="90"/>
      <c r="MSZ161" s="90"/>
      <c r="MTA161" s="90"/>
      <c r="MTB161" s="90"/>
      <c r="MTC161" s="90"/>
      <c r="MTD161" s="90"/>
      <c r="MTE161" s="90"/>
      <c r="MTF161" s="90"/>
      <c r="MTG161" s="90"/>
      <c r="MTH161" s="90"/>
      <c r="MTI161" s="90"/>
      <c r="MTJ161" s="90"/>
      <c r="MTK161" s="90"/>
      <c r="MTL161" s="90"/>
      <c r="MTM161" s="90"/>
      <c r="MTN161" s="90"/>
      <c r="MTO161" s="90"/>
      <c r="MTP161" s="90"/>
      <c r="MTQ161" s="90"/>
      <c r="MTR161" s="90"/>
      <c r="MTS161" s="90"/>
      <c r="MTT161" s="90"/>
      <c r="MTU161" s="90"/>
      <c r="MTV161" s="90"/>
      <c r="MTW161" s="90"/>
      <c r="MTX161" s="90"/>
      <c r="MTY161" s="90"/>
      <c r="MTZ161" s="90"/>
      <c r="MUA161" s="90"/>
      <c r="MUB161" s="90"/>
      <c r="MUC161" s="90"/>
      <c r="MUD161" s="90"/>
      <c r="MUE161" s="90"/>
      <c r="MUF161" s="90"/>
      <c r="MUG161" s="90"/>
      <c r="MUH161" s="90"/>
      <c r="MUI161" s="90"/>
      <c r="MUJ161" s="90"/>
      <c r="MUK161" s="90"/>
      <c r="MUL161" s="90"/>
      <c r="MUM161" s="90"/>
      <c r="MUN161" s="90"/>
      <c r="MUO161" s="90"/>
      <c r="MUP161" s="90"/>
      <c r="MUQ161" s="90"/>
      <c r="MUR161" s="90"/>
      <c r="MUS161" s="90"/>
      <c r="MUT161" s="90"/>
      <c r="MUU161" s="90"/>
      <c r="MUV161" s="90"/>
      <c r="MUW161" s="90"/>
      <c r="MUX161" s="90"/>
      <c r="MUY161" s="90"/>
      <c r="MUZ161" s="90"/>
      <c r="MVA161" s="90"/>
      <c r="MVB161" s="90"/>
      <c r="MVC161" s="90"/>
      <c r="MVD161" s="90"/>
      <c r="MVE161" s="90"/>
      <c r="MVF161" s="90"/>
      <c r="MVG161" s="90"/>
      <c r="MVH161" s="90"/>
      <c r="MVI161" s="90"/>
      <c r="MVJ161" s="90"/>
      <c r="MVK161" s="90"/>
      <c r="MVL161" s="90"/>
      <c r="MVM161" s="90"/>
      <c r="MVN161" s="90"/>
      <c r="MVO161" s="90"/>
      <c r="MVP161" s="90"/>
      <c r="MVQ161" s="90"/>
      <c r="MVR161" s="90"/>
      <c r="MVS161" s="90"/>
      <c r="MVT161" s="90"/>
      <c r="MVU161" s="90"/>
      <c r="MVV161" s="90"/>
      <c r="MVW161" s="90"/>
      <c r="MVX161" s="90"/>
      <c r="MVY161" s="90"/>
      <c r="MVZ161" s="90"/>
      <c r="MWA161" s="90"/>
      <c r="MWB161" s="90"/>
      <c r="MWC161" s="90"/>
      <c r="MWD161" s="90"/>
      <c r="MWE161" s="90"/>
      <c r="MWF161" s="90"/>
      <c r="MWG161" s="90"/>
      <c r="MWH161" s="90"/>
      <c r="MWI161" s="90"/>
      <c r="MWJ161" s="90"/>
      <c r="MWK161" s="90"/>
      <c r="MWL161" s="90"/>
      <c r="MWM161" s="90"/>
      <c r="MWN161" s="90"/>
      <c r="MWO161" s="90"/>
      <c r="MWP161" s="90"/>
      <c r="MWQ161" s="90"/>
      <c r="MWR161" s="90"/>
      <c r="MWS161" s="90"/>
      <c r="MWT161" s="90"/>
      <c r="MWU161" s="90"/>
      <c r="MWV161" s="90"/>
      <c r="MWW161" s="90"/>
      <c r="MWX161" s="90"/>
      <c r="MWY161" s="90"/>
      <c r="MWZ161" s="90"/>
      <c r="MXA161" s="90"/>
      <c r="MXB161" s="90"/>
      <c r="MXC161" s="90"/>
      <c r="MXD161" s="90"/>
      <c r="MXE161" s="90"/>
      <c r="MXF161" s="90"/>
      <c r="MXG161" s="90"/>
      <c r="MXH161" s="90"/>
      <c r="MXI161" s="90"/>
      <c r="MXJ161" s="90"/>
      <c r="MXK161" s="90"/>
      <c r="MXL161" s="90"/>
      <c r="MXM161" s="90"/>
      <c r="MXN161" s="90"/>
      <c r="MXO161" s="90"/>
      <c r="MXP161" s="90"/>
      <c r="MXQ161" s="90"/>
      <c r="MXR161" s="90"/>
      <c r="MXS161" s="90"/>
      <c r="MXT161" s="90"/>
      <c r="MXU161" s="90"/>
      <c r="MXV161" s="90"/>
      <c r="MXW161" s="90"/>
      <c r="MXX161" s="90"/>
      <c r="MXY161" s="90"/>
      <c r="MXZ161" s="90"/>
      <c r="MYA161" s="90"/>
      <c r="MYB161" s="90"/>
      <c r="MYC161" s="90"/>
      <c r="MYD161" s="90"/>
      <c r="MYE161" s="90"/>
      <c r="MYF161" s="90"/>
      <c r="MYG161" s="90"/>
      <c r="MYH161" s="90"/>
      <c r="MYI161" s="90"/>
      <c r="MYJ161" s="90"/>
      <c r="MYK161" s="90"/>
      <c r="MYL161" s="90"/>
      <c r="MYM161" s="90"/>
      <c r="MYN161" s="90"/>
      <c r="MYO161" s="90"/>
      <c r="MYP161" s="90"/>
      <c r="MYQ161" s="90"/>
      <c r="MYR161" s="90"/>
      <c r="MYS161" s="90"/>
      <c r="MYT161" s="90"/>
      <c r="MYU161" s="90"/>
      <c r="MYV161" s="90"/>
      <c r="MYW161" s="90"/>
      <c r="MYX161" s="90"/>
      <c r="MYY161" s="90"/>
      <c r="MYZ161" s="90"/>
      <c r="MZA161" s="90"/>
      <c r="MZB161" s="90"/>
      <c r="MZC161" s="90"/>
      <c r="MZD161" s="90"/>
      <c r="MZE161" s="90"/>
      <c r="MZF161" s="90"/>
      <c r="MZG161" s="90"/>
      <c r="MZH161" s="90"/>
      <c r="MZI161" s="90"/>
      <c r="MZJ161" s="90"/>
      <c r="MZK161" s="90"/>
      <c r="MZL161" s="90"/>
      <c r="MZM161" s="90"/>
      <c r="MZN161" s="90"/>
      <c r="MZO161" s="90"/>
      <c r="MZP161" s="90"/>
      <c r="MZQ161" s="90"/>
      <c r="MZR161" s="90"/>
      <c r="MZS161" s="90"/>
      <c r="MZT161" s="90"/>
      <c r="MZU161" s="90"/>
      <c r="MZV161" s="90"/>
      <c r="MZW161" s="90"/>
      <c r="MZX161" s="90"/>
      <c r="MZY161" s="90"/>
      <c r="MZZ161" s="90"/>
      <c r="NAA161" s="90"/>
      <c r="NAB161" s="90"/>
      <c r="NAC161" s="90"/>
      <c r="NAD161" s="90"/>
      <c r="NAE161" s="90"/>
      <c r="NAF161" s="90"/>
      <c r="NAG161" s="90"/>
      <c r="NAH161" s="90"/>
      <c r="NAI161" s="90"/>
      <c r="NAJ161" s="90"/>
      <c r="NAK161" s="90"/>
      <c r="NAL161" s="90"/>
      <c r="NAM161" s="90"/>
      <c r="NAN161" s="90"/>
      <c r="NAO161" s="90"/>
      <c r="NAP161" s="90"/>
      <c r="NAQ161" s="90"/>
      <c r="NAR161" s="90"/>
      <c r="NAS161" s="90"/>
      <c r="NAT161" s="90"/>
      <c r="NAU161" s="90"/>
      <c r="NAV161" s="90"/>
      <c r="NAW161" s="90"/>
      <c r="NAX161" s="90"/>
      <c r="NAY161" s="90"/>
      <c r="NAZ161" s="90"/>
      <c r="NBA161" s="90"/>
      <c r="NBB161" s="90"/>
      <c r="NBC161" s="90"/>
      <c r="NBD161" s="90"/>
      <c r="NBE161" s="90"/>
      <c r="NBF161" s="90"/>
      <c r="NBG161" s="90"/>
      <c r="NBH161" s="90"/>
      <c r="NBI161" s="90"/>
      <c r="NBJ161" s="90"/>
      <c r="NBK161" s="90"/>
      <c r="NBL161" s="90"/>
      <c r="NBM161" s="90"/>
      <c r="NBN161" s="90"/>
      <c r="NBO161" s="90"/>
      <c r="NBP161" s="90"/>
      <c r="NBQ161" s="90"/>
      <c r="NBR161" s="90"/>
      <c r="NBS161" s="90"/>
      <c r="NBT161" s="90"/>
      <c r="NBU161" s="90"/>
      <c r="NBV161" s="90"/>
      <c r="NBW161" s="90"/>
      <c r="NBX161" s="90"/>
      <c r="NBY161" s="90"/>
      <c r="NBZ161" s="90"/>
      <c r="NCA161" s="90"/>
      <c r="NCB161" s="90"/>
      <c r="NCC161" s="90"/>
      <c r="NCD161" s="90"/>
      <c r="NCE161" s="90"/>
      <c r="NCF161" s="90"/>
      <c r="NCG161" s="90"/>
      <c r="NCH161" s="90"/>
      <c r="NCI161" s="90"/>
      <c r="NCJ161" s="90"/>
      <c r="NCK161" s="90"/>
      <c r="NCL161" s="90"/>
      <c r="NCM161" s="90"/>
      <c r="NCN161" s="90"/>
      <c r="NCO161" s="90"/>
      <c r="NCP161" s="90"/>
      <c r="NCQ161" s="90"/>
      <c r="NCR161" s="90"/>
      <c r="NCS161" s="90"/>
      <c r="NCT161" s="90"/>
      <c r="NCU161" s="90"/>
      <c r="NCV161" s="90"/>
      <c r="NCW161" s="90"/>
      <c r="NCX161" s="90"/>
      <c r="NCY161" s="90"/>
      <c r="NCZ161" s="90"/>
      <c r="NDA161" s="90"/>
      <c r="NDB161" s="90"/>
      <c r="NDC161" s="90"/>
      <c r="NDD161" s="90"/>
      <c r="NDE161" s="90"/>
      <c r="NDF161" s="90"/>
      <c r="NDG161" s="90"/>
      <c r="NDH161" s="90"/>
      <c r="NDI161" s="90"/>
      <c r="NDJ161" s="90"/>
      <c r="NDK161" s="90"/>
      <c r="NDL161" s="90"/>
      <c r="NDM161" s="90"/>
      <c r="NDN161" s="90"/>
      <c r="NDO161" s="90"/>
      <c r="NDP161" s="90"/>
      <c r="NDQ161" s="90"/>
      <c r="NDR161" s="90"/>
      <c r="NDS161" s="90"/>
      <c r="NDT161" s="90"/>
      <c r="NDU161" s="90"/>
      <c r="NDV161" s="90"/>
      <c r="NDW161" s="90"/>
      <c r="NDX161" s="90"/>
      <c r="NDY161" s="90"/>
      <c r="NDZ161" s="90"/>
      <c r="NEA161" s="90"/>
      <c r="NEB161" s="90"/>
      <c r="NEC161" s="90"/>
      <c r="NED161" s="90"/>
      <c r="NEE161" s="90"/>
      <c r="NEF161" s="90"/>
      <c r="NEG161" s="90"/>
      <c r="NEH161" s="90"/>
      <c r="NEI161" s="90"/>
      <c r="NEJ161" s="90"/>
      <c r="NEK161" s="90"/>
      <c r="NEL161" s="90"/>
      <c r="NEM161" s="90"/>
      <c r="NEN161" s="90"/>
      <c r="NEO161" s="90"/>
      <c r="NEP161" s="90"/>
      <c r="NEQ161" s="90"/>
      <c r="NER161" s="90"/>
      <c r="NES161" s="90"/>
      <c r="NET161" s="90"/>
      <c r="NEU161" s="90"/>
      <c r="NEV161" s="90"/>
      <c r="NEW161" s="90"/>
      <c r="NEX161" s="90"/>
      <c r="NEY161" s="90"/>
      <c r="NEZ161" s="90"/>
      <c r="NFA161" s="90"/>
      <c r="NFB161" s="90"/>
      <c r="NFC161" s="90"/>
      <c r="NFD161" s="90"/>
      <c r="NFE161" s="90"/>
      <c r="NFF161" s="90"/>
      <c r="NFG161" s="90"/>
      <c r="NFH161" s="90"/>
      <c r="NFI161" s="90"/>
      <c r="NFJ161" s="90"/>
      <c r="NFK161" s="90"/>
      <c r="NFL161" s="90"/>
      <c r="NFM161" s="90"/>
      <c r="NFN161" s="90"/>
      <c r="NFO161" s="90"/>
      <c r="NFP161" s="90"/>
      <c r="NFQ161" s="90"/>
      <c r="NFR161" s="90"/>
      <c r="NFS161" s="90"/>
      <c r="NFT161" s="90"/>
      <c r="NFU161" s="90"/>
      <c r="NFV161" s="90"/>
      <c r="NFW161" s="90"/>
      <c r="NFX161" s="90"/>
      <c r="NFY161" s="90"/>
      <c r="NFZ161" s="90"/>
      <c r="NGA161" s="90"/>
      <c r="NGB161" s="90"/>
      <c r="NGC161" s="90"/>
      <c r="NGD161" s="90"/>
      <c r="NGE161" s="90"/>
      <c r="NGF161" s="90"/>
      <c r="NGG161" s="90"/>
      <c r="NGH161" s="90"/>
      <c r="NGI161" s="90"/>
      <c r="NGJ161" s="90"/>
      <c r="NGK161" s="90"/>
      <c r="NGL161" s="90"/>
      <c r="NGM161" s="90"/>
      <c r="NGN161" s="90"/>
      <c r="NGO161" s="90"/>
      <c r="NGP161" s="90"/>
      <c r="NGQ161" s="90"/>
      <c r="NGR161" s="90"/>
      <c r="NGS161" s="90"/>
      <c r="NGT161" s="90"/>
      <c r="NGU161" s="90"/>
      <c r="NGV161" s="90"/>
      <c r="NGW161" s="90"/>
      <c r="NGX161" s="90"/>
      <c r="NGY161" s="90"/>
      <c r="NGZ161" s="90"/>
      <c r="NHA161" s="90"/>
      <c r="NHB161" s="90"/>
      <c r="NHC161" s="90"/>
      <c r="NHD161" s="90"/>
      <c r="NHE161" s="90"/>
      <c r="NHF161" s="90"/>
      <c r="NHG161" s="90"/>
      <c r="NHH161" s="90"/>
      <c r="NHI161" s="90"/>
      <c r="NHJ161" s="90"/>
      <c r="NHK161" s="90"/>
      <c r="NHL161" s="90"/>
      <c r="NHM161" s="90"/>
      <c r="NHN161" s="90"/>
      <c r="NHO161" s="90"/>
      <c r="NHP161" s="90"/>
      <c r="NHQ161" s="90"/>
      <c r="NHR161" s="90"/>
      <c r="NHS161" s="90"/>
      <c r="NHT161" s="90"/>
      <c r="NHU161" s="90"/>
      <c r="NHV161" s="90"/>
      <c r="NHW161" s="90"/>
      <c r="NHX161" s="90"/>
      <c r="NHY161" s="90"/>
      <c r="NHZ161" s="90"/>
      <c r="NIA161" s="90"/>
      <c r="NIB161" s="90"/>
      <c r="NIC161" s="90"/>
      <c r="NID161" s="90"/>
      <c r="NIE161" s="90"/>
      <c r="NIF161" s="90"/>
      <c r="NIG161" s="90"/>
      <c r="NIH161" s="90"/>
      <c r="NII161" s="90"/>
      <c r="NIJ161" s="90"/>
      <c r="NIK161" s="90"/>
      <c r="NIL161" s="90"/>
      <c r="NIM161" s="90"/>
      <c r="NIN161" s="90"/>
      <c r="NIO161" s="90"/>
      <c r="NIP161" s="90"/>
      <c r="NIQ161" s="90"/>
      <c r="NIR161" s="90"/>
      <c r="NIS161" s="90"/>
      <c r="NIT161" s="90"/>
      <c r="NIU161" s="90"/>
      <c r="NIV161" s="90"/>
      <c r="NIW161" s="90"/>
      <c r="NIX161" s="90"/>
      <c r="NIY161" s="90"/>
      <c r="NIZ161" s="90"/>
      <c r="NJA161" s="90"/>
      <c r="NJB161" s="90"/>
      <c r="NJC161" s="90"/>
      <c r="NJD161" s="90"/>
      <c r="NJE161" s="90"/>
      <c r="NJF161" s="90"/>
      <c r="NJG161" s="90"/>
      <c r="NJH161" s="90"/>
      <c r="NJI161" s="90"/>
      <c r="NJJ161" s="90"/>
      <c r="NJK161" s="90"/>
      <c r="NJL161" s="90"/>
      <c r="NJM161" s="90"/>
      <c r="NJN161" s="90"/>
      <c r="NJO161" s="90"/>
      <c r="NJP161" s="90"/>
      <c r="NJQ161" s="90"/>
      <c r="NJR161" s="90"/>
      <c r="NJS161" s="90"/>
      <c r="NJT161" s="90"/>
      <c r="NJU161" s="90"/>
      <c r="NJV161" s="90"/>
      <c r="NJW161" s="90"/>
      <c r="NJX161" s="90"/>
      <c r="NJY161" s="90"/>
      <c r="NJZ161" s="90"/>
      <c r="NKA161" s="90"/>
      <c r="NKB161" s="90"/>
      <c r="NKC161" s="90"/>
      <c r="NKD161" s="90"/>
      <c r="NKE161" s="90"/>
      <c r="NKF161" s="90"/>
      <c r="NKG161" s="90"/>
      <c r="NKH161" s="90"/>
      <c r="NKI161" s="90"/>
      <c r="NKJ161" s="90"/>
      <c r="NKK161" s="90"/>
      <c r="NKL161" s="90"/>
      <c r="NKM161" s="90"/>
      <c r="NKN161" s="90"/>
      <c r="NKO161" s="90"/>
      <c r="NKP161" s="90"/>
      <c r="NKQ161" s="90"/>
      <c r="NKR161" s="90"/>
      <c r="NKS161" s="90"/>
      <c r="NKT161" s="90"/>
      <c r="NKU161" s="90"/>
      <c r="NKV161" s="90"/>
      <c r="NKW161" s="90"/>
      <c r="NKX161" s="90"/>
      <c r="NKY161" s="90"/>
      <c r="NKZ161" s="90"/>
      <c r="NLA161" s="90"/>
      <c r="NLB161" s="90"/>
      <c r="NLC161" s="90"/>
      <c r="NLD161" s="90"/>
      <c r="NLE161" s="90"/>
      <c r="NLF161" s="90"/>
      <c r="NLG161" s="90"/>
      <c r="NLH161" s="90"/>
      <c r="NLI161" s="90"/>
      <c r="NLJ161" s="90"/>
      <c r="NLK161" s="90"/>
      <c r="NLL161" s="90"/>
      <c r="NLM161" s="90"/>
      <c r="NLN161" s="90"/>
      <c r="NLO161" s="90"/>
      <c r="NLP161" s="90"/>
      <c r="NLQ161" s="90"/>
      <c r="NLR161" s="90"/>
      <c r="NLS161" s="90"/>
      <c r="NLT161" s="90"/>
      <c r="NLU161" s="90"/>
      <c r="NLV161" s="90"/>
      <c r="NLW161" s="90"/>
      <c r="NLX161" s="90"/>
      <c r="NLY161" s="90"/>
      <c r="NLZ161" s="90"/>
      <c r="NMA161" s="90"/>
      <c r="NMB161" s="90"/>
      <c r="NMC161" s="90"/>
      <c r="NMD161" s="90"/>
      <c r="NME161" s="90"/>
      <c r="NMF161" s="90"/>
      <c r="NMG161" s="90"/>
      <c r="NMH161" s="90"/>
      <c r="NMI161" s="90"/>
      <c r="NMJ161" s="90"/>
      <c r="NMK161" s="90"/>
      <c r="NML161" s="90"/>
      <c r="NMM161" s="90"/>
      <c r="NMN161" s="90"/>
      <c r="NMO161" s="90"/>
      <c r="NMP161" s="90"/>
      <c r="NMQ161" s="90"/>
      <c r="NMR161" s="90"/>
      <c r="NMS161" s="90"/>
      <c r="NMT161" s="90"/>
      <c r="NMU161" s="90"/>
      <c r="NMV161" s="90"/>
      <c r="NMW161" s="90"/>
      <c r="NMX161" s="90"/>
      <c r="NMY161" s="90"/>
      <c r="NMZ161" s="90"/>
      <c r="NNA161" s="90"/>
      <c r="NNB161" s="90"/>
      <c r="NNC161" s="90"/>
      <c r="NND161" s="90"/>
      <c r="NNE161" s="90"/>
      <c r="NNF161" s="90"/>
      <c r="NNG161" s="90"/>
      <c r="NNH161" s="90"/>
      <c r="NNI161" s="90"/>
      <c r="NNJ161" s="90"/>
      <c r="NNK161" s="90"/>
      <c r="NNL161" s="90"/>
      <c r="NNM161" s="90"/>
      <c r="NNN161" s="90"/>
      <c r="NNO161" s="90"/>
      <c r="NNP161" s="90"/>
      <c r="NNQ161" s="90"/>
      <c r="NNR161" s="90"/>
      <c r="NNS161" s="90"/>
      <c r="NNT161" s="90"/>
      <c r="NNU161" s="90"/>
      <c r="NNV161" s="90"/>
      <c r="NNW161" s="90"/>
      <c r="NNX161" s="90"/>
      <c r="NNY161" s="90"/>
      <c r="NNZ161" s="90"/>
      <c r="NOA161" s="90"/>
      <c r="NOB161" s="90"/>
      <c r="NOC161" s="90"/>
      <c r="NOD161" s="90"/>
      <c r="NOE161" s="90"/>
      <c r="NOF161" s="90"/>
      <c r="NOG161" s="90"/>
      <c r="NOH161" s="90"/>
      <c r="NOI161" s="90"/>
      <c r="NOJ161" s="90"/>
      <c r="NOK161" s="90"/>
      <c r="NOL161" s="90"/>
      <c r="NOM161" s="90"/>
      <c r="NON161" s="90"/>
      <c r="NOO161" s="90"/>
      <c r="NOP161" s="90"/>
      <c r="NOQ161" s="90"/>
      <c r="NOR161" s="90"/>
      <c r="NOS161" s="90"/>
      <c r="NOT161" s="90"/>
      <c r="NOU161" s="90"/>
      <c r="NOV161" s="90"/>
      <c r="NOW161" s="90"/>
      <c r="NOX161" s="90"/>
      <c r="NOY161" s="90"/>
      <c r="NOZ161" s="90"/>
      <c r="NPA161" s="90"/>
      <c r="NPB161" s="90"/>
      <c r="NPC161" s="90"/>
      <c r="NPD161" s="90"/>
      <c r="NPE161" s="90"/>
      <c r="NPF161" s="90"/>
      <c r="NPG161" s="90"/>
      <c r="NPH161" s="90"/>
      <c r="NPI161" s="90"/>
      <c r="NPJ161" s="90"/>
      <c r="NPK161" s="90"/>
      <c r="NPL161" s="90"/>
      <c r="NPM161" s="90"/>
      <c r="NPN161" s="90"/>
      <c r="NPO161" s="90"/>
      <c r="NPP161" s="90"/>
      <c r="NPQ161" s="90"/>
      <c r="NPR161" s="90"/>
      <c r="NPS161" s="90"/>
      <c r="NPT161" s="90"/>
      <c r="NPU161" s="90"/>
      <c r="NPV161" s="90"/>
      <c r="NPW161" s="90"/>
      <c r="NPX161" s="90"/>
      <c r="NPY161" s="90"/>
      <c r="NPZ161" s="90"/>
      <c r="NQA161" s="90"/>
      <c r="NQB161" s="90"/>
      <c r="NQC161" s="90"/>
      <c r="NQD161" s="90"/>
      <c r="NQE161" s="90"/>
      <c r="NQF161" s="90"/>
      <c r="NQG161" s="90"/>
      <c r="NQH161" s="90"/>
      <c r="NQI161" s="90"/>
      <c r="NQJ161" s="90"/>
      <c r="NQK161" s="90"/>
      <c r="NQL161" s="90"/>
      <c r="NQM161" s="90"/>
      <c r="NQN161" s="90"/>
      <c r="NQO161" s="90"/>
      <c r="NQP161" s="90"/>
      <c r="NQQ161" s="90"/>
      <c r="NQR161" s="90"/>
      <c r="NQS161" s="90"/>
      <c r="NQT161" s="90"/>
      <c r="NQU161" s="90"/>
      <c r="NQV161" s="90"/>
      <c r="NQW161" s="90"/>
      <c r="NQX161" s="90"/>
      <c r="NQY161" s="90"/>
      <c r="NQZ161" s="90"/>
      <c r="NRA161" s="90"/>
      <c r="NRB161" s="90"/>
      <c r="NRC161" s="90"/>
      <c r="NRD161" s="90"/>
      <c r="NRE161" s="90"/>
      <c r="NRF161" s="90"/>
      <c r="NRG161" s="90"/>
      <c r="NRH161" s="90"/>
      <c r="NRI161" s="90"/>
      <c r="NRJ161" s="90"/>
      <c r="NRK161" s="90"/>
      <c r="NRL161" s="90"/>
      <c r="NRM161" s="90"/>
      <c r="NRN161" s="90"/>
      <c r="NRO161" s="90"/>
      <c r="NRP161" s="90"/>
      <c r="NRQ161" s="90"/>
      <c r="NRR161" s="90"/>
      <c r="NRS161" s="90"/>
      <c r="NRT161" s="90"/>
      <c r="NRU161" s="90"/>
      <c r="NRV161" s="90"/>
      <c r="NRW161" s="90"/>
      <c r="NRX161" s="90"/>
      <c r="NRY161" s="90"/>
      <c r="NRZ161" s="90"/>
      <c r="NSA161" s="90"/>
      <c r="NSB161" s="90"/>
      <c r="NSC161" s="90"/>
      <c r="NSD161" s="90"/>
      <c r="NSE161" s="90"/>
      <c r="NSF161" s="90"/>
      <c r="NSG161" s="90"/>
      <c r="NSH161" s="90"/>
      <c r="NSI161" s="90"/>
      <c r="NSJ161" s="90"/>
      <c r="NSK161" s="90"/>
      <c r="NSL161" s="90"/>
      <c r="NSM161" s="90"/>
      <c r="NSN161" s="90"/>
      <c r="NSO161" s="90"/>
      <c r="NSP161" s="90"/>
      <c r="NSQ161" s="90"/>
      <c r="NSR161" s="90"/>
      <c r="NSS161" s="90"/>
      <c r="NST161" s="90"/>
      <c r="NSU161" s="90"/>
      <c r="NSV161" s="90"/>
      <c r="NSW161" s="90"/>
      <c r="NSX161" s="90"/>
      <c r="NSY161" s="90"/>
      <c r="NSZ161" s="90"/>
      <c r="NTA161" s="90"/>
      <c r="NTB161" s="90"/>
      <c r="NTC161" s="90"/>
      <c r="NTD161" s="90"/>
      <c r="NTE161" s="90"/>
      <c r="NTF161" s="90"/>
      <c r="NTG161" s="90"/>
      <c r="NTH161" s="90"/>
      <c r="NTI161" s="90"/>
      <c r="NTJ161" s="90"/>
      <c r="NTK161" s="90"/>
      <c r="NTL161" s="90"/>
      <c r="NTM161" s="90"/>
      <c r="NTN161" s="90"/>
      <c r="NTO161" s="90"/>
      <c r="NTP161" s="90"/>
      <c r="NTQ161" s="90"/>
      <c r="NTR161" s="90"/>
      <c r="NTS161" s="90"/>
      <c r="NTT161" s="90"/>
      <c r="NTU161" s="90"/>
      <c r="NTV161" s="90"/>
      <c r="NTW161" s="90"/>
      <c r="NTX161" s="90"/>
      <c r="NTY161" s="90"/>
      <c r="NTZ161" s="90"/>
      <c r="NUA161" s="90"/>
      <c r="NUB161" s="90"/>
      <c r="NUC161" s="90"/>
      <c r="NUD161" s="90"/>
      <c r="NUE161" s="90"/>
      <c r="NUF161" s="90"/>
      <c r="NUG161" s="90"/>
      <c r="NUH161" s="90"/>
      <c r="NUI161" s="90"/>
      <c r="NUJ161" s="90"/>
      <c r="NUK161" s="90"/>
      <c r="NUL161" s="90"/>
      <c r="NUM161" s="90"/>
      <c r="NUN161" s="90"/>
      <c r="NUO161" s="90"/>
      <c r="NUP161" s="90"/>
      <c r="NUQ161" s="90"/>
      <c r="NUR161" s="90"/>
      <c r="NUS161" s="90"/>
      <c r="NUT161" s="90"/>
      <c r="NUU161" s="90"/>
      <c r="NUV161" s="90"/>
      <c r="NUW161" s="90"/>
      <c r="NUX161" s="90"/>
      <c r="NUY161" s="90"/>
      <c r="NUZ161" s="90"/>
      <c r="NVA161" s="90"/>
      <c r="NVB161" s="90"/>
      <c r="NVC161" s="90"/>
      <c r="NVD161" s="90"/>
      <c r="NVE161" s="90"/>
      <c r="NVF161" s="90"/>
      <c r="NVG161" s="90"/>
      <c r="NVH161" s="90"/>
      <c r="NVI161" s="90"/>
      <c r="NVJ161" s="90"/>
      <c r="NVK161" s="90"/>
      <c r="NVL161" s="90"/>
      <c r="NVM161" s="90"/>
      <c r="NVN161" s="90"/>
      <c r="NVO161" s="90"/>
      <c r="NVP161" s="90"/>
      <c r="NVQ161" s="90"/>
      <c r="NVR161" s="90"/>
      <c r="NVS161" s="90"/>
      <c r="NVT161" s="90"/>
      <c r="NVU161" s="90"/>
      <c r="NVV161" s="90"/>
      <c r="NVW161" s="90"/>
      <c r="NVX161" s="90"/>
      <c r="NVY161" s="90"/>
      <c r="NVZ161" s="90"/>
      <c r="NWA161" s="90"/>
      <c r="NWB161" s="90"/>
      <c r="NWC161" s="90"/>
      <c r="NWD161" s="90"/>
      <c r="NWE161" s="90"/>
      <c r="NWF161" s="90"/>
      <c r="NWG161" s="90"/>
      <c r="NWH161" s="90"/>
      <c r="NWI161" s="90"/>
      <c r="NWJ161" s="90"/>
      <c r="NWK161" s="90"/>
      <c r="NWL161" s="90"/>
      <c r="NWM161" s="90"/>
      <c r="NWN161" s="90"/>
      <c r="NWO161" s="90"/>
      <c r="NWP161" s="90"/>
      <c r="NWQ161" s="90"/>
      <c r="NWR161" s="90"/>
      <c r="NWS161" s="90"/>
      <c r="NWT161" s="90"/>
      <c r="NWU161" s="90"/>
      <c r="NWV161" s="90"/>
      <c r="NWW161" s="90"/>
      <c r="NWX161" s="90"/>
      <c r="NWY161" s="90"/>
      <c r="NWZ161" s="90"/>
      <c r="NXA161" s="90"/>
      <c r="NXB161" s="90"/>
      <c r="NXC161" s="90"/>
      <c r="NXD161" s="90"/>
      <c r="NXE161" s="90"/>
      <c r="NXF161" s="90"/>
      <c r="NXG161" s="90"/>
      <c r="NXH161" s="90"/>
      <c r="NXI161" s="90"/>
      <c r="NXJ161" s="90"/>
      <c r="NXK161" s="90"/>
      <c r="NXL161" s="90"/>
      <c r="NXM161" s="90"/>
      <c r="NXN161" s="90"/>
      <c r="NXO161" s="90"/>
      <c r="NXP161" s="90"/>
      <c r="NXQ161" s="90"/>
      <c r="NXR161" s="90"/>
      <c r="NXS161" s="90"/>
      <c r="NXT161" s="90"/>
      <c r="NXU161" s="90"/>
      <c r="NXV161" s="90"/>
      <c r="NXW161" s="90"/>
      <c r="NXX161" s="90"/>
      <c r="NXY161" s="90"/>
      <c r="NXZ161" s="90"/>
      <c r="NYA161" s="90"/>
      <c r="NYB161" s="90"/>
      <c r="NYC161" s="90"/>
      <c r="NYD161" s="90"/>
      <c r="NYE161" s="90"/>
      <c r="NYF161" s="90"/>
      <c r="NYG161" s="90"/>
      <c r="NYH161" s="90"/>
      <c r="NYI161" s="90"/>
      <c r="NYJ161" s="90"/>
      <c r="NYK161" s="90"/>
      <c r="NYL161" s="90"/>
      <c r="NYM161" s="90"/>
      <c r="NYN161" s="90"/>
      <c r="NYO161" s="90"/>
      <c r="NYP161" s="90"/>
      <c r="NYQ161" s="90"/>
      <c r="NYR161" s="90"/>
      <c r="NYS161" s="90"/>
      <c r="NYT161" s="90"/>
      <c r="NYU161" s="90"/>
      <c r="NYV161" s="90"/>
      <c r="NYW161" s="90"/>
      <c r="NYX161" s="90"/>
      <c r="NYY161" s="90"/>
      <c r="NYZ161" s="90"/>
      <c r="NZA161" s="90"/>
      <c r="NZB161" s="90"/>
      <c r="NZC161" s="90"/>
      <c r="NZD161" s="90"/>
      <c r="NZE161" s="90"/>
      <c r="NZF161" s="90"/>
      <c r="NZG161" s="90"/>
      <c r="NZH161" s="90"/>
      <c r="NZI161" s="90"/>
      <c r="NZJ161" s="90"/>
      <c r="NZK161" s="90"/>
      <c r="NZL161" s="90"/>
      <c r="NZM161" s="90"/>
      <c r="NZN161" s="90"/>
      <c r="NZO161" s="90"/>
      <c r="NZP161" s="90"/>
      <c r="NZQ161" s="90"/>
      <c r="NZR161" s="90"/>
      <c r="NZS161" s="90"/>
      <c r="NZT161" s="90"/>
      <c r="NZU161" s="90"/>
      <c r="NZV161" s="90"/>
      <c r="NZW161" s="90"/>
      <c r="NZX161" s="90"/>
      <c r="NZY161" s="90"/>
      <c r="NZZ161" s="90"/>
      <c r="OAA161" s="90"/>
      <c r="OAB161" s="90"/>
      <c r="OAC161" s="90"/>
      <c r="OAD161" s="90"/>
      <c r="OAE161" s="90"/>
      <c r="OAF161" s="90"/>
      <c r="OAG161" s="90"/>
      <c r="OAH161" s="90"/>
      <c r="OAI161" s="90"/>
      <c r="OAJ161" s="90"/>
      <c r="OAK161" s="90"/>
      <c r="OAL161" s="90"/>
      <c r="OAM161" s="90"/>
      <c r="OAN161" s="90"/>
      <c r="OAO161" s="90"/>
      <c r="OAP161" s="90"/>
      <c r="OAQ161" s="90"/>
      <c r="OAR161" s="90"/>
      <c r="OAS161" s="90"/>
      <c r="OAT161" s="90"/>
      <c r="OAU161" s="90"/>
      <c r="OAV161" s="90"/>
      <c r="OAW161" s="90"/>
      <c r="OAX161" s="90"/>
      <c r="OAY161" s="90"/>
      <c r="OAZ161" s="90"/>
      <c r="OBA161" s="90"/>
      <c r="OBB161" s="90"/>
      <c r="OBC161" s="90"/>
      <c r="OBD161" s="90"/>
      <c r="OBE161" s="90"/>
      <c r="OBF161" s="90"/>
      <c r="OBG161" s="90"/>
      <c r="OBH161" s="90"/>
      <c r="OBI161" s="90"/>
      <c r="OBJ161" s="90"/>
      <c r="OBK161" s="90"/>
      <c r="OBL161" s="90"/>
      <c r="OBM161" s="90"/>
      <c r="OBN161" s="90"/>
      <c r="OBO161" s="90"/>
      <c r="OBP161" s="90"/>
      <c r="OBQ161" s="90"/>
      <c r="OBR161" s="90"/>
      <c r="OBS161" s="90"/>
      <c r="OBT161" s="90"/>
      <c r="OBU161" s="90"/>
      <c r="OBV161" s="90"/>
      <c r="OBW161" s="90"/>
      <c r="OBX161" s="90"/>
      <c r="OBY161" s="90"/>
      <c r="OBZ161" s="90"/>
      <c r="OCA161" s="90"/>
      <c r="OCB161" s="90"/>
      <c r="OCC161" s="90"/>
      <c r="OCD161" s="90"/>
      <c r="OCE161" s="90"/>
      <c r="OCF161" s="90"/>
      <c r="OCG161" s="90"/>
      <c r="OCH161" s="90"/>
      <c r="OCI161" s="90"/>
      <c r="OCJ161" s="90"/>
      <c r="OCK161" s="90"/>
      <c r="OCL161" s="90"/>
      <c r="OCM161" s="90"/>
      <c r="OCN161" s="90"/>
      <c r="OCO161" s="90"/>
      <c r="OCP161" s="90"/>
      <c r="OCQ161" s="90"/>
      <c r="OCR161" s="90"/>
      <c r="OCS161" s="90"/>
      <c r="OCT161" s="90"/>
      <c r="OCU161" s="90"/>
      <c r="OCV161" s="90"/>
      <c r="OCW161" s="90"/>
      <c r="OCX161" s="90"/>
      <c r="OCY161" s="90"/>
      <c r="OCZ161" s="90"/>
      <c r="ODA161" s="90"/>
      <c r="ODB161" s="90"/>
      <c r="ODC161" s="90"/>
      <c r="ODD161" s="90"/>
      <c r="ODE161" s="90"/>
      <c r="ODF161" s="90"/>
      <c r="ODG161" s="90"/>
      <c r="ODH161" s="90"/>
      <c r="ODI161" s="90"/>
      <c r="ODJ161" s="90"/>
      <c r="ODK161" s="90"/>
      <c r="ODL161" s="90"/>
      <c r="ODM161" s="90"/>
      <c r="ODN161" s="90"/>
      <c r="ODO161" s="90"/>
      <c r="ODP161" s="90"/>
      <c r="ODQ161" s="90"/>
      <c r="ODR161" s="90"/>
      <c r="ODS161" s="90"/>
      <c r="ODT161" s="90"/>
      <c r="ODU161" s="90"/>
      <c r="ODV161" s="90"/>
      <c r="ODW161" s="90"/>
      <c r="ODX161" s="90"/>
      <c r="ODY161" s="90"/>
      <c r="ODZ161" s="90"/>
      <c r="OEA161" s="90"/>
      <c r="OEB161" s="90"/>
      <c r="OEC161" s="90"/>
      <c r="OED161" s="90"/>
      <c r="OEE161" s="90"/>
      <c r="OEF161" s="90"/>
      <c r="OEG161" s="90"/>
      <c r="OEH161" s="90"/>
      <c r="OEI161" s="90"/>
      <c r="OEJ161" s="90"/>
      <c r="OEK161" s="90"/>
      <c r="OEL161" s="90"/>
      <c r="OEM161" s="90"/>
      <c r="OEN161" s="90"/>
      <c r="OEO161" s="90"/>
      <c r="OEP161" s="90"/>
      <c r="OEQ161" s="90"/>
      <c r="OER161" s="90"/>
      <c r="OES161" s="90"/>
      <c r="OET161" s="90"/>
      <c r="OEU161" s="90"/>
      <c r="OEV161" s="90"/>
      <c r="OEW161" s="90"/>
      <c r="OEX161" s="90"/>
      <c r="OEY161" s="90"/>
      <c r="OEZ161" s="90"/>
      <c r="OFA161" s="90"/>
      <c r="OFB161" s="90"/>
      <c r="OFC161" s="90"/>
      <c r="OFD161" s="90"/>
      <c r="OFE161" s="90"/>
      <c r="OFF161" s="90"/>
      <c r="OFG161" s="90"/>
      <c r="OFH161" s="90"/>
      <c r="OFI161" s="90"/>
      <c r="OFJ161" s="90"/>
      <c r="OFK161" s="90"/>
      <c r="OFL161" s="90"/>
      <c r="OFM161" s="90"/>
      <c r="OFN161" s="90"/>
      <c r="OFO161" s="90"/>
      <c r="OFP161" s="90"/>
      <c r="OFQ161" s="90"/>
      <c r="OFR161" s="90"/>
      <c r="OFS161" s="90"/>
      <c r="OFT161" s="90"/>
      <c r="OFU161" s="90"/>
      <c r="OFV161" s="90"/>
      <c r="OFW161" s="90"/>
      <c r="OFX161" s="90"/>
      <c r="OFY161" s="90"/>
      <c r="OFZ161" s="90"/>
      <c r="OGA161" s="90"/>
      <c r="OGB161" s="90"/>
      <c r="OGC161" s="90"/>
      <c r="OGD161" s="90"/>
      <c r="OGE161" s="90"/>
      <c r="OGF161" s="90"/>
      <c r="OGG161" s="90"/>
      <c r="OGH161" s="90"/>
      <c r="OGI161" s="90"/>
      <c r="OGJ161" s="90"/>
      <c r="OGK161" s="90"/>
      <c r="OGL161" s="90"/>
      <c r="OGM161" s="90"/>
      <c r="OGN161" s="90"/>
      <c r="OGO161" s="90"/>
      <c r="OGP161" s="90"/>
      <c r="OGQ161" s="90"/>
      <c r="OGR161" s="90"/>
      <c r="OGS161" s="90"/>
      <c r="OGT161" s="90"/>
      <c r="OGU161" s="90"/>
      <c r="OGV161" s="90"/>
      <c r="OGW161" s="90"/>
      <c r="OGX161" s="90"/>
      <c r="OGY161" s="90"/>
      <c r="OGZ161" s="90"/>
      <c r="OHA161" s="90"/>
      <c r="OHB161" s="90"/>
      <c r="OHC161" s="90"/>
      <c r="OHD161" s="90"/>
      <c r="OHE161" s="90"/>
      <c r="OHF161" s="90"/>
      <c r="OHG161" s="90"/>
      <c r="OHH161" s="90"/>
      <c r="OHI161" s="90"/>
      <c r="OHJ161" s="90"/>
      <c r="OHK161" s="90"/>
      <c r="OHL161" s="90"/>
      <c r="OHM161" s="90"/>
      <c r="OHN161" s="90"/>
      <c r="OHO161" s="90"/>
      <c r="OHP161" s="90"/>
      <c r="OHQ161" s="90"/>
      <c r="OHR161" s="90"/>
      <c r="OHS161" s="90"/>
      <c r="OHT161" s="90"/>
      <c r="OHU161" s="90"/>
      <c r="OHV161" s="90"/>
      <c r="OHW161" s="90"/>
      <c r="OHX161" s="90"/>
      <c r="OHY161" s="90"/>
      <c r="OHZ161" s="90"/>
      <c r="OIA161" s="90"/>
      <c r="OIB161" s="90"/>
      <c r="OIC161" s="90"/>
      <c r="OID161" s="90"/>
      <c r="OIE161" s="90"/>
      <c r="OIF161" s="90"/>
      <c r="OIG161" s="90"/>
      <c r="OIH161" s="90"/>
      <c r="OII161" s="90"/>
      <c r="OIJ161" s="90"/>
      <c r="OIK161" s="90"/>
      <c r="OIL161" s="90"/>
      <c r="OIM161" s="90"/>
      <c r="OIN161" s="90"/>
      <c r="OIO161" s="90"/>
      <c r="OIP161" s="90"/>
      <c r="OIQ161" s="90"/>
      <c r="OIR161" s="90"/>
      <c r="OIS161" s="90"/>
      <c r="OIT161" s="90"/>
      <c r="OIU161" s="90"/>
      <c r="OIV161" s="90"/>
      <c r="OIW161" s="90"/>
      <c r="OIX161" s="90"/>
      <c r="OIY161" s="90"/>
      <c r="OIZ161" s="90"/>
      <c r="OJA161" s="90"/>
      <c r="OJB161" s="90"/>
      <c r="OJC161" s="90"/>
      <c r="OJD161" s="90"/>
      <c r="OJE161" s="90"/>
      <c r="OJF161" s="90"/>
      <c r="OJG161" s="90"/>
      <c r="OJH161" s="90"/>
      <c r="OJI161" s="90"/>
      <c r="OJJ161" s="90"/>
      <c r="OJK161" s="90"/>
      <c r="OJL161" s="90"/>
      <c r="OJM161" s="90"/>
      <c r="OJN161" s="90"/>
      <c r="OJO161" s="90"/>
      <c r="OJP161" s="90"/>
      <c r="OJQ161" s="90"/>
      <c r="OJR161" s="90"/>
      <c r="OJS161" s="90"/>
      <c r="OJT161" s="90"/>
      <c r="OJU161" s="90"/>
      <c r="OJV161" s="90"/>
      <c r="OJW161" s="90"/>
      <c r="OJX161" s="90"/>
      <c r="OJY161" s="90"/>
      <c r="OJZ161" s="90"/>
      <c r="OKA161" s="90"/>
      <c r="OKB161" s="90"/>
      <c r="OKC161" s="90"/>
      <c r="OKD161" s="90"/>
      <c r="OKE161" s="90"/>
      <c r="OKF161" s="90"/>
      <c r="OKG161" s="90"/>
      <c r="OKH161" s="90"/>
      <c r="OKI161" s="90"/>
      <c r="OKJ161" s="90"/>
      <c r="OKK161" s="90"/>
      <c r="OKL161" s="90"/>
      <c r="OKM161" s="90"/>
      <c r="OKN161" s="90"/>
      <c r="OKO161" s="90"/>
      <c r="OKP161" s="90"/>
      <c r="OKQ161" s="90"/>
      <c r="OKR161" s="90"/>
      <c r="OKS161" s="90"/>
      <c r="OKT161" s="90"/>
      <c r="OKU161" s="90"/>
      <c r="OKV161" s="90"/>
      <c r="OKW161" s="90"/>
      <c r="OKX161" s="90"/>
      <c r="OKY161" s="90"/>
      <c r="OKZ161" s="90"/>
      <c r="OLA161" s="90"/>
      <c r="OLB161" s="90"/>
      <c r="OLC161" s="90"/>
      <c r="OLD161" s="90"/>
      <c r="OLE161" s="90"/>
      <c r="OLF161" s="90"/>
      <c r="OLG161" s="90"/>
      <c r="OLH161" s="90"/>
      <c r="OLI161" s="90"/>
      <c r="OLJ161" s="90"/>
      <c r="OLK161" s="90"/>
      <c r="OLL161" s="90"/>
      <c r="OLM161" s="90"/>
      <c r="OLN161" s="90"/>
      <c r="OLO161" s="90"/>
      <c r="OLP161" s="90"/>
      <c r="OLQ161" s="90"/>
      <c r="OLR161" s="90"/>
      <c r="OLS161" s="90"/>
      <c r="OLT161" s="90"/>
      <c r="OLU161" s="90"/>
      <c r="OLV161" s="90"/>
      <c r="OLW161" s="90"/>
      <c r="OLX161" s="90"/>
      <c r="OLY161" s="90"/>
      <c r="OLZ161" s="90"/>
      <c r="OMA161" s="90"/>
      <c r="OMB161" s="90"/>
      <c r="OMC161" s="90"/>
      <c r="OMD161" s="90"/>
      <c r="OME161" s="90"/>
      <c r="OMF161" s="90"/>
      <c r="OMG161" s="90"/>
      <c r="OMH161" s="90"/>
      <c r="OMI161" s="90"/>
      <c r="OMJ161" s="90"/>
      <c r="OMK161" s="90"/>
      <c r="OML161" s="90"/>
      <c r="OMM161" s="90"/>
      <c r="OMN161" s="90"/>
      <c r="OMO161" s="90"/>
      <c r="OMP161" s="90"/>
      <c r="OMQ161" s="90"/>
      <c r="OMR161" s="90"/>
      <c r="OMS161" s="90"/>
      <c r="OMT161" s="90"/>
      <c r="OMU161" s="90"/>
      <c r="OMV161" s="90"/>
      <c r="OMW161" s="90"/>
      <c r="OMX161" s="90"/>
      <c r="OMY161" s="90"/>
      <c r="OMZ161" s="90"/>
      <c r="ONA161" s="90"/>
      <c r="ONB161" s="90"/>
      <c r="ONC161" s="90"/>
      <c r="OND161" s="90"/>
      <c r="ONE161" s="90"/>
      <c r="ONF161" s="90"/>
      <c r="ONG161" s="90"/>
      <c r="ONH161" s="90"/>
      <c r="ONI161" s="90"/>
      <c r="ONJ161" s="90"/>
      <c r="ONK161" s="90"/>
      <c r="ONL161" s="90"/>
      <c r="ONM161" s="90"/>
      <c r="ONN161" s="90"/>
      <c r="ONO161" s="90"/>
      <c r="ONP161" s="90"/>
      <c r="ONQ161" s="90"/>
      <c r="ONR161" s="90"/>
      <c r="ONS161" s="90"/>
      <c r="ONT161" s="90"/>
      <c r="ONU161" s="90"/>
      <c r="ONV161" s="90"/>
      <c r="ONW161" s="90"/>
      <c r="ONX161" s="90"/>
      <c r="ONY161" s="90"/>
      <c r="ONZ161" s="90"/>
      <c r="OOA161" s="90"/>
      <c r="OOB161" s="90"/>
      <c r="OOC161" s="90"/>
      <c r="OOD161" s="90"/>
      <c r="OOE161" s="90"/>
      <c r="OOF161" s="90"/>
      <c r="OOG161" s="90"/>
      <c r="OOH161" s="90"/>
      <c r="OOI161" s="90"/>
      <c r="OOJ161" s="90"/>
      <c r="OOK161" s="90"/>
      <c r="OOL161" s="90"/>
      <c r="OOM161" s="90"/>
      <c r="OON161" s="90"/>
      <c r="OOO161" s="90"/>
      <c r="OOP161" s="90"/>
      <c r="OOQ161" s="90"/>
      <c r="OOR161" s="90"/>
      <c r="OOS161" s="90"/>
      <c r="OOT161" s="90"/>
      <c r="OOU161" s="90"/>
      <c r="OOV161" s="90"/>
      <c r="OOW161" s="90"/>
      <c r="OOX161" s="90"/>
      <c r="OOY161" s="90"/>
      <c r="OOZ161" s="90"/>
      <c r="OPA161" s="90"/>
      <c r="OPB161" s="90"/>
      <c r="OPC161" s="90"/>
      <c r="OPD161" s="90"/>
      <c r="OPE161" s="90"/>
      <c r="OPF161" s="90"/>
      <c r="OPG161" s="90"/>
      <c r="OPH161" s="90"/>
      <c r="OPI161" s="90"/>
      <c r="OPJ161" s="90"/>
      <c r="OPK161" s="90"/>
      <c r="OPL161" s="90"/>
      <c r="OPM161" s="90"/>
      <c r="OPN161" s="90"/>
      <c r="OPO161" s="90"/>
      <c r="OPP161" s="90"/>
      <c r="OPQ161" s="90"/>
      <c r="OPR161" s="90"/>
      <c r="OPS161" s="90"/>
      <c r="OPT161" s="90"/>
      <c r="OPU161" s="90"/>
      <c r="OPV161" s="90"/>
      <c r="OPW161" s="90"/>
      <c r="OPX161" s="90"/>
      <c r="OPY161" s="90"/>
      <c r="OPZ161" s="90"/>
      <c r="OQA161" s="90"/>
      <c r="OQB161" s="90"/>
      <c r="OQC161" s="90"/>
      <c r="OQD161" s="90"/>
      <c r="OQE161" s="90"/>
      <c r="OQF161" s="90"/>
      <c r="OQG161" s="90"/>
      <c r="OQH161" s="90"/>
      <c r="OQI161" s="90"/>
      <c r="OQJ161" s="90"/>
      <c r="OQK161" s="90"/>
      <c r="OQL161" s="90"/>
      <c r="OQM161" s="90"/>
      <c r="OQN161" s="90"/>
      <c r="OQO161" s="90"/>
      <c r="OQP161" s="90"/>
      <c r="OQQ161" s="90"/>
      <c r="OQR161" s="90"/>
      <c r="OQS161" s="90"/>
      <c r="OQT161" s="90"/>
      <c r="OQU161" s="90"/>
      <c r="OQV161" s="90"/>
      <c r="OQW161" s="90"/>
      <c r="OQX161" s="90"/>
      <c r="OQY161" s="90"/>
      <c r="OQZ161" s="90"/>
      <c r="ORA161" s="90"/>
      <c r="ORB161" s="90"/>
      <c r="ORC161" s="90"/>
      <c r="ORD161" s="90"/>
      <c r="ORE161" s="90"/>
      <c r="ORF161" s="90"/>
      <c r="ORG161" s="90"/>
      <c r="ORH161" s="90"/>
      <c r="ORI161" s="90"/>
      <c r="ORJ161" s="90"/>
      <c r="ORK161" s="90"/>
      <c r="ORL161" s="90"/>
      <c r="ORM161" s="90"/>
      <c r="ORN161" s="90"/>
      <c r="ORO161" s="90"/>
      <c r="ORP161" s="90"/>
      <c r="ORQ161" s="90"/>
      <c r="ORR161" s="90"/>
      <c r="ORS161" s="90"/>
      <c r="ORT161" s="90"/>
      <c r="ORU161" s="90"/>
      <c r="ORV161" s="90"/>
      <c r="ORW161" s="90"/>
      <c r="ORX161" s="90"/>
      <c r="ORY161" s="90"/>
      <c r="ORZ161" s="90"/>
      <c r="OSA161" s="90"/>
      <c r="OSB161" s="90"/>
      <c r="OSC161" s="90"/>
      <c r="OSD161" s="90"/>
      <c r="OSE161" s="90"/>
      <c r="OSF161" s="90"/>
      <c r="OSG161" s="90"/>
      <c r="OSH161" s="90"/>
      <c r="OSI161" s="90"/>
      <c r="OSJ161" s="90"/>
      <c r="OSK161" s="90"/>
      <c r="OSL161" s="90"/>
      <c r="OSM161" s="90"/>
      <c r="OSN161" s="90"/>
      <c r="OSO161" s="90"/>
      <c r="OSP161" s="90"/>
      <c r="OSQ161" s="90"/>
      <c r="OSR161" s="90"/>
      <c r="OSS161" s="90"/>
      <c r="OST161" s="90"/>
      <c r="OSU161" s="90"/>
      <c r="OSV161" s="90"/>
      <c r="OSW161" s="90"/>
      <c r="OSX161" s="90"/>
      <c r="OSY161" s="90"/>
      <c r="OSZ161" s="90"/>
      <c r="OTA161" s="90"/>
      <c r="OTB161" s="90"/>
      <c r="OTC161" s="90"/>
      <c r="OTD161" s="90"/>
      <c r="OTE161" s="90"/>
      <c r="OTF161" s="90"/>
      <c r="OTG161" s="90"/>
      <c r="OTH161" s="90"/>
      <c r="OTI161" s="90"/>
      <c r="OTJ161" s="90"/>
      <c r="OTK161" s="90"/>
      <c r="OTL161" s="90"/>
      <c r="OTM161" s="90"/>
      <c r="OTN161" s="90"/>
      <c r="OTO161" s="90"/>
      <c r="OTP161" s="90"/>
      <c r="OTQ161" s="90"/>
      <c r="OTR161" s="90"/>
      <c r="OTS161" s="90"/>
      <c r="OTT161" s="90"/>
      <c r="OTU161" s="90"/>
      <c r="OTV161" s="90"/>
      <c r="OTW161" s="90"/>
      <c r="OTX161" s="90"/>
      <c r="OTY161" s="90"/>
      <c r="OTZ161" s="90"/>
      <c r="OUA161" s="90"/>
      <c r="OUB161" s="90"/>
      <c r="OUC161" s="90"/>
      <c r="OUD161" s="90"/>
      <c r="OUE161" s="90"/>
      <c r="OUF161" s="90"/>
      <c r="OUG161" s="90"/>
      <c r="OUH161" s="90"/>
      <c r="OUI161" s="90"/>
      <c r="OUJ161" s="90"/>
      <c r="OUK161" s="90"/>
      <c r="OUL161" s="90"/>
      <c r="OUM161" s="90"/>
      <c r="OUN161" s="90"/>
      <c r="OUO161" s="90"/>
      <c r="OUP161" s="90"/>
      <c r="OUQ161" s="90"/>
      <c r="OUR161" s="90"/>
      <c r="OUS161" s="90"/>
      <c r="OUT161" s="90"/>
      <c r="OUU161" s="90"/>
      <c r="OUV161" s="90"/>
      <c r="OUW161" s="90"/>
      <c r="OUX161" s="90"/>
      <c r="OUY161" s="90"/>
      <c r="OUZ161" s="90"/>
      <c r="OVA161" s="90"/>
      <c r="OVB161" s="90"/>
      <c r="OVC161" s="90"/>
      <c r="OVD161" s="90"/>
      <c r="OVE161" s="90"/>
      <c r="OVF161" s="90"/>
      <c r="OVG161" s="90"/>
      <c r="OVH161" s="90"/>
      <c r="OVI161" s="90"/>
      <c r="OVJ161" s="90"/>
      <c r="OVK161" s="90"/>
      <c r="OVL161" s="90"/>
      <c r="OVM161" s="90"/>
      <c r="OVN161" s="90"/>
      <c r="OVO161" s="90"/>
      <c r="OVP161" s="90"/>
      <c r="OVQ161" s="90"/>
      <c r="OVR161" s="90"/>
      <c r="OVS161" s="90"/>
      <c r="OVT161" s="90"/>
      <c r="OVU161" s="90"/>
      <c r="OVV161" s="90"/>
      <c r="OVW161" s="90"/>
      <c r="OVX161" s="90"/>
      <c r="OVY161" s="90"/>
      <c r="OVZ161" s="90"/>
      <c r="OWA161" s="90"/>
      <c r="OWB161" s="90"/>
      <c r="OWC161" s="90"/>
      <c r="OWD161" s="90"/>
      <c r="OWE161" s="90"/>
      <c r="OWF161" s="90"/>
      <c r="OWG161" s="90"/>
      <c r="OWH161" s="90"/>
      <c r="OWI161" s="90"/>
      <c r="OWJ161" s="90"/>
      <c r="OWK161" s="90"/>
      <c r="OWL161" s="90"/>
      <c r="OWM161" s="90"/>
      <c r="OWN161" s="90"/>
      <c r="OWO161" s="90"/>
      <c r="OWP161" s="90"/>
      <c r="OWQ161" s="90"/>
      <c r="OWR161" s="90"/>
      <c r="OWS161" s="90"/>
      <c r="OWT161" s="90"/>
      <c r="OWU161" s="90"/>
      <c r="OWV161" s="90"/>
      <c r="OWW161" s="90"/>
      <c r="OWX161" s="90"/>
      <c r="OWY161" s="90"/>
      <c r="OWZ161" s="90"/>
      <c r="OXA161" s="90"/>
      <c r="OXB161" s="90"/>
      <c r="OXC161" s="90"/>
      <c r="OXD161" s="90"/>
      <c r="OXE161" s="90"/>
      <c r="OXF161" s="90"/>
      <c r="OXG161" s="90"/>
      <c r="OXH161" s="90"/>
      <c r="OXI161" s="90"/>
      <c r="OXJ161" s="90"/>
      <c r="OXK161" s="90"/>
      <c r="OXL161" s="90"/>
      <c r="OXM161" s="90"/>
      <c r="OXN161" s="90"/>
      <c r="OXO161" s="90"/>
      <c r="OXP161" s="90"/>
      <c r="OXQ161" s="90"/>
      <c r="OXR161" s="90"/>
      <c r="OXS161" s="90"/>
      <c r="OXT161" s="90"/>
      <c r="OXU161" s="90"/>
      <c r="OXV161" s="90"/>
      <c r="OXW161" s="90"/>
      <c r="OXX161" s="90"/>
      <c r="OXY161" s="90"/>
      <c r="OXZ161" s="90"/>
      <c r="OYA161" s="90"/>
      <c r="OYB161" s="90"/>
      <c r="OYC161" s="90"/>
      <c r="OYD161" s="90"/>
      <c r="OYE161" s="90"/>
      <c r="OYF161" s="90"/>
      <c r="OYG161" s="90"/>
      <c r="OYH161" s="90"/>
      <c r="OYI161" s="90"/>
      <c r="OYJ161" s="90"/>
      <c r="OYK161" s="90"/>
      <c r="OYL161" s="90"/>
      <c r="OYM161" s="90"/>
      <c r="OYN161" s="90"/>
      <c r="OYO161" s="90"/>
      <c r="OYP161" s="90"/>
      <c r="OYQ161" s="90"/>
      <c r="OYR161" s="90"/>
      <c r="OYS161" s="90"/>
      <c r="OYT161" s="90"/>
      <c r="OYU161" s="90"/>
      <c r="OYV161" s="90"/>
      <c r="OYW161" s="90"/>
      <c r="OYX161" s="90"/>
      <c r="OYY161" s="90"/>
      <c r="OYZ161" s="90"/>
      <c r="OZA161" s="90"/>
      <c r="OZB161" s="90"/>
      <c r="OZC161" s="90"/>
      <c r="OZD161" s="90"/>
      <c r="OZE161" s="90"/>
      <c r="OZF161" s="90"/>
      <c r="OZG161" s="90"/>
      <c r="OZH161" s="90"/>
      <c r="OZI161" s="90"/>
      <c r="OZJ161" s="90"/>
      <c r="OZK161" s="90"/>
      <c r="OZL161" s="90"/>
      <c r="OZM161" s="90"/>
      <c r="OZN161" s="90"/>
      <c r="OZO161" s="90"/>
      <c r="OZP161" s="90"/>
      <c r="OZQ161" s="90"/>
      <c r="OZR161" s="90"/>
      <c r="OZS161" s="90"/>
      <c r="OZT161" s="90"/>
      <c r="OZU161" s="90"/>
      <c r="OZV161" s="90"/>
      <c r="OZW161" s="90"/>
      <c r="OZX161" s="90"/>
      <c r="OZY161" s="90"/>
      <c r="OZZ161" s="90"/>
      <c r="PAA161" s="90"/>
      <c r="PAB161" s="90"/>
      <c r="PAC161" s="90"/>
      <c r="PAD161" s="90"/>
      <c r="PAE161" s="90"/>
      <c r="PAF161" s="90"/>
      <c r="PAG161" s="90"/>
      <c r="PAH161" s="90"/>
      <c r="PAI161" s="90"/>
      <c r="PAJ161" s="90"/>
      <c r="PAK161" s="90"/>
      <c r="PAL161" s="90"/>
      <c r="PAM161" s="90"/>
      <c r="PAN161" s="90"/>
      <c r="PAO161" s="90"/>
      <c r="PAP161" s="90"/>
      <c r="PAQ161" s="90"/>
      <c r="PAR161" s="90"/>
      <c r="PAS161" s="90"/>
      <c r="PAT161" s="90"/>
      <c r="PAU161" s="90"/>
      <c r="PAV161" s="90"/>
      <c r="PAW161" s="90"/>
      <c r="PAX161" s="90"/>
      <c r="PAY161" s="90"/>
      <c r="PAZ161" s="90"/>
      <c r="PBA161" s="90"/>
      <c r="PBB161" s="90"/>
      <c r="PBC161" s="90"/>
      <c r="PBD161" s="90"/>
      <c r="PBE161" s="90"/>
      <c r="PBF161" s="90"/>
      <c r="PBG161" s="90"/>
      <c r="PBH161" s="90"/>
      <c r="PBI161" s="90"/>
      <c r="PBJ161" s="90"/>
      <c r="PBK161" s="90"/>
      <c r="PBL161" s="90"/>
      <c r="PBM161" s="90"/>
      <c r="PBN161" s="90"/>
      <c r="PBO161" s="90"/>
      <c r="PBP161" s="90"/>
      <c r="PBQ161" s="90"/>
      <c r="PBR161" s="90"/>
      <c r="PBS161" s="90"/>
      <c r="PBT161" s="90"/>
      <c r="PBU161" s="90"/>
      <c r="PBV161" s="90"/>
      <c r="PBW161" s="90"/>
      <c r="PBX161" s="90"/>
      <c r="PBY161" s="90"/>
      <c r="PBZ161" s="90"/>
      <c r="PCA161" s="90"/>
      <c r="PCB161" s="90"/>
      <c r="PCC161" s="90"/>
      <c r="PCD161" s="90"/>
      <c r="PCE161" s="90"/>
      <c r="PCF161" s="90"/>
      <c r="PCG161" s="90"/>
      <c r="PCH161" s="90"/>
      <c r="PCI161" s="90"/>
      <c r="PCJ161" s="90"/>
      <c r="PCK161" s="90"/>
      <c r="PCL161" s="90"/>
      <c r="PCM161" s="90"/>
      <c r="PCN161" s="90"/>
      <c r="PCO161" s="90"/>
      <c r="PCP161" s="90"/>
      <c r="PCQ161" s="90"/>
      <c r="PCR161" s="90"/>
      <c r="PCS161" s="90"/>
      <c r="PCT161" s="90"/>
      <c r="PCU161" s="90"/>
      <c r="PCV161" s="90"/>
      <c r="PCW161" s="90"/>
      <c r="PCX161" s="90"/>
      <c r="PCY161" s="90"/>
      <c r="PCZ161" s="90"/>
      <c r="PDA161" s="90"/>
      <c r="PDB161" s="90"/>
      <c r="PDC161" s="90"/>
      <c r="PDD161" s="90"/>
      <c r="PDE161" s="90"/>
      <c r="PDF161" s="90"/>
      <c r="PDG161" s="90"/>
      <c r="PDH161" s="90"/>
      <c r="PDI161" s="90"/>
      <c r="PDJ161" s="90"/>
      <c r="PDK161" s="90"/>
      <c r="PDL161" s="90"/>
      <c r="PDM161" s="90"/>
      <c r="PDN161" s="90"/>
      <c r="PDO161" s="90"/>
      <c r="PDP161" s="90"/>
      <c r="PDQ161" s="90"/>
      <c r="PDR161" s="90"/>
      <c r="PDS161" s="90"/>
      <c r="PDT161" s="90"/>
      <c r="PDU161" s="90"/>
      <c r="PDV161" s="90"/>
      <c r="PDW161" s="90"/>
      <c r="PDX161" s="90"/>
      <c r="PDY161" s="90"/>
      <c r="PDZ161" s="90"/>
      <c r="PEA161" s="90"/>
      <c r="PEB161" s="90"/>
      <c r="PEC161" s="90"/>
      <c r="PED161" s="90"/>
      <c r="PEE161" s="90"/>
      <c r="PEF161" s="90"/>
      <c r="PEG161" s="90"/>
      <c r="PEH161" s="90"/>
      <c r="PEI161" s="90"/>
      <c r="PEJ161" s="90"/>
      <c r="PEK161" s="90"/>
      <c r="PEL161" s="90"/>
      <c r="PEM161" s="90"/>
      <c r="PEN161" s="90"/>
      <c r="PEO161" s="90"/>
      <c r="PEP161" s="90"/>
      <c r="PEQ161" s="90"/>
      <c r="PER161" s="90"/>
      <c r="PES161" s="90"/>
      <c r="PET161" s="90"/>
      <c r="PEU161" s="90"/>
      <c r="PEV161" s="90"/>
      <c r="PEW161" s="90"/>
      <c r="PEX161" s="90"/>
      <c r="PEY161" s="90"/>
      <c r="PEZ161" s="90"/>
      <c r="PFA161" s="90"/>
      <c r="PFB161" s="90"/>
      <c r="PFC161" s="90"/>
      <c r="PFD161" s="90"/>
      <c r="PFE161" s="90"/>
      <c r="PFF161" s="90"/>
      <c r="PFG161" s="90"/>
      <c r="PFH161" s="90"/>
      <c r="PFI161" s="90"/>
      <c r="PFJ161" s="90"/>
      <c r="PFK161" s="90"/>
      <c r="PFL161" s="90"/>
      <c r="PFM161" s="90"/>
      <c r="PFN161" s="90"/>
      <c r="PFO161" s="90"/>
      <c r="PFP161" s="90"/>
      <c r="PFQ161" s="90"/>
      <c r="PFR161" s="90"/>
      <c r="PFS161" s="90"/>
      <c r="PFT161" s="90"/>
      <c r="PFU161" s="90"/>
      <c r="PFV161" s="90"/>
      <c r="PFW161" s="90"/>
      <c r="PFX161" s="90"/>
      <c r="PFY161" s="90"/>
      <c r="PFZ161" s="90"/>
      <c r="PGA161" s="90"/>
      <c r="PGB161" s="90"/>
      <c r="PGC161" s="90"/>
      <c r="PGD161" s="90"/>
      <c r="PGE161" s="90"/>
      <c r="PGF161" s="90"/>
      <c r="PGG161" s="90"/>
      <c r="PGH161" s="90"/>
      <c r="PGI161" s="90"/>
      <c r="PGJ161" s="90"/>
      <c r="PGK161" s="90"/>
      <c r="PGL161" s="90"/>
      <c r="PGM161" s="90"/>
      <c r="PGN161" s="90"/>
      <c r="PGO161" s="90"/>
      <c r="PGP161" s="90"/>
      <c r="PGQ161" s="90"/>
      <c r="PGR161" s="90"/>
      <c r="PGS161" s="90"/>
      <c r="PGT161" s="90"/>
      <c r="PGU161" s="90"/>
      <c r="PGV161" s="90"/>
      <c r="PGW161" s="90"/>
      <c r="PGX161" s="90"/>
      <c r="PGY161" s="90"/>
      <c r="PGZ161" s="90"/>
      <c r="PHA161" s="90"/>
      <c r="PHB161" s="90"/>
      <c r="PHC161" s="90"/>
      <c r="PHD161" s="90"/>
      <c r="PHE161" s="90"/>
      <c r="PHF161" s="90"/>
      <c r="PHG161" s="90"/>
      <c r="PHH161" s="90"/>
      <c r="PHI161" s="90"/>
      <c r="PHJ161" s="90"/>
      <c r="PHK161" s="90"/>
      <c r="PHL161" s="90"/>
      <c r="PHM161" s="90"/>
      <c r="PHN161" s="90"/>
      <c r="PHO161" s="90"/>
      <c r="PHP161" s="90"/>
      <c r="PHQ161" s="90"/>
      <c r="PHR161" s="90"/>
      <c r="PHS161" s="90"/>
      <c r="PHT161" s="90"/>
      <c r="PHU161" s="90"/>
      <c r="PHV161" s="90"/>
      <c r="PHW161" s="90"/>
      <c r="PHX161" s="90"/>
      <c r="PHY161" s="90"/>
      <c r="PHZ161" s="90"/>
      <c r="PIA161" s="90"/>
      <c r="PIB161" s="90"/>
      <c r="PIC161" s="90"/>
      <c r="PID161" s="90"/>
      <c r="PIE161" s="90"/>
      <c r="PIF161" s="90"/>
      <c r="PIG161" s="90"/>
      <c r="PIH161" s="90"/>
      <c r="PII161" s="90"/>
      <c r="PIJ161" s="90"/>
      <c r="PIK161" s="90"/>
      <c r="PIL161" s="90"/>
      <c r="PIM161" s="90"/>
      <c r="PIN161" s="90"/>
      <c r="PIO161" s="90"/>
      <c r="PIP161" s="90"/>
      <c r="PIQ161" s="90"/>
      <c r="PIR161" s="90"/>
      <c r="PIS161" s="90"/>
      <c r="PIT161" s="90"/>
      <c r="PIU161" s="90"/>
      <c r="PIV161" s="90"/>
      <c r="PIW161" s="90"/>
      <c r="PIX161" s="90"/>
      <c r="PIY161" s="90"/>
      <c r="PIZ161" s="90"/>
      <c r="PJA161" s="90"/>
      <c r="PJB161" s="90"/>
      <c r="PJC161" s="90"/>
      <c r="PJD161" s="90"/>
      <c r="PJE161" s="90"/>
      <c r="PJF161" s="90"/>
      <c r="PJG161" s="90"/>
      <c r="PJH161" s="90"/>
      <c r="PJI161" s="90"/>
      <c r="PJJ161" s="90"/>
      <c r="PJK161" s="90"/>
      <c r="PJL161" s="90"/>
      <c r="PJM161" s="90"/>
      <c r="PJN161" s="90"/>
      <c r="PJO161" s="90"/>
      <c r="PJP161" s="90"/>
      <c r="PJQ161" s="90"/>
      <c r="PJR161" s="90"/>
      <c r="PJS161" s="90"/>
      <c r="PJT161" s="90"/>
      <c r="PJU161" s="90"/>
      <c r="PJV161" s="90"/>
      <c r="PJW161" s="90"/>
      <c r="PJX161" s="90"/>
      <c r="PJY161" s="90"/>
      <c r="PJZ161" s="90"/>
      <c r="PKA161" s="90"/>
      <c r="PKB161" s="90"/>
      <c r="PKC161" s="90"/>
      <c r="PKD161" s="90"/>
      <c r="PKE161" s="90"/>
      <c r="PKF161" s="90"/>
      <c r="PKG161" s="90"/>
      <c r="PKH161" s="90"/>
      <c r="PKI161" s="90"/>
      <c r="PKJ161" s="90"/>
      <c r="PKK161" s="90"/>
      <c r="PKL161" s="90"/>
      <c r="PKM161" s="90"/>
      <c r="PKN161" s="90"/>
      <c r="PKO161" s="90"/>
      <c r="PKP161" s="90"/>
      <c r="PKQ161" s="90"/>
      <c r="PKR161" s="90"/>
      <c r="PKS161" s="90"/>
      <c r="PKT161" s="90"/>
      <c r="PKU161" s="90"/>
      <c r="PKV161" s="90"/>
      <c r="PKW161" s="90"/>
      <c r="PKX161" s="90"/>
      <c r="PKY161" s="90"/>
      <c r="PKZ161" s="90"/>
      <c r="PLA161" s="90"/>
      <c r="PLB161" s="90"/>
      <c r="PLC161" s="90"/>
      <c r="PLD161" s="90"/>
      <c r="PLE161" s="90"/>
      <c r="PLF161" s="90"/>
      <c r="PLG161" s="90"/>
      <c r="PLH161" s="90"/>
      <c r="PLI161" s="90"/>
      <c r="PLJ161" s="90"/>
      <c r="PLK161" s="90"/>
      <c r="PLL161" s="90"/>
      <c r="PLM161" s="90"/>
      <c r="PLN161" s="90"/>
      <c r="PLO161" s="90"/>
      <c r="PLP161" s="90"/>
      <c r="PLQ161" s="90"/>
      <c r="PLR161" s="90"/>
      <c r="PLS161" s="90"/>
      <c r="PLT161" s="90"/>
      <c r="PLU161" s="90"/>
      <c r="PLV161" s="90"/>
      <c r="PLW161" s="90"/>
      <c r="PLX161" s="90"/>
      <c r="PLY161" s="90"/>
      <c r="PLZ161" s="90"/>
      <c r="PMA161" s="90"/>
      <c r="PMB161" s="90"/>
      <c r="PMC161" s="90"/>
      <c r="PMD161" s="90"/>
      <c r="PME161" s="90"/>
      <c r="PMF161" s="90"/>
      <c r="PMG161" s="90"/>
      <c r="PMH161" s="90"/>
      <c r="PMI161" s="90"/>
      <c r="PMJ161" s="90"/>
      <c r="PMK161" s="90"/>
      <c r="PML161" s="90"/>
      <c r="PMM161" s="90"/>
      <c r="PMN161" s="90"/>
      <c r="PMO161" s="90"/>
      <c r="PMP161" s="90"/>
      <c r="PMQ161" s="90"/>
      <c r="PMR161" s="90"/>
      <c r="PMS161" s="90"/>
      <c r="PMT161" s="90"/>
      <c r="PMU161" s="90"/>
      <c r="PMV161" s="90"/>
      <c r="PMW161" s="90"/>
      <c r="PMX161" s="90"/>
      <c r="PMY161" s="90"/>
      <c r="PMZ161" s="90"/>
      <c r="PNA161" s="90"/>
      <c r="PNB161" s="90"/>
      <c r="PNC161" s="90"/>
      <c r="PND161" s="90"/>
      <c r="PNE161" s="90"/>
      <c r="PNF161" s="90"/>
      <c r="PNG161" s="90"/>
      <c r="PNH161" s="90"/>
      <c r="PNI161" s="90"/>
      <c r="PNJ161" s="90"/>
      <c r="PNK161" s="90"/>
      <c r="PNL161" s="90"/>
      <c r="PNM161" s="90"/>
      <c r="PNN161" s="90"/>
      <c r="PNO161" s="90"/>
      <c r="PNP161" s="90"/>
      <c r="PNQ161" s="90"/>
      <c r="PNR161" s="90"/>
      <c r="PNS161" s="90"/>
      <c r="PNT161" s="90"/>
      <c r="PNU161" s="90"/>
      <c r="PNV161" s="90"/>
      <c r="PNW161" s="90"/>
      <c r="PNX161" s="90"/>
      <c r="PNY161" s="90"/>
      <c r="PNZ161" s="90"/>
      <c r="POA161" s="90"/>
      <c r="POB161" s="90"/>
      <c r="POC161" s="90"/>
      <c r="POD161" s="90"/>
      <c r="POE161" s="90"/>
      <c r="POF161" s="90"/>
      <c r="POG161" s="90"/>
      <c r="POH161" s="90"/>
      <c r="POI161" s="90"/>
      <c r="POJ161" s="90"/>
      <c r="POK161" s="90"/>
      <c r="POL161" s="90"/>
      <c r="POM161" s="90"/>
      <c r="PON161" s="90"/>
      <c r="POO161" s="90"/>
      <c r="POP161" s="90"/>
      <c r="POQ161" s="90"/>
      <c r="POR161" s="90"/>
      <c r="POS161" s="90"/>
      <c r="POT161" s="90"/>
      <c r="POU161" s="90"/>
      <c r="POV161" s="90"/>
      <c r="POW161" s="90"/>
      <c r="POX161" s="90"/>
      <c r="POY161" s="90"/>
      <c r="POZ161" s="90"/>
      <c r="PPA161" s="90"/>
      <c r="PPB161" s="90"/>
      <c r="PPC161" s="90"/>
      <c r="PPD161" s="90"/>
      <c r="PPE161" s="90"/>
      <c r="PPF161" s="90"/>
      <c r="PPG161" s="90"/>
      <c r="PPH161" s="90"/>
      <c r="PPI161" s="90"/>
      <c r="PPJ161" s="90"/>
      <c r="PPK161" s="90"/>
      <c r="PPL161" s="90"/>
      <c r="PPM161" s="90"/>
      <c r="PPN161" s="90"/>
      <c r="PPO161" s="90"/>
      <c r="PPP161" s="90"/>
      <c r="PPQ161" s="90"/>
      <c r="PPR161" s="90"/>
      <c r="PPS161" s="90"/>
      <c r="PPT161" s="90"/>
      <c r="PPU161" s="90"/>
      <c r="PPV161" s="90"/>
      <c r="PPW161" s="90"/>
      <c r="PPX161" s="90"/>
      <c r="PPY161" s="90"/>
      <c r="PPZ161" s="90"/>
      <c r="PQA161" s="90"/>
      <c r="PQB161" s="90"/>
      <c r="PQC161" s="90"/>
      <c r="PQD161" s="90"/>
      <c r="PQE161" s="90"/>
      <c r="PQF161" s="90"/>
      <c r="PQG161" s="90"/>
      <c r="PQH161" s="90"/>
      <c r="PQI161" s="90"/>
      <c r="PQJ161" s="90"/>
      <c r="PQK161" s="90"/>
      <c r="PQL161" s="90"/>
      <c r="PQM161" s="90"/>
      <c r="PQN161" s="90"/>
      <c r="PQO161" s="90"/>
      <c r="PQP161" s="90"/>
      <c r="PQQ161" s="90"/>
      <c r="PQR161" s="90"/>
      <c r="PQS161" s="90"/>
      <c r="PQT161" s="90"/>
      <c r="PQU161" s="90"/>
      <c r="PQV161" s="90"/>
      <c r="PQW161" s="90"/>
      <c r="PQX161" s="90"/>
      <c r="PQY161" s="90"/>
      <c r="PQZ161" s="90"/>
      <c r="PRA161" s="90"/>
      <c r="PRB161" s="90"/>
      <c r="PRC161" s="90"/>
      <c r="PRD161" s="90"/>
      <c r="PRE161" s="90"/>
      <c r="PRF161" s="90"/>
      <c r="PRG161" s="90"/>
      <c r="PRH161" s="90"/>
      <c r="PRI161" s="90"/>
      <c r="PRJ161" s="90"/>
      <c r="PRK161" s="90"/>
      <c r="PRL161" s="90"/>
      <c r="PRM161" s="90"/>
      <c r="PRN161" s="90"/>
      <c r="PRO161" s="90"/>
      <c r="PRP161" s="90"/>
      <c r="PRQ161" s="90"/>
      <c r="PRR161" s="90"/>
      <c r="PRS161" s="90"/>
      <c r="PRT161" s="90"/>
      <c r="PRU161" s="90"/>
      <c r="PRV161" s="90"/>
      <c r="PRW161" s="90"/>
      <c r="PRX161" s="90"/>
      <c r="PRY161" s="90"/>
      <c r="PRZ161" s="90"/>
      <c r="PSA161" s="90"/>
      <c r="PSB161" s="90"/>
      <c r="PSC161" s="90"/>
      <c r="PSD161" s="90"/>
      <c r="PSE161" s="90"/>
      <c r="PSF161" s="90"/>
      <c r="PSG161" s="90"/>
      <c r="PSH161" s="90"/>
      <c r="PSI161" s="90"/>
      <c r="PSJ161" s="90"/>
      <c r="PSK161" s="90"/>
      <c r="PSL161" s="90"/>
      <c r="PSM161" s="90"/>
      <c r="PSN161" s="90"/>
      <c r="PSO161" s="90"/>
      <c r="PSP161" s="90"/>
      <c r="PSQ161" s="90"/>
      <c r="PSR161" s="90"/>
      <c r="PSS161" s="90"/>
      <c r="PST161" s="90"/>
      <c r="PSU161" s="90"/>
      <c r="PSV161" s="90"/>
      <c r="PSW161" s="90"/>
      <c r="PSX161" s="90"/>
      <c r="PSY161" s="90"/>
      <c r="PSZ161" s="90"/>
      <c r="PTA161" s="90"/>
      <c r="PTB161" s="90"/>
      <c r="PTC161" s="90"/>
      <c r="PTD161" s="90"/>
      <c r="PTE161" s="90"/>
      <c r="PTF161" s="90"/>
      <c r="PTG161" s="90"/>
      <c r="PTH161" s="90"/>
      <c r="PTI161" s="90"/>
      <c r="PTJ161" s="90"/>
      <c r="PTK161" s="90"/>
      <c r="PTL161" s="90"/>
      <c r="PTM161" s="90"/>
      <c r="PTN161" s="90"/>
      <c r="PTO161" s="90"/>
      <c r="PTP161" s="90"/>
      <c r="PTQ161" s="90"/>
      <c r="PTR161" s="90"/>
      <c r="PTS161" s="90"/>
      <c r="PTT161" s="90"/>
      <c r="PTU161" s="90"/>
      <c r="PTV161" s="90"/>
      <c r="PTW161" s="90"/>
      <c r="PTX161" s="90"/>
      <c r="PTY161" s="90"/>
      <c r="PTZ161" s="90"/>
      <c r="PUA161" s="90"/>
      <c r="PUB161" s="90"/>
      <c r="PUC161" s="90"/>
      <c r="PUD161" s="90"/>
      <c r="PUE161" s="90"/>
      <c r="PUF161" s="90"/>
      <c r="PUG161" s="90"/>
      <c r="PUH161" s="90"/>
      <c r="PUI161" s="90"/>
      <c r="PUJ161" s="90"/>
      <c r="PUK161" s="90"/>
      <c r="PUL161" s="90"/>
      <c r="PUM161" s="90"/>
      <c r="PUN161" s="90"/>
      <c r="PUO161" s="90"/>
      <c r="PUP161" s="90"/>
      <c r="PUQ161" s="90"/>
      <c r="PUR161" s="90"/>
      <c r="PUS161" s="90"/>
      <c r="PUT161" s="90"/>
      <c r="PUU161" s="90"/>
      <c r="PUV161" s="90"/>
      <c r="PUW161" s="90"/>
      <c r="PUX161" s="90"/>
      <c r="PUY161" s="90"/>
      <c r="PUZ161" s="90"/>
      <c r="PVA161" s="90"/>
      <c r="PVB161" s="90"/>
      <c r="PVC161" s="90"/>
      <c r="PVD161" s="90"/>
      <c r="PVE161" s="90"/>
      <c r="PVF161" s="90"/>
      <c r="PVG161" s="90"/>
      <c r="PVH161" s="90"/>
      <c r="PVI161" s="90"/>
      <c r="PVJ161" s="90"/>
      <c r="PVK161" s="90"/>
      <c r="PVL161" s="90"/>
      <c r="PVM161" s="90"/>
      <c r="PVN161" s="90"/>
      <c r="PVO161" s="90"/>
      <c r="PVP161" s="90"/>
      <c r="PVQ161" s="90"/>
      <c r="PVR161" s="90"/>
      <c r="PVS161" s="90"/>
      <c r="PVT161" s="90"/>
      <c r="PVU161" s="90"/>
      <c r="PVV161" s="90"/>
      <c r="PVW161" s="90"/>
      <c r="PVX161" s="90"/>
      <c r="PVY161" s="90"/>
      <c r="PVZ161" s="90"/>
      <c r="PWA161" s="90"/>
      <c r="PWB161" s="90"/>
      <c r="PWC161" s="90"/>
      <c r="PWD161" s="90"/>
      <c r="PWE161" s="90"/>
      <c r="PWF161" s="90"/>
      <c r="PWG161" s="90"/>
      <c r="PWH161" s="90"/>
      <c r="PWI161" s="90"/>
      <c r="PWJ161" s="90"/>
      <c r="PWK161" s="90"/>
      <c r="PWL161" s="90"/>
      <c r="PWM161" s="90"/>
      <c r="PWN161" s="90"/>
      <c r="PWO161" s="90"/>
      <c r="PWP161" s="90"/>
      <c r="PWQ161" s="90"/>
      <c r="PWR161" s="90"/>
      <c r="PWS161" s="90"/>
      <c r="PWT161" s="90"/>
      <c r="PWU161" s="90"/>
      <c r="PWV161" s="90"/>
      <c r="PWW161" s="90"/>
      <c r="PWX161" s="90"/>
      <c r="PWY161" s="90"/>
      <c r="PWZ161" s="90"/>
      <c r="PXA161" s="90"/>
      <c r="PXB161" s="90"/>
      <c r="PXC161" s="90"/>
      <c r="PXD161" s="90"/>
      <c r="PXE161" s="90"/>
      <c r="PXF161" s="90"/>
      <c r="PXG161" s="90"/>
      <c r="PXH161" s="90"/>
      <c r="PXI161" s="90"/>
      <c r="PXJ161" s="90"/>
      <c r="PXK161" s="90"/>
      <c r="PXL161" s="90"/>
      <c r="PXM161" s="90"/>
      <c r="PXN161" s="90"/>
      <c r="PXO161" s="90"/>
      <c r="PXP161" s="90"/>
      <c r="PXQ161" s="90"/>
      <c r="PXR161" s="90"/>
      <c r="PXS161" s="90"/>
      <c r="PXT161" s="90"/>
      <c r="PXU161" s="90"/>
      <c r="PXV161" s="90"/>
      <c r="PXW161" s="90"/>
      <c r="PXX161" s="90"/>
      <c r="PXY161" s="90"/>
      <c r="PXZ161" s="90"/>
      <c r="PYA161" s="90"/>
      <c r="PYB161" s="90"/>
      <c r="PYC161" s="90"/>
      <c r="PYD161" s="90"/>
      <c r="PYE161" s="90"/>
      <c r="PYF161" s="90"/>
      <c r="PYG161" s="90"/>
      <c r="PYH161" s="90"/>
      <c r="PYI161" s="90"/>
      <c r="PYJ161" s="90"/>
      <c r="PYK161" s="90"/>
      <c r="PYL161" s="90"/>
      <c r="PYM161" s="90"/>
      <c r="PYN161" s="90"/>
      <c r="PYO161" s="90"/>
      <c r="PYP161" s="90"/>
      <c r="PYQ161" s="90"/>
      <c r="PYR161" s="90"/>
      <c r="PYS161" s="90"/>
      <c r="PYT161" s="90"/>
      <c r="PYU161" s="90"/>
      <c r="PYV161" s="90"/>
      <c r="PYW161" s="90"/>
      <c r="PYX161" s="90"/>
      <c r="PYY161" s="90"/>
      <c r="PYZ161" s="90"/>
      <c r="PZA161" s="90"/>
      <c r="PZB161" s="90"/>
      <c r="PZC161" s="90"/>
      <c r="PZD161" s="90"/>
      <c r="PZE161" s="90"/>
      <c r="PZF161" s="90"/>
      <c r="PZG161" s="90"/>
      <c r="PZH161" s="90"/>
      <c r="PZI161" s="90"/>
      <c r="PZJ161" s="90"/>
      <c r="PZK161" s="90"/>
      <c r="PZL161" s="90"/>
      <c r="PZM161" s="90"/>
      <c r="PZN161" s="90"/>
      <c r="PZO161" s="90"/>
      <c r="PZP161" s="90"/>
      <c r="PZQ161" s="90"/>
      <c r="PZR161" s="90"/>
      <c r="PZS161" s="90"/>
      <c r="PZT161" s="90"/>
      <c r="PZU161" s="90"/>
      <c r="PZV161" s="90"/>
      <c r="PZW161" s="90"/>
      <c r="PZX161" s="90"/>
      <c r="PZY161" s="90"/>
      <c r="PZZ161" s="90"/>
      <c r="QAA161" s="90"/>
      <c r="QAB161" s="90"/>
      <c r="QAC161" s="90"/>
      <c r="QAD161" s="90"/>
      <c r="QAE161" s="90"/>
      <c r="QAF161" s="90"/>
      <c r="QAG161" s="90"/>
      <c r="QAH161" s="90"/>
      <c r="QAI161" s="90"/>
      <c r="QAJ161" s="90"/>
      <c r="QAK161" s="90"/>
      <c r="QAL161" s="90"/>
      <c r="QAM161" s="90"/>
      <c r="QAN161" s="90"/>
      <c r="QAO161" s="90"/>
      <c r="QAP161" s="90"/>
      <c r="QAQ161" s="90"/>
      <c r="QAR161" s="90"/>
      <c r="QAS161" s="90"/>
      <c r="QAT161" s="90"/>
      <c r="QAU161" s="90"/>
      <c r="QAV161" s="90"/>
      <c r="QAW161" s="90"/>
      <c r="QAX161" s="90"/>
      <c r="QAY161" s="90"/>
      <c r="QAZ161" s="90"/>
      <c r="QBA161" s="90"/>
      <c r="QBB161" s="90"/>
      <c r="QBC161" s="90"/>
      <c r="QBD161" s="90"/>
      <c r="QBE161" s="90"/>
      <c r="QBF161" s="90"/>
      <c r="QBG161" s="90"/>
      <c r="QBH161" s="90"/>
      <c r="QBI161" s="90"/>
      <c r="QBJ161" s="90"/>
      <c r="QBK161" s="90"/>
      <c r="QBL161" s="90"/>
      <c r="QBM161" s="90"/>
      <c r="QBN161" s="90"/>
      <c r="QBO161" s="90"/>
      <c r="QBP161" s="90"/>
      <c r="QBQ161" s="90"/>
      <c r="QBR161" s="90"/>
      <c r="QBS161" s="90"/>
      <c r="QBT161" s="90"/>
      <c r="QBU161" s="90"/>
      <c r="QBV161" s="90"/>
      <c r="QBW161" s="90"/>
      <c r="QBX161" s="90"/>
      <c r="QBY161" s="90"/>
      <c r="QBZ161" s="90"/>
      <c r="QCA161" s="90"/>
      <c r="QCB161" s="90"/>
      <c r="QCC161" s="90"/>
      <c r="QCD161" s="90"/>
      <c r="QCE161" s="90"/>
      <c r="QCF161" s="90"/>
      <c r="QCG161" s="90"/>
      <c r="QCH161" s="90"/>
      <c r="QCI161" s="90"/>
      <c r="QCJ161" s="90"/>
      <c r="QCK161" s="90"/>
      <c r="QCL161" s="90"/>
      <c r="QCM161" s="90"/>
      <c r="QCN161" s="90"/>
      <c r="QCO161" s="90"/>
      <c r="QCP161" s="90"/>
      <c r="QCQ161" s="90"/>
      <c r="QCR161" s="90"/>
      <c r="QCS161" s="90"/>
      <c r="QCT161" s="90"/>
      <c r="QCU161" s="90"/>
      <c r="QCV161" s="90"/>
      <c r="QCW161" s="90"/>
      <c r="QCX161" s="90"/>
      <c r="QCY161" s="90"/>
      <c r="QCZ161" s="90"/>
      <c r="QDA161" s="90"/>
      <c r="QDB161" s="90"/>
      <c r="QDC161" s="90"/>
      <c r="QDD161" s="90"/>
      <c r="QDE161" s="90"/>
      <c r="QDF161" s="90"/>
      <c r="QDG161" s="90"/>
      <c r="QDH161" s="90"/>
      <c r="QDI161" s="90"/>
      <c r="QDJ161" s="90"/>
      <c r="QDK161" s="90"/>
      <c r="QDL161" s="90"/>
      <c r="QDM161" s="90"/>
      <c r="QDN161" s="90"/>
      <c r="QDO161" s="90"/>
      <c r="QDP161" s="90"/>
      <c r="QDQ161" s="90"/>
      <c r="QDR161" s="90"/>
      <c r="QDS161" s="90"/>
      <c r="QDT161" s="90"/>
      <c r="QDU161" s="90"/>
      <c r="QDV161" s="90"/>
      <c r="QDW161" s="90"/>
      <c r="QDX161" s="90"/>
      <c r="QDY161" s="90"/>
      <c r="QDZ161" s="90"/>
      <c r="QEA161" s="90"/>
      <c r="QEB161" s="90"/>
      <c r="QEC161" s="90"/>
      <c r="QED161" s="90"/>
      <c r="QEE161" s="90"/>
      <c r="QEF161" s="90"/>
      <c r="QEG161" s="90"/>
      <c r="QEH161" s="90"/>
      <c r="QEI161" s="90"/>
      <c r="QEJ161" s="90"/>
      <c r="QEK161" s="90"/>
      <c r="QEL161" s="90"/>
      <c r="QEM161" s="90"/>
      <c r="QEN161" s="90"/>
      <c r="QEO161" s="90"/>
      <c r="QEP161" s="90"/>
      <c r="QEQ161" s="90"/>
      <c r="QER161" s="90"/>
      <c r="QES161" s="90"/>
      <c r="QET161" s="90"/>
      <c r="QEU161" s="90"/>
      <c r="QEV161" s="90"/>
      <c r="QEW161" s="90"/>
      <c r="QEX161" s="90"/>
      <c r="QEY161" s="90"/>
      <c r="QEZ161" s="90"/>
      <c r="QFA161" s="90"/>
      <c r="QFB161" s="90"/>
      <c r="QFC161" s="90"/>
      <c r="QFD161" s="90"/>
      <c r="QFE161" s="90"/>
      <c r="QFF161" s="90"/>
      <c r="QFG161" s="90"/>
      <c r="QFH161" s="90"/>
      <c r="QFI161" s="90"/>
      <c r="QFJ161" s="90"/>
      <c r="QFK161" s="90"/>
      <c r="QFL161" s="90"/>
      <c r="QFM161" s="90"/>
      <c r="QFN161" s="90"/>
      <c r="QFO161" s="90"/>
      <c r="QFP161" s="90"/>
      <c r="QFQ161" s="90"/>
      <c r="QFR161" s="90"/>
      <c r="QFS161" s="90"/>
      <c r="QFT161" s="90"/>
      <c r="QFU161" s="90"/>
      <c r="QFV161" s="90"/>
      <c r="QFW161" s="90"/>
      <c r="QFX161" s="90"/>
      <c r="QFY161" s="90"/>
      <c r="QFZ161" s="90"/>
      <c r="QGA161" s="90"/>
      <c r="QGB161" s="90"/>
      <c r="QGC161" s="90"/>
      <c r="QGD161" s="90"/>
      <c r="QGE161" s="90"/>
      <c r="QGF161" s="90"/>
      <c r="QGG161" s="90"/>
      <c r="QGH161" s="90"/>
      <c r="QGI161" s="90"/>
      <c r="QGJ161" s="90"/>
      <c r="QGK161" s="90"/>
      <c r="QGL161" s="90"/>
      <c r="QGM161" s="90"/>
      <c r="QGN161" s="90"/>
      <c r="QGO161" s="90"/>
      <c r="QGP161" s="90"/>
      <c r="QGQ161" s="90"/>
      <c r="QGR161" s="90"/>
      <c r="QGS161" s="90"/>
      <c r="QGT161" s="90"/>
      <c r="QGU161" s="90"/>
      <c r="QGV161" s="90"/>
      <c r="QGW161" s="90"/>
      <c r="QGX161" s="90"/>
      <c r="QGY161" s="90"/>
      <c r="QGZ161" s="90"/>
      <c r="QHA161" s="90"/>
      <c r="QHB161" s="90"/>
      <c r="QHC161" s="90"/>
      <c r="QHD161" s="90"/>
      <c r="QHE161" s="90"/>
      <c r="QHF161" s="90"/>
      <c r="QHG161" s="90"/>
      <c r="QHH161" s="90"/>
      <c r="QHI161" s="90"/>
      <c r="QHJ161" s="90"/>
      <c r="QHK161" s="90"/>
      <c r="QHL161" s="90"/>
      <c r="QHM161" s="90"/>
      <c r="QHN161" s="90"/>
      <c r="QHO161" s="90"/>
      <c r="QHP161" s="90"/>
      <c r="QHQ161" s="90"/>
      <c r="QHR161" s="90"/>
      <c r="QHS161" s="90"/>
      <c r="QHT161" s="90"/>
      <c r="QHU161" s="90"/>
      <c r="QHV161" s="90"/>
      <c r="QHW161" s="90"/>
      <c r="QHX161" s="90"/>
      <c r="QHY161" s="90"/>
      <c r="QHZ161" s="90"/>
      <c r="QIA161" s="90"/>
      <c r="QIB161" s="90"/>
      <c r="QIC161" s="90"/>
      <c r="QID161" s="90"/>
      <c r="QIE161" s="90"/>
      <c r="QIF161" s="90"/>
      <c r="QIG161" s="90"/>
      <c r="QIH161" s="90"/>
      <c r="QII161" s="90"/>
      <c r="QIJ161" s="90"/>
      <c r="QIK161" s="90"/>
      <c r="QIL161" s="90"/>
      <c r="QIM161" s="90"/>
      <c r="QIN161" s="90"/>
      <c r="QIO161" s="90"/>
      <c r="QIP161" s="90"/>
      <c r="QIQ161" s="90"/>
      <c r="QIR161" s="90"/>
      <c r="QIS161" s="90"/>
      <c r="QIT161" s="90"/>
      <c r="QIU161" s="90"/>
      <c r="QIV161" s="90"/>
      <c r="QIW161" s="90"/>
      <c r="QIX161" s="90"/>
      <c r="QIY161" s="90"/>
      <c r="QIZ161" s="90"/>
      <c r="QJA161" s="90"/>
      <c r="QJB161" s="90"/>
      <c r="QJC161" s="90"/>
      <c r="QJD161" s="90"/>
      <c r="QJE161" s="90"/>
      <c r="QJF161" s="90"/>
      <c r="QJG161" s="90"/>
      <c r="QJH161" s="90"/>
      <c r="QJI161" s="90"/>
      <c r="QJJ161" s="90"/>
      <c r="QJK161" s="90"/>
      <c r="QJL161" s="90"/>
      <c r="QJM161" s="90"/>
      <c r="QJN161" s="90"/>
      <c r="QJO161" s="90"/>
      <c r="QJP161" s="90"/>
      <c r="QJQ161" s="90"/>
      <c r="QJR161" s="90"/>
      <c r="QJS161" s="90"/>
      <c r="QJT161" s="90"/>
      <c r="QJU161" s="90"/>
      <c r="QJV161" s="90"/>
      <c r="QJW161" s="90"/>
      <c r="QJX161" s="90"/>
      <c r="QJY161" s="90"/>
      <c r="QJZ161" s="90"/>
      <c r="QKA161" s="90"/>
      <c r="QKB161" s="90"/>
      <c r="QKC161" s="90"/>
      <c r="QKD161" s="90"/>
      <c r="QKE161" s="90"/>
      <c r="QKF161" s="90"/>
      <c r="QKG161" s="90"/>
      <c r="QKH161" s="90"/>
      <c r="QKI161" s="90"/>
      <c r="QKJ161" s="90"/>
      <c r="QKK161" s="90"/>
      <c r="QKL161" s="90"/>
      <c r="QKM161" s="90"/>
      <c r="QKN161" s="90"/>
      <c r="QKO161" s="90"/>
      <c r="QKP161" s="90"/>
      <c r="QKQ161" s="90"/>
      <c r="QKR161" s="90"/>
      <c r="QKS161" s="90"/>
      <c r="QKT161" s="90"/>
      <c r="QKU161" s="90"/>
      <c r="QKV161" s="90"/>
      <c r="QKW161" s="90"/>
      <c r="QKX161" s="90"/>
      <c r="QKY161" s="90"/>
      <c r="QKZ161" s="90"/>
      <c r="QLA161" s="90"/>
      <c r="QLB161" s="90"/>
      <c r="QLC161" s="90"/>
      <c r="QLD161" s="90"/>
      <c r="QLE161" s="90"/>
      <c r="QLF161" s="90"/>
      <c r="QLG161" s="90"/>
      <c r="QLH161" s="90"/>
      <c r="QLI161" s="90"/>
      <c r="QLJ161" s="90"/>
      <c r="QLK161" s="90"/>
      <c r="QLL161" s="90"/>
      <c r="QLM161" s="90"/>
      <c r="QLN161" s="90"/>
      <c r="QLO161" s="90"/>
      <c r="QLP161" s="90"/>
      <c r="QLQ161" s="90"/>
      <c r="QLR161" s="90"/>
      <c r="QLS161" s="90"/>
      <c r="QLT161" s="90"/>
      <c r="QLU161" s="90"/>
      <c r="QLV161" s="90"/>
      <c r="QLW161" s="90"/>
      <c r="QLX161" s="90"/>
      <c r="QLY161" s="90"/>
      <c r="QLZ161" s="90"/>
      <c r="QMA161" s="90"/>
      <c r="QMB161" s="90"/>
      <c r="QMC161" s="90"/>
      <c r="QMD161" s="90"/>
      <c r="QME161" s="90"/>
      <c r="QMF161" s="90"/>
      <c r="QMG161" s="90"/>
      <c r="QMH161" s="90"/>
      <c r="QMI161" s="90"/>
      <c r="QMJ161" s="90"/>
      <c r="QMK161" s="90"/>
      <c r="QML161" s="90"/>
      <c r="QMM161" s="90"/>
      <c r="QMN161" s="90"/>
      <c r="QMO161" s="90"/>
      <c r="QMP161" s="90"/>
      <c r="QMQ161" s="90"/>
      <c r="QMR161" s="90"/>
      <c r="QMS161" s="90"/>
      <c r="QMT161" s="90"/>
      <c r="QMU161" s="90"/>
      <c r="QMV161" s="90"/>
      <c r="QMW161" s="90"/>
      <c r="QMX161" s="90"/>
      <c r="QMY161" s="90"/>
      <c r="QMZ161" s="90"/>
      <c r="QNA161" s="90"/>
      <c r="QNB161" s="90"/>
      <c r="QNC161" s="90"/>
      <c r="QND161" s="90"/>
      <c r="QNE161" s="90"/>
      <c r="QNF161" s="90"/>
      <c r="QNG161" s="90"/>
      <c r="QNH161" s="90"/>
      <c r="QNI161" s="90"/>
      <c r="QNJ161" s="90"/>
      <c r="QNK161" s="90"/>
      <c r="QNL161" s="90"/>
      <c r="QNM161" s="90"/>
      <c r="QNN161" s="90"/>
      <c r="QNO161" s="90"/>
      <c r="QNP161" s="90"/>
      <c r="QNQ161" s="90"/>
      <c r="QNR161" s="90"/>
      <c r="QNS161" s="90"/>
      <c r="QNT161" s="90"/>
      <c r="QNU161" s="90"/>
      <c r="QNV161" s="90"/>
      <c r="QNW161" s="90"/>
      <c r="QNX161" s="90"/>
      <c r="QNY161" s="90"/>
      <c r="QNZ161" s="90"/>
      <c r="QOA161" s="90"/>
      <c r="QOB161" s="90"/>
      <c r="QOC161" s="90"/>
      <c r="QOD161" s="90"/>
      <c r="QOE161" s="90"/>
      <c r="QOF161" s="90"/>
      <c r="QOG161" s="90"/>
      <c r="QOH161" s="90"/>
      <c r="QOI161" s="90"/>
      <c r="QOJ161" s="90"/>
      <c r="QOK161" s="90"/>
      <c r="QOL161" s="90"/>
      <c r="QOM161" s="90"/>
      <c r="QON161" s="90"/>
      <c r="QOO161" s="90"/>
      <c r="QOP161" s="90"/>
      <c r="QOQ161" s="90"/>
      <c r="QOR161" s="90"/>
      <c r="QOS161" s="90"/>
      <c r="QOT161" s="90"/>
      <c r="QOU161" s="90"/>
      <c r="QOV161" s="90"/>
      <c r="QOW161" s="90"/>
      <c r="QOX161" s="90"/>
      <c r="QOY161" s="90"/>
      <c r="QOZ161" s="90"/>
      <c r="QPA161" s="90"/>
      <c r="QPB161" s="90"/>
      <c r="QPC161" s="90"/>
      <c r="QPD161" s="90"/>
      <c r="QPE161" s="90"/>
      <c r="QPF161" s="90"/>
      <c r="QPG161" s="90"/>
      <c r="QPH161" s="90"/>
      <c r="QPI161" s="90"/>
      <c r="QPJ161" s="90"/>
      <c r="QPK161" s="90"/>
      <c r="QPL161" s="90"/>
      <c r="QPM161" s="90"/>
      <c r="QPN161" s="90"/>
      <c r="QPO161" s="90"/>
      <c r="QPP161" s="90"/>
      <c r="QPQ161" s="90"/>
      <c r="QPR161" s="90"/>
      <c r="QPS161" s="90"/>
      <c r="QPT161" s="90"/>
      <c r="QPU161" s="90"/>
      <c r="QPV161" s="90"/>
      <c r="QPW161" s="90"/>
      <c r="QPX161" s="90"/>
      <c r="QPY161" s="90"/>
      <c r="QPZ161" s="90"/>
      <c r="QQA161" s="90"/>
      <c r="QQB161" s="90"/>
      <c r="QQC161" s="90"/>
      <c r="QQD161" s="90"/>
      <c r="QQE161" s="90"/>
      <c r="QQF161" s="90"/>
      <c r="QQG161" s="90"/>
      <c r="QQH161" s="90"/>
      <c r="QQI161" s="90"/>
      <c r="QQJ161" s="90"/>
      <c r="QQK161" s="90"/>
      <c r="QQL161" s="90"/>
      <c r="QQM161" s="90"/>
      <c r="QQN161" s="90"/>
      <c r="QQO161" s="90"/>
      <c r="QQP161" s="90"/>
      <c r="QQQ161" s="90"/>
      <c r="QQR161" s="90"/>
      <c r="QQS161" s="90"/>
      <c r="QQT161" s="90"/>
      <c r="QQU161" s="90"/>
      <c r="QQV161" s="90"/>
      <c r="QQW161" s="90"/>
      <c r="QQX161" s="90"/>
      <c r="QQY161" s="90"/>
      <c r="QQZ161" s="90"/>
      <c r="QRA161" s="90"/>
      <c r="QRB161" s="90"/>
      <c r="QRC161" s="90"/>
      <c r="QRD161" s="90"/>
      <c r="QRE161" s="90"/>
      <c r="QRF161" s="90"/>
      <c r="QRG161" s="90"/>
      <c r="QRH161" s="90"/>
      <c r="QRI161" s="90"/>
      <c r="QRJ161" s="90"/>
      <c r="QRK161" s="90"/>
      <c r="QRL161" s="90"/>
      <c r="QRM161" s="90"/>
      <c r="QRN161" s="90"/>
      <c r="QRO161" s="90"/>
      <c r="QRP161" s="90"/>
      <c r="QRQ161" s="90"/>
      <c r="QRR161" s="90"/>
      <c r="QRS161" s="90"/>
      <c r="QRT161" s="90"/>
      <c r="QRU161" s="90"/>
      <c r="QRV161" s="90"/>
      <c r="QRW161" s="90"/>
      <c r="QRX161" s="90"/>
      <c r="QRY161" s="90"/>
      <c r="QRZ161" s="90"/>
      <c r="QSA161" s="90"/>
      <c r="QSB161" s="90"/>
      <c r="QSC161" s="90"/>
      <c r="QSD161" s="90"/>
      <c r="QSE161" s="90"/>
      <c r="QSF161" s="90"/>
      <c r="QSG161" s="90"/>
      <c r="QSH161" s="90"/>
      <c r="QSI161" s="90"/>
      <c r="QSJ161" s="90"/>
      <c r="QSK161" s="90"/>
      <c r="QSL161" s="90"/>
      <c r="QSM161" s="90"/>
      <c r="QSN161" s="90"/>
      <c r="QSO161" s="90"/>
      <c r="QSP161" s="90"/>
      <c r="QSQ161" s="90"/>
      <c r="QSR161" s="90"/>
      <c r="QSS161" s="90"/>
      <c r="QST161" s="90"/>
      <c r="QSU161" s="90"/>
      <c r="QSV161" s="90"/>
      <c r="QSW161" s="90"/>
      <c r="QSX161" s="90"/>
      <c r="QSY161" s="90"/>
      <c r="QSZ161" s="90"/>
      <c r="QTA161" s="90"/>
      <c r="QTB161" s="90"/>
      <c r="QTC161" s="90"/>
      <c r="QTD161" s="90"/>
      <c r="QTE161" s="90"/>
      <c r="QTF161" s="90"/>
      <c r="QTG161" s="90"/>
      <c r="QTH161" s="90"/>
      <c r="QTI161" s="90"/>
      <c r="QTJ161" s="90"/>
      <c r="QTK161" s="90"/>
      <c r="QTL161" s="90"/>
      <c r="QTM161" s="90"/>
      <c r="QTN161" s="90"/>
      <c r="QTO161" s="90"/>
      <c r="QTP161" s="90"/>
      <c r="QTQ161" s="90"/>
      <c r="QTR161" s="90"/>
      <c r="QTS161" s="90"/>
      <c r="QTT161" s="90"/>
      <c r="QTU161" s="90"/>
      <c r="QTV161" s="90"/>
      <c r="QTW161" s="90"/>
      <c r="QTX161" s="90"/>
      <c r="QTY161" s="90"/>
      <c r="QTZ161" s="90"/>
      <c r="QUA161" s="90"/>
      <c r="QUB161" s="90"/>
      <c r="QUC161" s="90"/>
      <c r="QUD161" s="90"/>
      <c r="QUE161" s="90"/>
      <c r="QUF161" s="90"/>
      <c r="QUG161" s="90"/>
      <c r="QUH161" s="90"/>
      <c r="QUI161" s="90"/>
      <c r="QUJ161" s="90"/>
      <c r="QUK161" s="90"/>
      <c r="QUL161" s="90"/>
      <c r="QUM161" s="90"/>
      <c r="QUN161" s="90"/>
      <c r="QUO161" s="90"/>
      <c r="QUP161" s="90"/>
      <c r="QUQ161" s="90"/>
      <c r="QUR161" s="90"/>
      <c r="QUS161" s="90"/>
      <c r="QUT161" s="90"/>
      <c r="QUU161" s="90"/>
      <c r="QUV161" s="90"/>
      <c r="QUW161" s="90"/>
      <c r="QUX161" s="90"/>
      <c r="QUY161" s="90"/>
      <c r="QUZ161" s="90"/>
      <c r="QVA161" s="90"/>
      <c r="QVB161" s="90"/>
      <c r="QVC161" s="90"/>
      <c r="QVD161" s="90"/>
      <c r="QVE161" s="90"/>
      <c r="QVF161" s="90"/>
      <c r="QVG161" s="90"/>
      <c r="QVH161" s="90"/>
      <c r="QVI161" s="90"/>
      <c r="QVJ161" s="90"/>
      <c r="QVK161" s="90"/>
      <c r="QVL161" s="90"/>
      <c r="QVM161" s="90"/>
      <c r="QVN161" s="90"/>
      <c r="QVO161" s="90"/>
      <c r="QVP161" s="90"/>
      <c r="QVQ161" s="90"/>
      <c r="QVR161" s="90"/>
      <c r="QVS161" s="90"/>
      <c r="QVT161" s="90"/>
      <c r="QVU161" s="90"/>
      <c r="QVV161" s="90"/>
      <c r="QVW161" s="90"/>
      <c r="QVX161" s="90"/>
      <c r="QVY161" s="90"/>
      <c r="QVZ161" s="90"/>
      <c r="QWA161" s="90"/>
      <c r="QWB161" s="90"/>
      <c r="QWC161" s="90"/>
      <c r="QWD161" s="90"/>
      <c r="QWE161" s="90"/>
      <c r="QWF161" s="90"/>
      <c r="QWG161" s="90"/>
      <c r="QWH161" s="90"/>
      <c r="QWI161" s="90"/>
      <c r="QWJ161" s="90"/>
      <c r="QWK161" s="90"/>
      <c r="QWL161" s="90"/>
      <c r="QWM161" s="90"/>
      <c r="QWN161" s="90"/>
      <c r="QWO161" s="90"/>
      <c r="QWP161" s="90"/>
      <c r="QWQ161" s="90"/>
      <c r="QWR161" s="90"/>
      <c r="QWS161" s="90"/>
      <c r="QWT161" s="90"/>
      <c r="QWU161" s="90"/>
      <c r="QWV161" s="90"/>
      <c r="QWW161" s="90"/>
      <c r="QWX161" s="90"/>
      <c r="QWY161" s="90"/>
      <c r="QWZ161" s="90"/>
      <c r="QXA161" s="90"/>
      <c r="QXB161" s="90"/>
      <c r="QXC161" s="90"/>
      <c r="QXD161" s="90"/>
      <c r="QXE161" s="90"/>
      <c r="QXF161" s="90"/>
      <c r="QXG161" s="90"/>
      <c r="QXH161" s="90"/>
      <c r="QXI161" s="90"/>
      <c r="QXJ161" s="90"/>
      <c r="QXK161" s="90"/>
      <c r="QXL161" s="90"/>
      <c r="QXM161" s="90"/>
      <c r="QXN161" s="90"/>
      <c r="QXO161" s="90"/>
      <c r="QXP161" s="90"/>
      <c r="QXQ161" s="90"/>
      <c r="QXR161" s="90"/>
      <c r="QXS161" s="90"/>
      <c r="QXT161" s="90"/>
      <c r="QXU161" s="90"/>
      <c r="QXV161" s="90"/>
      <c r="QXW161" s="90"/>
      <c r="QXX161" s="90"/>
      <c r="QXY161" s="90"/>
      <c r="QXZ161" s="90"/>
      <c r="QYA161" s="90"/>
      <c r="QYB161" s="90"/>
      <c r="QYC161" s="90"/>
      <c r="QYD161" s="90"/>
      <c r="QYE161" s="90"/>
      <c r="QYF161" s="90"/>
      <c r="QYG161" s="90"/>
      <c r="QYH161" s="90"/>
      <c r="QYI161" s="90"/>
      <c r="QYJ161" s="90"/>
      <c r="QYK161" s="90"/>
      <c r="QYL161" s="90"/>
      <c r="QYM161" s="90"/>
      <c r="QYN161" s="90"/>
      <c r="QYO161" s="90"/>
      <c r="QYP161" s="90"/>
      <c r="QYQ161" s="90"/>
      <c r="QYR161" s="90"/>
      <c r="QYS161" s="90"/>
      <c r="QYT161" s="90"/>
      <c r="QYU161" s="90"/>
      <c r="QYV161" s="90"/>
      <c r="QYW161" s="90"/>
      <c r="QYX161" s="90"/>
      <c r="QYY161" s="90"/>
      <c r="QYZ161" s="90"/>
      <c r="QZA161" s="90"/>
      <c r="QZB161" s="90"/>
      <c r="QZC161" s="90"/>
      <c r="QZD161" s="90"/>
      <c r="QZE161" s="90"/>
      <c r="QZF161" s="90"/>
      <c r="QZG161" s="90"/>
      <c r="QZH161" s="90"/>
      <c r="QZI161" s="90"/>
      <c r="QZJ161" s="90"/>
      <c r="QZK161" s="90"/>
      <c r="QZL161" s="90"/>
      <c r="QZM161" s="90"/>
      <c r="QZN161" s="90"/>
      <c r="QZO161" s="90"/>
      <c r="QZP161" s="90"/>
      <c r="QZQ161" s="90"/>
      <c r="QZR161" s="90"/>
      <c r="QZS161" s="90"/>
      <c r="QZT161" s="90"/>
      <c r="QZU161" s="90"/>
      <c r="QZV161" s="90"/>
      <c r="QZW161" s="90"/>
      <c r="QZX161" s="90"/>
      <c r="QZY161" s="90"/>
      <c r="QZZ161" s="90"/>
      <c r="RAA161" s="90"/>
      <c r="RAB161" s="90"/>
      <c r="RAC161" s="90"/>
      <c r="RAD161" s="90"/>
      <c r="RAE161" s="90"/>
      <c r="RAF161" s="90"/>
      <c r="RAG161" s="90"/>
      <c r="RAH161" s="90"/>
      <c r="RAI161" s="90"/>
      <c r="RAJ161" s="90"/>
      <c r="RAK161" s="90"/>
      <c r="RAL161" s="90"/>
      <c r="RAM161" s="90"/>
      <c r="RAN161" s="90"/>
      <c r="RAO161" s="90"/>
      <c r="RAP161" s="90"/>
      <c r="RAQ161" s="90"/>
      <c r="RAR161" s="90"/>
      <c r="RAS161" s="90"/>
      <c r="RAT161" s="90"/>
      <c r="RAU161" s="90"/>
      <c r="RAV161" s="90"/>
      <c r="RAW161" s="90"/>
      <c r="RAX161" s="90"/>
      <c r="RAY161" s="90"/>
      <c r="RAZ161" s="90"/>
      <c r="RBA161" s="90"/>
      <c r="RBB161" s="90"/>
      <c r="RBC161" s="90"/>
      <c r="RBD161" s="90"/>
      <c r="RBE161" s="90"/>
      <c r="RBF161" s="90"/>
      <c r="RBG161" s="90"/>
      <c r="RBH161" s="90"/>
      <c r="RBI161" s="90"/>
      <c r="RBJ161" s="90"/>
      <c r="RBK161" s="90"/>
      <c r="RBL161" s="90"/>
      <c r="RBM161" s="90"/>
      <c r="RBN161" s="90"/>
      <c r="RBO161" s="90"/>
      <c r="RBP161" s="90"/>
      <c r="RBQ161" s="90"/>
      <c r="RBR161" s="90"/>
      <c r="RBS161" s="90"/>
      <c r="RBT161" s="90"/>
      <c r="RBU161" s="90"/>
      <c r="RBV161" s="90"/>
      <c r="RBW161" s="90"/>
      <c r="RBX161" s="90"/>
      <c r="RBY161" s="90"/>
      <c r="RBZ161" s="90"/>
      <c r="RCA161" s="90"/>
      <c r="RCB161" s="90"/>
      <c r="RCC161" s="90"/>
      <c r="RCD161" s="90"/>
      <c r="RCE161" s="90"/>
      <c r="RCF161" s="90"/>
      <c r="RCG161" s="90"/>
      <c r="RCH161" s="90"/>
      <c r="RCI161" s="90"/>
      <c r="RCJ161" s="90"/>
      <c r="RCK161" s="90"/>
      <c r="RCL161" s="90"/>
      <c r="RCM161" s="90"/>
      <c r="RCN161" s="90"/>
      <c r="RCO161" s="90"/>
      <c r="RCP161" s="90"/>
      <c r="RCQ161" s="90"/>
      <c r="RCR161" s="90"/>
      <c r="RCS161" s="90"/>
      <c r="RCT161" s="90"/>
      <c r="RCU161" s="90"/>
      <c r="RCV161" s="90"/>
      <c r="RCW161" s="90"/>
      <c r="RCX161" s="90"/>
      <c r="RCY161" s="90"/>
      <c r="RCZ161" s="90"/>
      <c r="RDA161" s="90"/>
      <c r="RDB161" s="90"/>
      <c r="RDC161" s="90"/>
      <c r="RDD161" s="90"/>
      <c r="RDE161" s="90"/>
      <c r="RDF161" s="90"/>
      <c r="RDG161" s="90"/>
      <c r="RDH161" s="90"/>
      <c r="RDI161" s="90"/>
      <c r="RDJ161" s="90"/>
      <c r="RDK161" s="90"/>
      <c r="RDL161" s="90"/>
      <c r="RDM161" s="90"/>
      <c r="RDN161" s="90"/>
      <c r="RDO161" s="90"/>
      <c r="RDP161" s="90"/>
      <c r="RDQ161" s="90"/>
      <c r="RDR161" s="90"/>
      <c r="RDS161" s="90"/>
      <c r="RDT161" s="90"/>
      <c r="RDU161" s="90"/>
      <c r="RDV161" s="90"/>
      <c r="RDW161" s="90"/>
      <c r="RDX161" s="90"/>
      <c r="RDY161" s="90"/>
      <c r="RDZ161" s="90"/>
      <c r="REA161" s="90"/>
      <c r="REB161" s="90"/>
      <c r="REC161" s="90"/>
      <c r="RED161" s="90"/>
      <c r="REE161" s="90"/>
      <c r="REF161" s="90"/>
      <c r="REG161" s="90"/>
      <c r="REH161" s="90"/>
      <c r="REI161" s="90"/>
      <c r="REJ161" s="90"/>
      <c r="REK161" s="90"/>
      <c r="REL161" s="90"/>
      <c r="REM161" s="90"/>
      <c r="REN161" s="90"/>
      <c r="REO161" s="90"/>
      <c r="REP161" s="90"/>
      <c r="REQ161" s="90"/>
      <c r="RER161" s="90"/>
      <c r="RES161" s="90"/>
      <c r="RET161" s="90"/>
      <c r="REU161" s="90"/>
      <c r="REV161" s="90"/>
      <c r="REW161" s="90"/>
      <c r="REX161" s="90"/>
      <c r="REY161" s="90"/>
      <c r="REZ161" s="90"/>
      <c r="RFA161" s="90"/>
      <c r="RFB161" s="90"/>
      <c r="RFC161" s="90"/>
      <c r="RFD161" s="90"/>
      <c r="RFE161" s="90"/>
      <c r="RFF161" s="90"/>
      <c r="RFG161" s="90"/>
      <c r="RFH161" s="90"/>
      <c r="RFI161" s="90"/>
      <c r="RFJ161" s="90"/>
      <c r="RFK161" s="90"/>
      <c r="RFL161" s="90"/>
      <c r="RFM161" s="90"/>
      <c r="RFN161" s="90"/>
      <c r="RFO161" s="90"/>
      <c r="RFP161" s="90"/>
      <c r="RFQ161" s="90"/>
      <c r="RFR161" s="90"/>
      <c r="RFS161" s="90"/>
      <c r="RFT161" s="90"/>
      <c r="RFU161" s="90"/>
      <c r="RFV161" s="90"/>
      <c r="RFW161" s="90"/>
      <c r="RFX161" s="90"/>
      <c r="RFY161" s="90"/>
      <c r="RFZ161" s="90"/>
      <c r="RGA161" s="90"/>
      <c r="RGB161" s="90"/>
      <c r="RGC161" s="90"/>
      <c r="RGD161" s="90"/>
      <c r="RGE161" s="90"/>
      <c r="RGF161" s="90"/>
      <c r="RGG161" s="90"/>
      <c r="RGH161" s="90"/>
      <c r="RGI161" s="90"/>
      <c r="RGJ161" s="90"/>
      <c r="RGK161" s="90"/>
      <c r="RGL161" s="90"/>
      <c r="RGM161" s="90"/>
      <c r="RGN161" s="90"/>
      <c r="RGO161" s="90"/>
      <c r="RGP161" s="90"/>
      <c r="RGQ161" s="90"/>
      <c r="RGR161" s="90"/>
      <c r="RGS161" s="90"/>
      <c r="RGT161" s="90"/>
      <c r="RGU161" s="90"/>
      <c r="RGV161" s="90"/>
      <c r="RGW161" s="90"/>
      <c r="RGX161" s="90"/>
      <c r="RGY161" s="90"/>
      <c r="RGZ161" s="90"/>
      <c r="RHA161" s="90"/>
      <c r="RHB161" s="90"/>
      <c r="RHC161" s="90"/>
      <c r="RHD161" s="90"/>
      <c r="RHE161" s="90"/>
      <c r="RHF161" s="90"/>
      <c r="RHG161" s="90"/>
      <c r="RHH161" s="90"/>
      <c r="RHI161" s="90"/>
      <c r="RHJ161" s="90"/>
      <c r="RHK161" s="90"/>
      <c r="RHL161" s="90"/>
      <c r="RHM161" s="90"/>
      <c r="RHN161" s="90"/>
      <c r="RHO161" s="90"/>
      <c r="RHP161" s="90"/>
      <c r="RHQ161" s="90"/>
      <c r="RHR161" s="90"/>
      <c r="RHS161" s="90"/>
      <c r="RHT161" s="90"/>
      <c r="RHU161" s="90"/>
      <c r="RHV161" s="90"/>
      <c r="RHW161" s="90"/>
      <c r="RHX161" s="90"/>
      <c r="RHY161" s="90"/>
      <c r="RHZ161" s="90"/>
      <c r="RIA161" s="90"/>
      <c r="RIB161" s="90"/>
      <c r="RIC161" s="90"/>
      <c r="RID161" s="90"/>
      <c r="RIE161" s="90"/>
      <c r="RIF161" s="90"/>
      <c r="RIG161" s="90"/>
      <c r="RIH161" s="90"/>
      <c r="RII161" s="90"/>
      <c r="RIJ161" s="90"/>
      <c r="RIK161" s="90"/>
      <c r="RIL161" s="90"/>
      <c r="RIM161" s="90"/>
      <c r="RIN161" s="90"/>
      <c r="RIO161" s="90"/>
      <c r="RIP161" s="90"/>
      <c r="RIQ161" s="90"/>
      <c r="RIR161" s="90"/>
      <c r="RIS161" s="90"/>
      <c r="RIT161" s="90"/>
      <c r="RIU161" s="90"/>
      <c r="RIV161" s="90"/>
      <c r="RIW161" s="90"/>
      <c r="RIX161" s="90"/>
      <c r="RIY161" s="90"/>
      <c r="RIZ161" s="90"/>
      <c r="RJA161" s="90"/>
      <c r="RJB161" s="90"/>
      <c r="RJC161" s="90"/>
      <c r="RJD161" s="90"/>
      <c r="RJE161" s="90"/>
      <c r="RJF161" s="90"/>
      <c r="RJG161" s="90"/>
      <c r="RJH161" s="90"/>
      <c r="RJI161" s="90"/>
      <c r="RJJ161" s="90"/>
      <c r="RJK161" s="90"/>
      <c r="RJL161" s="90"/>
      <c r="RJM161" s="90"/>
      <c r="RJN161" s="90"/>
      <c r="RJO161" s="90"/>
      <c r="RJP161" s="90"/>
      <c r="RJQ161" s="90"/>
      <c r="RJR161" s="90"/>
      <c r="RJS161" s="90"/>
      <c r="RJT161" s="90"/>
      <c r="RJU161" s="90"/>
      <c r="RJV161" s="90"/>
      <c r="RJW161" s="90"/>
      <c r="RJX161" s="90"/>
      <c r="RJY161" s="90"/>
      <c r="RJZ161" s="90"/>
      <c r="RKA161" s="90"/>
      <c r="RKB161" s="90"/>
      <c r="RKC161" s="90"/>
      <c r="RKD161" s="90"/>
      <c r="RKE161" s="90"/>
      <c r="RKF161" s="90"/>
      <c r="RKG161" s="90"/>
      <c r="RKH161" s="90"/>
      <c r="RKI161" s="90"/>
      <c r="RKJ161" s="90"/>
      <c r="RKK161" s="90"/>
      <c r="RKL161" s="90"/>
      <c r="RKM161" s="90"/>
      <c r="RKN161" s="90"/>
      <c r="RKO161" s="90"/>
      <c r="RKP161" s="90"/>
      <c r="RKQ161" s="90"/>
      <c r="RKR161" s="90"/>
      <c r="RKS161" s="90"/>
      <c r="RKT161" s="90"/>
      <c r="RKU161" s="90"/>
      <c r="RKV161" s="90"/>
      <c r="RKW161" s="90"/>
      <c r="RKX161" s="90"/>
      <c r="RKY161" s="90"/>
      <c r="RKZ161" s="90"/>
      <c r="RLA161" s="90"/>
      <c r="RLB161" s="90"/>
      <c r="RLC161" s="90"/>
      <c r="RLD161" s="90"/>
      <c r="RLE161" s="90"/>
      <c r="RLF161" s="90"/>
      <c r="RLG161" s="90"/>
      <c r="RLH161" s="90"/>
      <c r="RLI161" s="90"/>
      <c r="RLJ161" s="90"/>
      <c r="RLK161" s="90"/>
      <c r="RLL161" s="90"/>
      <c r="RLM161" s="90"/>
      <c r="RLN161" s="90"/>
      <c r="RLO161" s="90"/>
      <c r="RLP161" s="90"/>
      <c r="RLQ161" s="90"/>
      <c r="RLR161" s="90"/>
      <c r="RLS161" s="90"/>
      <c r="RLT161" s="90"/>
      <c r="RLU161" s="90"/>
      <c r="RLV161" s="90"/>
      <c r="RLW161" s="90"/>
      <c r="RLX161" s="90"/>
      <c r="RLY161" s="90"/>
      <c r="RLZ161" s="90"/>
      <c r="RMA161" s="90"/>
      <c r="RMB161" s="90"/>
      <c r="RMC161" s="90"/>
      <c r="RMD161" s="90"/>
      <c r="RME161" s="90"/>
      <c r="RMF161" s="90"/>
      <c r="RMG161" s="90"/>
      <c r="RMH161" s="90"/>
      <c r="RMI161" s="90"/>
      <c r="RMJ161" s="90"/>
      <c r="RMK161" s="90"/>
      <c r="RML161" s="90"/>
      <c r="RMM161" s="90"/>
      <c r="RMN161" s="90"/>
      <c r="RMO161" s="90"/>
      <c r="RMP161" s="90"/>
      <c r="RMQ161" s="90"/>
      <c r="RMR161" s="90"/>
      <c r="RMS161" s="90"/>
      <c r="RMT161" s="90"/>
      <c r="RMU161" s="90"/>
      <c r="RMV161" s="90"/>
      <c r="RMW161" s="90"/>
      <c r="RMX161" s="90"/>
      <c r="RMY161" s="90"/>
      <c r="RMZ161" s="90"/>
      <c r="RNA161" s="90"/>
      <c r="RNB161" s="90"/>
      <c r="RNC161" s="90"/>
      <c r="RND161" s="90"/>
      <c r="RNE161" s="90"/>
      <c r="RNF161" s="90"/>
      <c r="RNG161" s="90"/>
      <c r="RNH161" s="90"/>
      <c r="RNI161" s="90"/>
      <c r="RNJ161" s="90"/>
      <c r="RNK161" s="90"/>
      <c r="RNL161" s="90"/>
      <c r="RNM161" s="90"/>
      <c r="RNN161" s="90"/>
      <c r="RNO161" s="90"/>
      <c r="RNP161" s="90"/>
      <c r="RNQ161" s="90"/>
      <c r="RNR161" s="90"/>
      <c r="RNS161" s="90"/>
      <c r="RNT161" s="90"/>
      <c r="RNU161" s="90"/>
      <c r="RNV161" s="90"/>
      <c r="RNW161" s="90"/>
      <c r="RNX161" s="90"/>
      <c r="RNY161" s="90"/>
      <c r="RNZ161" s="90"/>
      <c r="ROA161" s="90"/>
      <c r="ROB161" s="90"/>
      <c r="ROC161" s="90"/>
      <c r="ROD161" s="90"/>
      <c r="ROE161" s="90"/>
      <c r="ROF161" s="90"/>
      <c r="ROG161" s="90"/>
      <c r="ROH161" s="90"/>
      <c r="ROI161" s="90"/>
      <c r="ROJ161" s="90"/>
      <c r="ROK161" s="90"/>
      <c r="ROL161" s="90"/>
      <c r="ROM161" s="90"/>
      <c r="RON161" s="90"/>
      <c r="ROO161" s="90"/>
      <c r="ROP161" s="90"/>
      <c r="ROQ161" s="90"/>
      <c r="ROR161" s="90"/>
      <c r="ROS161" s="90"/>
      <c r="ROT161" s="90"/>
      <c r="ROU161" s="90"/>
      <c r="ROV161" s="90"/>
      <c r="ROW161" s="90"/>
      <c r="ROX161" s="90"/>
      <c r="ROY161" s="90"/>
      <c r="ROZ161" s="90"/>
      <c r="RPA161" s="90"/>
      <c r="RPB161" s="90"/>
      <c r="RPC161" s="90"/>
      <c r="RPD161" s="90"/>
      <c r="RPE161" s="90"/>
      <c r="RPF161" s="90"/>
      <c r="RPG161" s="90"/>
      <c r="RPH161" s="90"/>
      <c r="RPI161" s="90"/>
      <c r="RPJ161" s="90"/>
      <c r="RPK161" s="90"/>
      <c r="RPL161" s="90"/>
      <c r="RPM161" s="90"/>
      <c r="RPN161" s="90"/>
      <c r="RPO161" s="90"/>
      <c r="RPP161" s="90"/>
      <c r="RPQ161" s="90"/>
      <c r="RPR161" s="90"/>
      <c r="RPS161" s="90"/>
      <c r="RPT161" s="90"/>
      <c r="RPU161" s="90"/>
      <c r="RPV161" s="90"/>
      <c r="RPW161" s="90"/>
      <c r="RPX161" s="90"/>
      <c r="RPY161" s="90"/>
      <c r="RPZ161" s="90"/>
      <c r="RQA161" s="90"/>
      <c r="RQB161" s="90"/>
      <c r="RQC161" s="90"/>
      <c r="RQD161" s="90"/>
      <c r="RQE161" s="90"/>
      <c r="RQF161" s="90"/>
      <c r="RQG161" s="90"/>
      <c r="RQH161" s="90"/>
      <c r="RQI161" s="90"/>
      <c r="RQJ161" s="90"/>
      <c r="RQK161" s="90"/>
      <c r="RQL161" s="90"/>
      <c r="RQM161" s="90"/>
      <c r="RQN161" s="90"/>
      <c r="RQO161" s="90"/>
      <c r="RQP161" s="90"/>
      <c r="RQQ161" s="90"/>
      <c r="RQR161" s="90"/>
      <c r="RQS161" s="90"/>
      <c r="RQT161" s="90"/>
      <c r="RQU161" s="90"/>
      <c r="RQV161" s="90"/>
      <c r="RQW161" s="90"/>
      <c r="RQX161" s="90"/>
      <c r="RQY161" s="90"/>
      <c r="RQZ161" s="90"/>
      <c r="RRA161" s="90"/>
      <c r="RRB161" s="90"/>
      <c r="RRC161" s="90"/>
      <c r="RRD161" s="90"/>
      <c r="RRE161" s="90"/>
      <c r="RRF161" s="90"/>
      <c r="RRG161" s="90"/>
      <c r="RRH161" s="90"/>
      <c r="RRI161" s="90"/>
      <c r="RRJ161" s="90"/>
      <c r="RRK161" s="90"/>
      <c r="RRL161" s="90"/>
      <c r="RRM161" s="90"/>
      <c r="RRN161" s="90"/>
      <c r="RRO161" s="90"/>
      <c r="RRP161" s="90"/>
      <c r="RRQ161" s="90"/>
      <c r="RRR161" s="90"/>
      <c r="RRS161" s="90"/>
      <c r="RRT161" s="90"/>
      <c r="RRU161" s="90"/>
      <c r="RRV161" s="90"/>
      <c r="RRW161" s="90"/>
      <c r="RRX161" s="90"/>
      <c r="RRY161" s="90"/>
      <c r="RRZ161" s="90"/>
      <c r="RSA161" s="90"/>
      <c r="RSB161" s="90"/>
      <c r="RSC161" s="90"/>
      <c r="RSD161" s="90"/>
      <c r="RSE161" s="90"/>
      <c r="RSF161" s="90"/>
      <c r="RSG161" s="90"/>
      <c r="RSH161" s="90"/>
      <c r="RSI161" s="90"/>
      <c r="RSJ161" s="90"/>
      <c r="RSK161" s="90"/>
      <c r="RSL161" s="90"/>
      <c r="RSM161" s="90"/>
      <c r="RSN161" s="90"/>
      <c r="RSO161" s="90"/>
      <c r="RSP161" s="90"/>
      <c r="RSQ161" s="90"/>
      <c r="RSR161" s="90"/>
      <c r="RSS161" s="90"/>
      <c r="RST161" s="90"/>
      <c r="RSU161" s="90"/>
      <c r="RSV161" s="90"/>
      <c r="RSW161" s="90"/>
      <c r="RSX161" s="90"/>
      <c r="RSY161" s="90"/>
      <c r="RSZ161" s="90"/>
      <c r="RTA161" s="90"/>
      <c r="RTB161" s="90"/>
      <c r="RTC161" s="90"/>
      <c r="RTD161" s="90"/>
      <c r="RTE161" s="90"/>
      <c r="RTF161" s="90"/>
      <c r="RTG161" s="90"/>
      <c r="RTH161" s="90"/>
      <c r="RTI161" s="90"/>
      <c r="RTJ161" s="90"/>
      <c r="RTK161" s="90"/>
      <c r="RTL161" s="90"/>
      <c r="RTM161" s="90"/>
      <c r="RTN161" s="90"/>
      <c r="RTO161" s="90"/>
      <c r="RTP161" s="90"/>
      <c r="RTQ161" s="90"/>
      <c r="RTR161" s="90"/>
      <c r="RTS161" s="90"/>
      <c r="RTT161" s="90"/>
      <c r="RTU161" s="90"/>
      <c r="RTV161" s="90"/>
      <c r="RTW161" s="90"/>
      <c r="RTX161" s="90"/>
      <c r="RTY161" s="90"/>
      <c r="RTZ161" s="90"/>
      <c r="RUA161" s="90"/>
      <c r="RUB161" s="90"/>
      <c r="RUC161" s="90"/>
      <c r="RUD161" s="90"/>
      <c r="RUE161" s="90"/>
      <c r="RUF161" s="90"/>
      <c r="RUG161" s="90"/>
      <c r="RUH161" s="90"/>
      <c r="RUI161" s="90"/>
      <c r="RUJ161" s="90"/>
      <c r="RUK161" s="90"/>
      <c r="RUL161" s="90"/>
      <c r="RUM161" s="90"/>
      <c r="RUN161" s="90"/>
      <c r="RUO161" s="90"/>
      <c r="RUP161" s="90"/>
      <c r="RUQ161" s="90"/>
      <c r="RUR161" s="90"/>
      <c r="RUS161" s="90"/>
      <c r="RUT161" s="90"/>
      <c r="RUU161" s="90"/>
      <c r="RUV161" s="90"/>
      <c r="RUW161" s="90"/>
      <c r="RUX161" s="90"/>
      <c r="RUY161" s="90"/>
      <c r="RUZ161" s="90"/>
      <c r="RVA161" s="90"/>
      <c r="RVB161" s="90"/>
      <c r="RVC161" s="90"/>
      <c r="RVD161" s="90"/>
      <c r="RVE161" s="90"/>
      <c r="RVF161" s="90"/>
      <c r="RVG161" s="90"/>
      <c r="RVH161" s="90"/>
      <c r="RVI161" s="90"/>
      <c r="RVJ161" s="90"/>
      <c r="RVK161" s="90"/>
      <c r="RVL161" s="90"/>
      <c r="RVM161" s="90"/>
      <c r="RVN161" s="90"/>
      <c r="RVO161" s="90"/>
      <c r="RVP161" s="90"/>
      <c r="RVQ161" s="90"/>
      <c r="RVR161" s="90"/>
      <c r="RVS161" s="90"/>
      <c r="RVT161" s="90"/>
      <c r="RVU161" s="90"/>
      <c r="RVV161" s="90"/>
      <c r="RVW161" s="90"/>
      <c r="RVX161" s="90"/>
      <c r="RVY161" s="90"/>
      <c r="RVZ161" s="90"/>
      <c r="RWA161" s="90"/>
      <c r="RWB161" s="90"/>
      <c r="RWC161" s="90"/>
      <c r="RWD161" s="90"/>
      <c r="RWE161" s="90"/>
      <c r="RWF161" s="90"/>
      <c r="RWG161" s="90"/>
      <c r="RWH161" s="90"/>
      <c r="RWI161" s="90"/>
      <c r="RWJ161" s="90"/>
      <c r="RWK161" s="90"/>
      <c r="RWL161" s="90"/>
      <c r="RWM161" s="90"/>
      <c r="RWN161" s="90"/>
      <c r="RWO161" s="90"/>
      <c r="RWP161" s="90"/>
      <c r="RWQ161" s="90"/>
      <c r="RWR161" s="90"/>
      <c r="RWS161" s="90"/>
      <c r="RWT161" s="90"/>
      <c r="RWU161" s="90"/>
      <c r="RWV161" s="90"/>
      <c r="RWW161" s="90"/>
      <c r="RWX161" s="90"/>
      <c r="RWY161" s="90"/>
      <c r="RWZ161" s="90"/>
      <c r="RXA161" s="90"/>
      <c r="RXB161" s="90"/>
      <c r="RXC161" s="90"/>
      <c r="RXD161" s="90"/>
      <c r="RXE161" s="90"/>
      <c r="RXF161" s="90"/>
      <c r="RXG161" s="90"/>
      <c r="RXH161" s="90"/>
      <c r="RXI161" s="90"/>
      <c r="RXJ161" s="90"/>
      <c r="RXK161" s="90"/>
      <c r="RXL161" s="90"/>
      <c r="RXM161" s="90"/>
      <c r="RXN161" s="90"/>
      <c r="RXO161" s="90"/>
      <c r="RXP161" s="90"/>
      <c r="RXQ161" s="90"/>
      <c r="RXR161" s="90"/>
      <c r="RXS161" s="90"/>
      <c r="RXT161" s="90"/>
      <c r="RXU161" s="90"/>
      <c r="RXV161" s="90"/>
      <c r="RXW161" s="90"/>
      <c r="RXX161" s="90"/>
      <c r="RXY161" s="90"/>
      <c r="RXZ161" s="90"/>
      <c r="RYA161" s="90"/>
      <c r="RYB161" s="90"/>
      <c r="RYC161" s="90"/>
      <c r="RYD161" s="90"/>
      <c r="RYE161" s="90"/>
      <c r="RYF161" s="90"/>
      <c r="RYG161" s="90"/>
      <c r="RYH161" s="90"/>
      <c r="RYI161" s="90"/>
      <c r="RYJ161" s="90"/>
      <c r="RYK161" s="90"/>
      <c r="RYL161" s="90"/>
      <c r="RYM161" s="90"/>
      <c r="RYN161" s="90"/>
      <c r="RYO161" s="90"/>
      <c r="RYP161" s="90"/>
      <c r="RYQ161" s="90"/>
      <c r="RYR161" s="90"/>
      <c r="RYS161" s="90"/>
      <c r="RYT161" s="90"/>
      <c r="RYU161" s="90"/>
      <c r="RYV161" s="90"/>
      <c r="RYW161" s="90"/>
      <c r="RYX161" s="90"/>
      <c r="RYY161" s="90"/>
      <c r="RYZ161" s="90"/>
      <c r="RZA161" s="90"/>
      <c r="RZB161" s="90"/>
      <c r="RZC161" s="90"/>
      <c r="RZD161" s="90"/>
      <c r="RZE161" s="90"/>
      <c r="RZF161" s="90"/>
      <c r="RZG161" s="90"/>
      <c r="RZH161" s="90"/>
      <c r="RZI161" s="90"/>
      <c r="RZJ161" s="90"/>
      <c r="RZK161" s="90"/>
      <c r="RZL161" s="90"/>
      <c r="RZM161" s="90"/>
      <c r="RZN161" s="90"/>
      <c r="RZO161" s="90"/>
      <c r="RZP161" s="90"/>
      <c r="RZQ161" s="90"/>
      <c r="RZR161" s="90"/>
      <c r="RZS161" s="90"/>
      <c r="RZT161" s="90"/>
      <c r="RZU161" s="90"/>
      <c r="RZV161" s="90"/>
      <c r="RZW161" s="90"/>
      <c r="RZX161" s="90"/>
      <c r="RZY161" s="90"/>
      <c r="RZZ161" s="90"/>
      <c r="SAA161" s="90"/>
      <c r="SAB161" s="90"/>
      <c r="SAC161" s="90"/>
      <c r="SAD161" s="90"/>
      <c r="SAE161" s="90"/>
      <c r="SAF161" s="90"/>
      <c r="SAG161" s="90"/>
      <c r="SAH161" s="90"/>
      <c r="SAI161" s="90"/>
      <c r="SAJ161" s="90"/>
      <c r="SAK161" s="90"/>
      <c r="SAL161" s="90"/>
      <c r="SAM161" s="90"/>
      <c r="SAN161" s="90"/>
      <c r="SAO161" s="90"/>
      <c r="SAP161" s="90"/>
      <c r="SAQ161" s="90"/>
      <c r="SAR161" s="90"/>
      <c r="SAS161" s="90"/>
      <c r="SAT161" s="90"/>
      <c r="SAU161" s="90"/>
      <c r="SAV161" s="90"/>
      <c r="SAW161" s="90"/>
      <c r="SAX161" s="90"/>
      <c r="SAY161" s="90"/>
      <c r="SAZ161" s="90"/>
      <c r="SBA161" s="90"/>
      <c r="SBB161" s="90"/>
      <c r="SBC161" s="90"/>
      <c r="SBD161" s="90"/>
      <c r="SBE161" s="90"/>
      <c r="SBF161" s="90"/>
      <c r="SBG161" s="90"/>
      <c r="SBH161" s="90"/>
      <c r="SBI161" s="90"/>
      <c r="SBJ161" s="90"/>
      <c r="SBK161" s="90"/>
      <c r="SBL161" s="90"/>
      <c r="SBM161" s="90"/>
      <c r="SBN161" s="90"/>
      <c r="SBO161" s="90"/>
      <c r="SBP161" s="90"/>
      <c r="SBQ161" s="90"/>
      <c r="SBR161" s="90"/>
      <c r="SBS161" s="90"/>
      <c r="SBT161" s="90"/>
      <c r="SBU161" s="90"/>
      <c r="SBV161" s="90"/>
      <c r="SBW161" s="90"/>
      <c r="SBX161" s="90"/>
      <c r="SBY161" s="90"/>
      <c r="SBZ161" s="90"/>
      <c r="SCA161" s="90"/>
      <c r="SCB161" s="90"/>
      <c r="SCC161" s="90"/>
      <c r="SCD161" s="90"/>
      <c r="SCE161" s="90"/>
      <c r="SCF161" s="90"/>
      <c r="SCG161" s="90"/>
      <c r="SCH161" s="90"/>
      <c r="SCI161" s="90"/>
      <c r="SCJ161" s="90"/>
      <c r="SCK161" s="90"/>
      <c r="SCL161" s="90"/>
      <c r="SCM161" s="90"/>
      <c r="SCN161" s="90"/>
      <c r="SCO161" s="90"/>
      <c r="SCP161" s="90"/>
      <c r="SCQ161" s="90"/>
      <c r="SCR161" s="90"/>
      <c r="SCS161" s="90"/>
      <c r="SCT161" s="90"/>
      <c r="SCU161" s="90"/>
      <c r="SCV161" s="90"/>
      <c r="SCW161" s="90"/>
      <c r="SCX161" s="90"/>
      <c r="SCY161" s="90"/>
      <c r="SCZ161" s="90"/>
      <c r="SDA161" s="90"/>
      <c r="SDB161" s="90"/>
      <c r="SDC161" s="90"/>
      <c r="SDD161" s="90"/>
      <c r="SDE161" s="90"/>
      <c r="SDF161" s="90"/>
      <c r="SDG161" s="90"/>
      <c r="SDH161" s="90"/>
      <c r="SDI161" s="90"/>
      <c r="SDJ161" s="90"/>
      <c r="SDK161" s="90"/>
      <c r="SDL161" s="90"/>
      <c r="SDM161" s="90"/>
      <c r="SDN161" s="90"/>
      <c r="SDO161" s="90"/>
      <c r="SDP161" s="90"/>
      <c r="SDQ161" s="90"/>
      <c r="SDR161" s="90"/>
      <c r="SDS161" s="90"/>
      <c r="SDT161" s="90"/>
      <c r="SDU161" s="90"/>
      <c r="SDV161" s="90"/>
      <c r="SDW161" s="90"/>
      <c r="SDX161" s="90"/>
      <c r="SDY161" s="90"/>
      <c r="SDZ161" s="90"/>
      <c r="SEA161" s="90"/>
      <c r="SEB161" s="90"/>
      <c r="SEC161" s="90"/>
      <c r="SED161" s="90"/>
      <c r="SEE161" s="90"/>
      <c r="SEF161" s="90"/>
      <c r="SEG161" s="90"/>
      <c r="SEH161" s="90"/>
      <c r="SEI161" s="90"/>
      <c r="SEJ161" s="90"/>
      <c r="SEK161" s="90"/>
      <c r="SEL161" s="90"/>
      <c r="SEM161" s="90"/>
      <c r="SEN161" s="90"/>
      <c r="SEO161" s="90"/>
      <c r="SEP161" s="90"/>
      <c r="SEQ161" s="90"/>
      <c r="SER161" s="90"/>
      <c r="SES161" s="90"/>
      <c r="SET161" s="90"/>
      <c r="SEU161" s="90"/>
      <c r="SEV161" s="90"/>
      <c r="SEW161" s="90"/>
      <c r="SEX161" s="90"/>
      <c r="SEY161" s="90"/>
      <c r="SEZ161" s="90"/>
      <c r="SFA161" s="90"/>
      <c r="SFB161" s="90"/>
      <c r="SFC161" s="90"/>
      <c r="SFD161" s="90"/>
      <c r="SFE161" s="90"/>
      <c r="SFF161" s="90"/>
      <c r="SFG161" s="90"/>
      <c r="SFH161" s="90"/>
      <c r="SFI161" s="90"/>
      <c r="SFJ161" s="90"/>
      <c r="SFK161" s="90"/>
      <c r="SFL161" s="90"/>
      <c r="SFM161" s="90"/>
      <c r="SFN161" s="90"/>
      <c r="SFO161" s="90"/>
      <c r="SFP161" s="90"/>
      <c r="SFQ161" s="90"/>
      <c r="SFR161" s="90"/>
      <c r="SFS161" s="90"/>
      <c r="SFT161" s="90"/>
      <c r="SFU161" s="90"/>
      <c r="SFV161" s="90"/>
      <c r="SFW161" s="90"/>
      <c r="SFX161" s="90"/>
      <c r="SFY161" s="90"/>
      <c r="SFZ161" s="90"/>
      <c r="SGA161" s="90"/>
      <c r="SGB161" s="90"/>
      <c r="SGC161" s="90"/>
      <c r="SGD161" s="90"/>
      <c r="SGE161" s="90"/>
      <c r="SGF161" s="90"/>
      <c r="SGG161" s="90"/>
      <c r="SGH161" s="90"/>
      <c r="SGI161" s="90"/>
      <c r="SGJ161" s="90"/>
      <c r="SGK161" s="90"/>
      <c r="SGL161" s="90"/>
      <c r="SGM161" s="90"/>
      <c r="SGN161" s="90"/>
      <c r="SGO161" s="90"/>
      <c r="SGP161" s="90"/>
      <c r="SGQ161" s="90"/>
      <c r="SGR161" s="90"/>
      <c r="SGS161" s="90"/>
      <c r="SGT161" s="90"/>
      <c r="SGU161" s="90"/>
      <c r="SGV161" s="90"/>
      <c r="SGW161" s="90"/>
      <c r="SGX161" s="90"/>
      <c r="SGY161" s="90"/>
      <c r="SGZ161" s="90"/>
      <c r="SHA161" s="90"/>
      <c r="SHB161" s="90"/>
      <c r="SHC161" s="90"/>
      <c r="SHD161" s="90"/>
      <c r="SHE161" s="90"/>
      <c r="SHF161" s="90"/>
      <c r="SHG161" s="90"/>
      <c r="SHH161" s="90"/>
      <c r="SHI161" s="90"/>
      <c r="SHJ161" s="90"/>
      <c r="SHK161" s="90"/>
      <c r="SHL161" s="90"/>
      <c r="SHM161" s="90"/>
      <c r="SHN161" s="90"/>
      <c r="SHO161" s="90"/>
      <c r="SHP161" s="90"/>
      <c r="SHQ161" s="90"/>
      <c r="SHR161" s="90"/>
      <c r="SHS161" s="90"/>
      <c r="SHT161" s="90"/>
      <c r="SHU161" s="90"/>
      <c r="SHV161" s="90"/>
      <c r="SHW161" s="90"/>
      <c r="SHX161" s="90"/>
      <c r="SHY161" s="90"/>
      <c r="SHZ161" s="90"/>
      <c r="SIA161" s="90"/>
      <c r="SIB161" s="90"/>
      <c r="SIC161" s="90"/>
      <c r="SID161" s="90"/>
      <c r="SIE161" s="90"/>
      <c r="SIF161" s="90"/>
      <c r="SIG161" s="90"/>
      <c r="SIH161" s="90"/>
      <c r="SII161" s="90"/>
      <c r="SIJ161" s="90"/>
      <c r="SIK161" s="90"/>
      <c r="SIL161" s="90"/>
      <c r="SIM161" s="90"/>
      <c r="SIN161" s="90"/>
      <c r="SIO161" s="90"/>
      <c r="SIP161" s="90"/>
      <c r="SIQ161" s="90"/>
      <c r="SIR161" s="90"/>
      <c r="SIS161" s="90"/>
      <c r="SIT161" s="90"/>
      <c r="SIU161" s="90"/>
      <c r="SIV161" s="90"/>
      <c r="SIW161" s="90"/>
      <c r="SIX161" s="90"/>
      <c r="SIY161" s="90"/>
      <c r="SIZ161" s="90"/>
      <c r="SJA161" s="90"/>
      <c r="SJB161" s="90"/>
      <c r="SJC161" s="90"/>
      <c r="SJD161" s="90"/>
      <c r="SJE161" s="90"/>
      <c r="SJF161" s="90"/>
      <c r="SJG161" s="90"/>
      <c r="SJH161" s="90"/>
      <c r="SJI161" s="90"/>
      <c r="SJJ161" s="90"/>
      <c r="SJK161" s="90"/>
      <c r="SJL161" s="90"/>
      <c r="SJM161" s="90"/>
      <c r="SJN161" s="90"/>
      <c r="SJO161" s="90"/>
      <c r="SJP161" s="90"/>
      <c r="SJQ161" s="90"/>
      <c r="SJR161" s="90"/>
      <c r="SJS161" s="90"/>
      <c r="SJT161" s="90"/>
      <c r="SJU161" s="90"/>
      <c r="SJV161" s="90"/>
      <c r="SJW161" s="90"/>
      <c r="SJX161" s="90"/>
      <c r="SJY161" s="90"/>
      <c r="SJZ161" s="90"/>
      <c r="SKA161" s="90"/>
      <c r="SKB161" s="90"/>
      <c r="SKC161" s="90"/>
      <c r="SKD161" s="90"/>
      <c r="SKE161" s="90"/>
      <c r="SKF161" s="90"/>
      <c r="SKG161" s="90"/>
      <c r="SKH161" s="90"/>
      <c r="SKI161" s="90"/>
      <c r="SKJ161" s="90"/>
      <c r="SKK161" s="90"/>
      <c r="SKL161" s="90"/>
      <c r="SKM161" s="90"/>
      <c r="SKN161" s="90"/>
      <c r="SKO161" s="90"/>
      <c r="SKP161" s="90"/>
      <c r="SKQ161" s="90"/>
      <c r="SKR161" s="90"/>
      <c r="SKS161" s="90"/>
      <c r="SKT161" s="90"/>
      <c r="SKU161" s="90"/>
      <c r="SKV161" s="90"/>
      <c r="SKW161" s="90"/>
      <c r="SKX161" s="90"/>
      <c r="SKY161" s="90"/>
      <c r="SKZ161" s="90"/>
      <c r="SLA161" s="90"/>
      <c r="SLB161" s="90"/>
      <c r="SLC161" s="90"/>
      <c r="SLD161" s="90"/>
      <c r="SLE161" s="90"/>
      <c r="SLF161" s="90"/>
      <c r="SLG161" s="90"/>
      <c r="SLH161" s="90"/>
      <c r="SLI161" s="90"/>
      <c r="SLJ161" s="90"/>
      <c r="SLK161" s="90"/>
      <c r="SLL161" s="90"/>
      <c r="SLM161" s="90"/>
      <c r="SLN161" s="90"/>
      <c r="SLO161" s="90"/>
      <c r="SLP161" s="90"/>
      <c r="SLQ161" s="90"/>
      <c r="SLR161" s="90"/>
      <c r="SLS161" s="90"/>
      <c r="SLT161" s="90"/>
      <c r="SLU161" s="90"/>
      <c r="SLV161" s="90"/>
      <c r="SLW161" s="90"/>
      <c r="SLX161" s="90"/>
      <c r="SLY161" s="90"/>
      <c r="SLZ161" s="90"/>
      <c r="SMA161" s="90"/>
      <c r="SMB161" s="90"/>
      <c r="SMC161" s="90"/>
      <c r="SMD161" s="90"/>
      <c r="SME161" s="90"/>
      <c r="SMF161" s="90"/>
      <c r="SMG161" s="90"/>
      <c r="SMH161" s="90"/>
      <c r="SMI161" s="90"/>
      <c r="SMJ161" s="90"/>
      <c r="SMK161" s="90"/>
      <c r="SML161" s="90"/>
      <c r="SMM161" s="90"/>
      <c r="SMN161" s="90"/>
      <c r="SMO161" s="90"/>
      <c r="SMP161" s="90"/>
      <c r="SMQ161" s="90"/>
      <c r="SMR161" s="90"/>
      <c r="SMS161" s="90"/>
      <c r="SMT161" s="90"/>
      <c r="SMU161" s="90"/>
      <c r="SMV161" s="90"/>
      <c r="SMW161" s="90"/>
      <c r="SMX161" s="90"/>
      <c r="SMY161" s="90"/>
      <c r="SMZ161" s="90"/>
      <c r="SNA161" s="90"/>
      <c r="SNB161" s="90"/>
      <c r="SNC161" s="90"/>
      <c r="SND161" s="90"/>
      <c r="SNE161" s="90"/>
      <c r="SNF161" s="90"/>
      <c r="SNG161" s="90"/>
      <c r="SNH161" s="90"/>
      <c r="SNI161" s="90"/>
      <c r="SNJ161" s="90"/>
      <c r="SNK161" s="90"/>
      <c r="SNL161" s="90"/>
      <c r="SNM161" s="90"/>
      <c r="SNN161" s="90"/>
      <c r="SNO161" s="90"/>
      <c r="SNP161" s="90"/>
      <c r="SNQ161" s="90"/>
      <c r="SNR161" s="90"/>
      <c r="SNS161" s="90"/>
      <c r="SNT161" s="90"/>
      <c r="SNU161" s="90"/>
      <c r="SNV161" s="90"/>
      <c r="SNW161" s="90"/>
      <c r="SNX161" s="90"/>
      <c r="SNY161" s="90"/>
      <c r="SNZ161" s="90"/>
      <c r="SOA161" s="90"/>
      <c r="SOB161" s="90"/>
      <c r="SOC161" s="90"/>
      <c r="SOD161" s="90"/>
      <c r="SOE161" s="90"/>
      <c r="SOF161" s="90"/>
      <c r="SOG161" s="90"/>
      <c r="SOH161" s="90"/>
      <c r="SOI161" s="90"/>
      <c r="SOJ161" s="90"/>
      <c r="SOK161" s="90"/>
      <c r="SOL161" s="90"/>
      <c r="SOM161" s="90"/>
      <c r="SON161" s="90"/>
      <c r="SOO161" s="90"/>
      <c r="SOP161" s="90"/>
      <c r="SOQ161" s="90"/>
      <c r="SOR161" s="90"/>
      <c r="SOS161" s="90"/>
      <c r="SOT161" s="90"/>
      <c r="SOU161" s="90"/>
      <c r="SOV161" s="90"/>
      <c r="SOW161" s="90"/>
      <c r="SOX161" s="90"/>
      <c r="SOY161" s="90"/>
      <c r="SOZ161" s="90"/>
      <c r="SPA161" s="90"/>
      <c r="SPB161" s="90"/>
      <c r="SPC161" s="90"/>
      <c r="SPD161" s="90"/>
      <c r="SPE161" s="90"/>
      <c r="SPF161" s="90"/>
      <c r="SPG161" s="90"/>
      <c r="SPH161" s="90"/>
      <c r="SPI161" s="90"/>
      <c r="SPJ161" s="90"/>
      <c r="SPK161" s="90"/>
      <c r="SPL161" s="90"/>
      <c r="SPM161" s="90"/>
      <c r="SPN161" s="90"/>
      <c r="SPO161" s="90"/>
      <c r="SPP161" s="90"/>
      <c r="SPQ161" s="90"/>
      <c r="SPR161" s="90"/>
      <c r="SPS161" s="90"/>
      <c r="SPT161" s="90"/>
      <c r="SPU161" s="90"/>
      <c r="SPV161" s="90"/>
      <c r="SPW161" s="90"/>
      <c r="SPX161" s="90"/>
      <c r="SPY161" s="90"/>
      <c r="SPZ161" s="90"/>
      <c r="SQA161" s="90"/>
      <c r="SQB161" s="90"/>
      <c r="SQC161" s="90"/>
      <c r="SQD161" s="90"/>
      <c r="SQE161" s="90"/>
      <c r="SQF161" s="90"/>
      <c r="SQG161" s="90"/>
      <c r="SQH161" s="90"/>
      <c r="SQI161" s="90"/>
      <c r="SQJ161" s="90"/>
      <c r="SQK161" s="90"/>
      <c r="SQL161" s="90"/>
      <c r="SQM161" s="90"/>
      <c r="SQN161" s="90"/>
      <c r="SQO161" s="90"/>
      <c r="SQP161" s="90"/>
      <c r="SQQ161" s="90"/>
      <c r="SQR161" s="90"/>
      <c r="SQS161" s="90"/>
      <c r="SQT161" s="90"/>
      <c r="SQU161" s="90"/>
      <c r="SQV161" s="90"/>
      <c r="SQW161" s="90"/>
      <c r="SQX161" s="90"/>
      <c r="SQY161" s="90"/>
      <c r="SQZ161" s="90"/>
      <c r="SRA161" s="90"/>
      <c r="SRB161" s="90"/>
      <c r="SRC161" s="90"/>
      <c r="SRD161" s="90"/>
      <c r="SRE161" s="90"/>
      <c r="SRF161" s="90"/>
      <c r="SRG161" s="90"/>
      <c r="SRH161" s="90"/>
      <c r="SRI161" s="90"/>
      <c r="SRJ161" s="90"/>
      <c r="SRK161" s="90"/>
      <c r="SRL161" s="90"/>
      <c r="SRM161" s="90"/>
      <c r="SRN161" s="90"/>
      <c r="SRO161" s="90"/>
      <c r="SRP161" s="90"/>
      <c r="SRQ161" s="90"/>
      <c r="SRR161" s="90"/>
      <c r="SRS161" s="90"/>
      <c r="SRT161" s="90"/>
      <c r="SRU161" s="90"/>
      <c r="SRV161" s="90"/>
      <c r="SRW161" s="90"/>
      <c r="SRX161" s="90"/>
      <c r="SRY161" s="90"/>
      <c r="SRZ161" s="90"/>
      <c r="SSA161" s="90"/>
      <c r="SSB161" s="90"/>
      <c r="SSC161" s="90"/>
      <c r="SSD161" s="90"/>
      <c r="SSE161" s="90"/>
      <c r="SSF161" s="90"/>
      <c r="SSG161" s="90"/>
      <c r="SSH161" s="90"/>
      <c r="SSI161" s="90"/>
      <c r="SSJ161" s="90"/>
      <c r="SSK161" s="90"/>
      <c r="SSL161" s="90"/>
      <c r="SSM161" s="90"/>
      <c r="SSN161" s="90"/>
      <c r="SSO161" s="90"/>
      <c r="SSP161" s="90"/>
      <c r="SSQ161" s="90"/>
      <c r="SSR161" s="90"/>
      <c r="SSS161" s="90"/>
      <c r="SST161" s="90"/>
      <c r="SSU161" s="90"/>
      <c r="SSV161" s="90"/>
      <c r="SSW161" s="90"/>
      <c r="SSX161" s="90"/>
      <c r="SSY161" s="90"/>
      <c r="SSZ161" s="90"/>
      <c r="STA161" s="90"/>
      <c r="STB161" s="90"/>
      <c r="STC161" s="90"/>
      <c r="STD161" s="90"/>
      <c r="STE161" s="90"/>
      <c r="STF161" s="90"/>
      <c r="STG161" s="90"/>
      <c r="STH161" s="90"/>
      <c r="STI161" s="90"/>
      <c r="STJ161" s="90"/>
      <c r="STK161" s="90"/>
      <c r="STL161" s="90"/>
      <c r="STM161" s="90"/>
      <c r="STN161" s="90"/>
      <c r="STO161" s="90"/>
      <c r="STP161" s="90"/>
      <c r="STQ161" s="90"/>
      <c r="STR161" s="90"/>
      <c r="STS161" s="90"/>
      <c r="STT161" s="90"/>
      <c r="STU161" s="90"/>
      <c r="STV161" s="90"/>
      <c r="STW161" s="90"/>
      <c r="STX161" s="90"/>
      <c r="STY161" s="90"/>
      <c r="STZ161" s="90"/>
      <c r="SUA161" s="90"/>
      <c r="SUB161" s="90"/>
      <c r="SUC161" s="90"/>
      <c r="SUD161" s="90"/>
      <c r="SUE161" s="90"/>
      <c r="SUF161" s="90"/>
      <c r="SUG161" s="90"/>
      <c r="SUH161" s="90"/>
      <c r="SUI161" s="90"/>
      <c r="SUJ161" s="90"/>
      <c r="SUK161" s="90"/>
      <c r="SUL161" s="90"/>
      <c r="SUM161" s="90"/>
      <c r="SUN161" s="90"/>
      <c r="SUO161" s="90"/>
      <c r="SUP161" s="90"/>
      <c r="SUQ161" s="90"/>
      <c r="SUR161" s="90"/>
      <c r="SUS161" s="90"/>
      <c r="SUT161" s="90"/>
      <c r="SUU161" s="90"/>
      <c r="SUV161" s="90"/>
      <c r="SUW161" s="90"/>
      <c r="SUX161" s="90"/>
      <c r="SUY161" s="90"/>
      <c r="SUZ161" s="90"/>
      <c r="SVA161" s="90"/>
      <c r="SVB161" s="90"/>
      <c r="SVC161" s="90"/>
      <c r="SVD161" s="90"/>
      <c r="SVE161" s="90"/>
      <c r="SVF161" s="90"/>
      <c r="SVG161" s="90"/>
      <c r="SVH161" s="90"/>
      <c r="SVI161" s="90"/>
      <c r="SVJ161" s="90"/>
      <c r="SVK161" s="90"/>
      <c r="SVL161" s="90"/>
      <c r="SVM161" s="90"/>
      <c r="SVN161" s="90"/>
      <c r="SVO161" s="90"/>
      <c r="SVP161" s="90"/>
      <c r="SVQ161" s="90"/>
      <c r="SVR161" s="90"/>
      <c r="SVS161" s="90"/>
      <c r="SVT161" s="90"/>
      <c r="SVU161" s="90"/>
      <c r="SVV161" s="90"/>
      <c r="SVW161" s="90"/>
      <c r="SVX161" s="90"/>
      <c r="SVY161" s="90"/>
      <c r="SVZ161" s="90"/>
      <c r="SWA161" s="90"/>
      <c r="SWB161" s="90"/>
      <c r="SWC161" s="90"/>
      <c r="SWD161" s="90"/>
      <c r="SWE161" s="90"/>
      <c r="SWF161" s="90"/>
      <c r="SWG161" s="90"/>
      <c r="SWH161" s="90"/>
      <c r="SWI161" s="90"/>
      <c r="SWJ161" s="90"/>
      <c r="SWK161" s="90"/>
      <c r="SWL161" s="90"/>
      <c r="SWM161" s="90"/>
      <c r="SWN161" s="90"/>
      <c r="SWO161" s="90"/>
      <c r="SWP161" s="90"/>
      <c r="SWQ161" s="90"/>
      <c r="SWR161" s="90"/>
      <c r="SWS161" s="90"/>
      <c r="SWT161" s="90"/>
      <c r="SWU161" s="90"/>
      <c r="SWV161" s="90"/>
      <c r="SWW161" s="90"/>
      <c r="SWX161" s="90"/>
      <c r="SWY161" s="90"/>
      <c r="SWZ161" s="90"/>
      <c r="SXA161" s="90"/>
      <c r="SXB161" s="90"/>
      <c r="SXC161" s="90"/>
      <c r="SXD161" s="90"/>
      <c r="SXE161" s="90"/>
      <c r="SXF161" s="90"/>
      <c r="SXG161" s="90"/>
      <c r="SXH161" s="90"/>
      <c r="SXI161" s="90"/>
      <c r="SXJ161" s="90"/>
      <c r="SXK161" s="90"/>
      <c r="SXL161" s="90"/>
      <c r="SXM161" s="90"/>
      <c r="SXN161" s="90"/>
      <c r="SXO161" s="90"/>
      <c r="SXP161" s="90"/>
      <c r="SXQ161" s="90"/>
      <c r="SXR161" s="90"/>
      <c r="SXS161" s="90"/>
      <c r="SXT161" s="90"/>
      <c r="SXU161" s="90"/>
      <c r="SXV161" s="90"/>
      <c r="SXW161" s="90"/>
      <c r="SXX161" s="90"/>
      <c r="SXY161" s="90"/>
      <c r="SXZ161" s="90"/>
      <c r="SYA161" s="90"/>
      <c r="SYB161" s="90"/>
      <c r="SYC161" s="90"/>
      <c r="SYD161" s="90"/>
      <c r="SYE161" s="90"/>
      <c r="SYF161" s="90"/>
      <c r="SYG161" s="90"/>
      <c r="SYH161" s="90"/>
      <c r="SYI161" s="90"/>
      <c r="SYJ161" s="90"/>
      <c r="SYK161" s="90"/>
      <c r="SYL161" s="90"/>
      <c r="SYM161" s="90"/>
      <c r="SYN161" s="90"/>
      <c r="SYO161" s="90"/>
      <c r="SYP161" s="90"/>
      <c r="SYQ161" s="90"/>
      <c r="SYR161" s="90"/>
      <c r="SYS161" s="90"/>
      <c r="SYT161" s="90"/>
      <c r="SYU161" s="90"/>
      <c r="SYV161" s="90"/>
      <c r="SYW161" s="90"/>
      <c r="SYX161" s="90"/>
      <c r="SYY161" s="90"/>
      <c r="SYZ161" s="90"/>
      <c r="SZA161" s="90"/>
      <c r="SZB161" s="90"/>
      <c r="SZC161" s="90"/>
      <c r="SZD161" s="90"/>
      <c r="SZE161" s="90"/>
      <c r="SZF161" s="90"/>
      <c r="SZG161" s="90"/>
      <c r="SZH161" s="90"/>
      <c r="SZI161" s="90"/>
      <c r="SZJ161" s="90"/>
      <c r="SZK161" s="90"/>
      <c r="SZL161" s="90"/>
      <c r="SZM161" s="90"/>
      <c r="SZN161" s="90"/>
      <c r="SZO161" s="90"/>
      <c r="SZP161" s="90"/>
      <c r="SZQ161" s="90"/>
      <c r="SZR161" s="90"/>
      <c r="SZS161" s="90"/>
      <c r="SZT161" s="90"/>
      <c r="SZU161" s="90"/>
      <c r="SZV161" s="90"/>
      <c r="SZW161" s="90"/>
      <c r="SZX161" s="90"/>
      <c r="SZY161" s="90"/>
      <c r="SZZ161" s="90"/>
      <c r="TAA161" s="90"/>
      <c r="TAB161" s="90"/>
      <c r="TAC161" s="90"/>
      <c r="TAD161" s="90"/>
      <c r="TAE161" s="90"/>
      <c r="TAF161" s="90"/>
      <c r="TAG161" s="90"/>
      <c r="TAH161" s="90"/>
      <c r="TAI161" s="90"/>
      <c r="TAJ161" s="90"/>
      <c r="TAK161" s="90"/>
      <c r="TAL161" s="90"/>
      <c r="TAM161" s="90"/>
      <c r="TAN161" s="90"/>
      <c r="TAO161" s="90"/>
      <c r="TAP161" s="90"/>
      <c r="TAQ161" s="90"/>
      <c r="TAR161" s="90"/>
      <c r="TAS161" s="90"/>
      <c r="TAT161" s="90"/>
      <c r="TAU161" s="90"/>
      <c r="TAV161" s="90"/>
      <c r="TAW161" s="90"/>
      <c r="TAX161" s="90"/>
      <c r="TAY161" s="90"/>
      <c r="TAZ161" s="90"/>
      <c r="TBA161" s="90"/>
      <c r="TBB161" s="90"/>
      <c r="TBC161" s="90"/>
      <c r="TBD161" s="90"/>
      <c r="TBE161" s="90"/>
      <c r="TBF161" s="90"/>
      <c r="TBG161" s="90"/>
      <c r="TBH161" s="90"/>
      <c r="TBI161" s="90"/>
      <c r="TBJ161" s="90"/>
      <c r="TBK161" s="90"/>
      <c r="TBL161" s="90"/>
      <c r="TBM161" s="90"/>
      <c r="TBN161" s="90"/>
      <c r="TBO161" s="90"/>
      <c r="TBP161" s="90"/>
      <c r="TBQ161" s="90"/>
      <c r="TBR161" s="90"/>
      <c r="TBS161" s="90"/>
      <c r="TBT161" s="90"/>
      <c r="TBU161" s="90"/>
      <c r="TBV161" s="90"/>
      <c r="TBW161" s="90"/>
      <c r="TBX161" s="90"/>
      <c r="TBY161" s="90"/>
      <c r="TBZ161" s="90"/>
      <c r="TCA161" s="90"/>
      <c r="TCB161" s="90"/>
      <c r="TCC161" s="90"/>
      <c r="TCD161" s="90"/>
      <c r="TCE161" s="90"/>
      <c r="TCF161" s="90"/>
      <c r="TCG161" s="90"/>
      <c r="TCH161" s="90"/>
      <c r="TCI161" s="90"/>
      <c r="TCJ161" s="90"/>
      <c r="TCK161" s="90"/>
      <c r="TCL161" s="90"/>
      <c r="TCM161" s="90"/>
      <c r="TCN161" s="90"/>
      <c r="TCO161" s="90"/>
      <c r="TCP161" s="90"/>
      <c r="TCQ161" s="90"/>
      <c r="TCR161" s="90"/>
      <c r="TCS161" s="90"/>
      <c r="TCT161" s="90"/>
      <c r="TCU161" s="90"/>
      <c r="TCV161" s="90"/>
      <c r="TCW161" s="90"/>
      <c r="TCX161" s="90"/>
      <c r="TCY161" s="90"/>
      <c r="TCZ161" s="90"/>
      <c r="TDA161" s="90"/>
      <c r="TDB161" s="90"/>
      <c r="TDC161" s="90"/>
      <c r="TDD161" s="90"/>
      <c r="TDE161" s="90"/>
      <c r="TDF161" s="90"/>
      <c r="TDG161" s="90"/>
      <c r="TDH161" s="90"/>
      <c r="TDI161" s="90"/>
      <c r="TDJ161" s="90"/>
      <c r="TDK161" s="90"/>
      <c r="TDL161" s="90"/>
      <c r="TDM161" s="90"/>
      <c r="TDN161" s="90"/>
      <c r="TDO161" s="90"/>
      <c r="TDP161" s="90"/>
      <c r="TDQ161" s="90"/>
      <c r="TDR161" s="90"/>
      <c r="TDS161" s="90"/>
      <c r="TDT161" s="90"/>
      <c r="TDU161" s="90"/>
      <c r="TDV161" s="90"/>
      <c r="TDW161" s="90"/>
      <c r="TDX161" s="90"/>
      <c r="TDY161" s="90"/>
      <c r="TDZ161" s="90"/>
      <c r="TEA161" s="90"/>
      <c r="TEB161" s="90"/>
      <c r="TEC161" s="90"/>
      <c r="TED161" s="90"/>
      <c r="TEE161" s="90"/>
      <c r="TEF161" s="90"/>
      <c r="TEG161" s="90"/>
      <c r="TEH161" s="90"/>
      <c r="TEI161" s="90"/>
      <c r="TEJ161" s="90"/>
      <c r="TEK161" s="90"/>
      <c r="TEL161" s="90"/>
      <c r="TEM161" s="90"/>
      <c r="TEN161" s="90"/>
      <c r="TEO161" s="90"/>
      <c r="TEP161" s="90"/>
      <c r="TEQ161" s="90"/>
      <c r="TER161" s="90"/>
      <c r="TES161" s="90"/>
      <c r="TET161" s="90"/>
      <c r="TEU161" s="90"/>
      <c r="TEV161" s="90"/>
      <c r="TEW161" s="90"/>
      <c r="TEX161" s="90"/>
      <c r="TEY161" s="90"/>
      <c r="TEZ161" s="90"/>
      <c r="TFA161" s="90"/>
      <c r="TFB161" s="90"/>
      <c r="TFC161" s="90"/>
      <c r="TFD161" s="90"/>
      <c r="TFE161" s="90"/>
      <c r="TFF161" s="90"/>
      <c r="TFG161" s="90"/>
      <c r="TFH161" s="90"/>
      <c r="TFI161" s="90"/>
      <c r="TFJ161" s="90"/>
      <c r="TFK161" s="90"/>
      <c r="TFL161" s="90"/>
      <c r="TFM161" s="90"/>
      <c r="TFN161" s="90"/>
      <c r="TFO161" s="90"/>
      <c r="TFP161" s="90"/>
      <c r="TFQ161" s="90"/>
      <c r="TFR161" s="90"/>
      <c r="TFS161" s="90"/>
      <c r="TFT161" s="90"/>
      <c r="TFU161" s="90"/>
      <c r="TFV161" s="90"/>
      <c r="TFW161" s="90"/>
      <c r="TFX161" s="90"/>
      <c r="TFY161" s="90"/>
      <c r="TFZ161" s="90"/>
      <c r="TGA161" s="90"/>
      <c r="TGB161" s="90"/>
      <c r="TGC161" s="90"/>
      <c r="TGD161" s="90"/>
      <c r="TGE161" s="90"/>
      <c r="TGF161" s="90"/>
      <c r="TGG161" s="90"/>
      <c r="TGH161" s="90"/>
      <c r="TGI161" s="90"/>
      <c r="TGJ161" s="90"/>
      <c r="TGK161" s="90"/>
      <c r="TGL161" s="90"/>
      <c r="TGM161" s="90"/>
      <c r="TGN161" s="90"/>
      <c r="TGO161" s="90"/>
      <c r="TGP161" s="90"/>
      <c r="TGQ161" s="90"/>
      <c r="TGR161" s="90"/>
      <c r="TGS161" s="90"/>
      <c r="TGT161" s="90"/>
      <c r="TGU161" s="90"/>
      <c r="TGV161" s="90"/>
      <c r="TGW161" s="90"/>
      <c r="TGX161" s="90"/>
      <c r="TGY161" s="90"/>
      <c r="TGZ161" s="90"/>
      <c r="THA161" s="90"/>
      <c r="THB161" s="90"/>
      <c r="THC161" s="90"/>
      <c r="THD161" s="90"/>
      <c r="THE161" s="90"/>
      <c r="THF161" s="90"/>
      <c r="THG161" s="90"/>
      <c r="THH161" s="90"/>
      <c r="THI161" s="90"/>
      <c r="THJ161" s="90"/>
      <c r="THK161" s="90"/>
      <c r="THL161" s="90"/>
      <c r="THM161" s="90"/>
      <c r="THN161" s="90"/>
      <c r="THO161" s="90"/>
      <c r="THP161" s="90"/>
      <c r="THQ161" s="90"/>
      <c r="THR161" s="90"/>
      <c r="THS161" s="90"/>
      <c r="THT161" s="90"/>
      <c r="THU161" s="90"/>
      <c r="THV161" s="90"/>
      <c r="THW161" s="90"/>
      <c r="THX161" s="90"/>
      <c r="THY161" s="90"/>
      <c r="THZ161" s="90"/>
      <c r="TIA161" s="90"/>
      <c r="TIB161" s="90"/>
      <c r="TIC161" s="90"/>
      <c r="TID161" s="90"/>
      <c r="TIE161" s="90"/>
      <c r="TIF161" s="90"/>
      <c r="TIG161" s="90"/>
      <c r="TIH161" s="90"/>
      <c r="TII161" s="90"/>
      <c r="TIJ161" s="90"/>
      <c r="TIK161" s="90"/>
      <c r="TIL161" s="90"/>
      <c r="TIM161" s="90"/>
      <c r="TIN161" s="90"/>
      <c r="TIO161" s="90"/>
      <c r="TIP161" s="90"/>
      <c r="TIQ161" s="90"/>
      <c r="TIR161" s="90"/>
      <c r="TIS161" s="90"/>
      <c r="TIT161" s="90"/>
      <c r="TIU161" s="90"/>
      <c r="TIV161" s="90"/>
      <c r="TIW161" s="90"/>
      <c r="TIX161" s="90"/>
      <c r="TIY161" s="90"/>
      <c r="TIZ161" s="90"/>
      <c r="TJA161" s="90"/>
      <c r="TJB161" s="90"/>
      <c r="TJC161" s="90"/>
      <c r="TJD161" s="90"/>
      <c r="TJE161" s="90"/>
      <c r="TJF161" s="90"/>
      <c r="TJG161" s="90"/>
      <c r="TJH161" s="90"/>
      <c r="TJI161" s="90"/>
      <c r="TJJ161" s="90"/>
      <c r="TJK161" s="90"/>
      <c r="TJL161" s="90"/>
      <c r="TJM161" s="90"/>
      <c r="TJN161" s="90"/>
      <c r="TJO161" s="90"/>
      <c r="TJP161" s="90"/>
      <c r="TJQ161" s="90"/>
      <c r="TJR161" s="90"/>
      <c r="TJS161" s="90"/>
      <c r="TJT161" s="90"/>
      <c r="TJU161" s="90"/>
      <c r="TJV161" s="90"/>
      <c r="TJW161" s="90"/>
      <c r="TJX161" s="90"/>
      <c r="TJY161" s="90"/>
      <c r="TJZ161" s="90"/>
      <c r="TKA161" s="90"/>
      <c r="TKB161" s="90"/>
      <c r="TKC161" s="90"/>
      <c r="TKD161" s="90"/>
      <c r="TKE161" s="90"/>
      <c r="TKF161" s="90"/>
      <c r="TKG161" s="90"/>
      <c r="TKH161" s="90"/>
      <c r="TKI161" s="90"/>
      <c r="TKJ161" s="90"/>
      <c r="TKK161" s="90"/>
      <c r="TKL161" s="90"/>
      <c r="TKM161" s="90"/>
      <c r="TKN161" s="90"/>
      <c r="TKO161" s="90"/>
      <c r="TKP161" s="90"/>
      <c r="TKQ161" s="90"/>
      <c r="TKR161" s="90"/>
      <c r="TKS161" s="90"/>
      <c r="TKT161" s="90"/>
      <c r="TKU161" s="90"/>
      <c r="TKV161" s="90"/>
      <c r="TKW161" s="90"/>
      <c r="TKX161" s="90"/>
      <c r="TKY161" s="90"/>
      <c r="TKZ161" s="90"/>
      <c r="TLA161" s="90"/>
      <c r="TLB161" s="90"/>
      <c r="TLC161" s="90"/>
      <c r="TLD161" s="90"/>
      <c r="TLE161" s="90"/>
      <c r="TLF161" s="90"/>
      <c r="TLG161" s="90"/>
      <c r="TLH161" s="90"/>
      <c r="TLI161" s="90"/>
      <c r="TLJ161" s="90"/>
      <c r="TLK161" s="90"/>
      <c r="TLL161" s="90"/>
      <c r="TLM161" s="90"/>
      <c r="TLN161" s="90"/>
      <c r="TLO161" s="90"/>
      <c r="TLP161" s="90"/>
      <c r="TLQ161" s="90"/>
      <c r="TLR161" s="90"/>
      <c r="TLS161" s="90"/>
      <c r="TLT161" s="90"/>
      <c r="TLU161" s="90"/>
      <c r="TLV161" s="90"/>
      <c r="TLW161" s="90"/>
      <c r="TLX161" s="90"/>
      <c r="TLY161" s="90"/>
      <c r="TLZ161" s="90"/>
      <c r="TMA161" s="90"/>
      <c r="TMB161" s="90"/>
      <c r="TMC161" s="90"/>
      <c r="TMD161" s="90"/>
      <c r="TME161" s="90"/>
      <c r="TMF161" s="90"/>
      <c r="TMG161" s="90"/>
      <c r="TMH161" s="90"/>
      <c r="TMI161" s="90"/>
      <c r="TMJ161" s="90"/>
      <c r="TMK161" s="90"/>
      <c r="TML161" s="90"/>
      <c r="TMM161" s="90"/>
      <c r="TMN161" s="90"/>
      <c r="TMO161" s="90"/>
      <c r="TMP161" s="90"/>
      <c r="TMQ161" s="90"/>
      <c r="TMR161" s="90"/>
      <c r="TMS161" s="90"/>
      <c r="TMT161" s="90"/>
      <c r="TMU161" s="90"/>
      <c r="TMV161" s="90"/>
      <c r="TMW161" s="90"/>
      <c r="TMX161" s="90"/>
      <c r="TMY161" s="90"/>
      <c r="TMZ161" s="90"/>
      <c r="TNA161" s="90"/>
      <c r="TNB161" s="90"/>
      <c r="TNC161" s="90"/>
      <c r="TND161" s="90"/>
      <c r="TNE161" s="90"/>
      <c r="TNF161" s="90"/>
      <c r="TNG161" s="90"/>
      <c r="TNH161" s="90"/>
      <c r="TNI161" s="90"/>
      <c r="TNJ161" s="90"/>
      <c r="TNK161" s="90"/>
      <c r="TNL161" s="90"/>
      <c r="TNM161" s="90"/>
      <c r="TNN161" s="90"/>
      <c r="TNO161" s="90"/>
      <c r="TNP161" s="90"/>
      <c r="TNQ161" s="90"/>
      <c r="TNR161" s="90"/>
      <c r="TNS161" s="90"/>
      <c r="TNT161" s="90"/>
      <c r="TNU161" s="90"/>
      <c r="TNV161" s="90"/>
      <c r="TNW161" s="90"/>
      <c r="TNX161" s="90"/>
      <c r="TNY161" s="90"/>
      <c r="TNZ161" s="90"/>
      <c r="TOA161" s="90"/>
      <c r="TOB161" s="90"/>
      <c r="TOC161" s="90"/>
      <c r="TOD161" s="90"/>
      <c r="TOE161" s="90"/>
      <c r="TOF161" s="90"/>
      <c r="TOG161" s="90"/>
      <c r="TOH161" s="90"/>
      <c r="TOI161" s="90"/>
      <c r="TOJ161" s="90"/>
      <c r="TOK161" s="90"/>
      <c r="TOL161" s="90"/>
      <c r="TOM161" s="90"/>
      <c r="TON161" s="90"/>
      <c r="TOO161" s="90"/>
      <c r="TOP161" s="90"/>
      <c r="TOQ161" s="90"/>
      <c r="TOR161" s="90"/>
      <c r="TOS161" s="90"/>
      <c r="TOT161" s="90"/>
      <c r="TOU161" s="90"/>
      <c r="TOV161" s="90"/>
      <c r="TOW161" s="90"/>
      <c r="TOX161" s="90"/>
      <c r="TOY161" s="90"/>
      <c r="TOZ161" s="90"/>
      <c r="TPA161" s="90"/>
      <c r="TPB161" s="90"/>
      <c r="TPC161" s="90"/>
      <c r="TPD161" s="90"/>
      <c r="TPE161" s="90"/>
      <c r="TPF161" s="90"/>
      <c r="TPG161" s="90"/>
      <c r="TPH161" s="90"/>
      <c r="TPI161" s="90"/>
      <c r="TPJ161" s="90"/>
      <c r="TPK161" s="90"/>
      <c r="TPL161" s="90"/>
      <c r="TPM161" s="90"/>
      <c r="TPN161" s="90"/>
      <c r="TPO161" s="90"/>
      <c r="TPP161" s="90"/>
      <c r="TPQ161" s="90"/>
      <c r="TPR161" s="90"/>
      <c r="TPS161" s="90"/>
      <c r="TPT161" s="90"/>
      <c r="TPU161" s="90"/>
      <c r="TPV161" s="90"/>
      <c r="TPW161" s="90"/>
      <c r="TPX161" s="90"/>
      <c r="TPY161" s="90"/>
      <c r="TPZ161" s="90"/>
      <c r="TQA161" s="90"/>
      <c r="TQB161" s="90"/>
      <c r="TQC161" s="90"/>
      <c r="TQD161" s="90"/>
      <c r="TQE161" s="90"/>
      <c r="TQF161" s="90"/>
      <c r="TQG161" s="90"/>
      <c r="TQH161" s="90"/>
      <c r="TQI161" s="90"/>
      <c r="TQJ161" s="90"/>
      <c r="TQK161" s="90"/>
      <c r="TQL161" s="90"/>
      <c r="TQM161" s="90"/>
      <c r="TQN161" s="90"/>
      <c r="TQO161" s="90"/>
      <c r="TQP161" s="90"/>
      <c r="TQQ161" s="90"/>
      <c r="TQR161" s="90"/>
      <c r="TQS161" s="90"/>
      <c r="TQT161" s="90"/>
      <c r="TQU161" s="90"/>
      <c r="TQV161" s="90"/>
      <c r="TQW161" s="90"/>
      <c r="TQX161" s="90"/>
      <c r="TQY161" s="90"/>
      <c r="TQZ161" s="90"/>
      <c r="TRA161" s="90"/>
      <c r="TRB161" s="90"/>
      <c r="TRC161" s="90"/>
      <c r="TRD161" s="90"/>
      <c r="TRE161" s="90"/>
      <c r="TRF161" s="90"/>
      <c r="TRG161" s="90"/>
      <c r="TRH161" s="90"/>
      <c r="TRI161" s="90"/>
      <c r="TRJ161" s="90"/>
      <c r="TRK161" s="90"/>
      <c r="TRL161" s="90"/>
      <c r="TRM161" s="90"/>
      <c r="TRN161" s="90"/>
      <c r="TRO161" s="90"/>
      <c r="TRP161" s="90"/>
      <c r="TRQ161" s="90"/>
      <c r="TRR161" s="90"/>
      <c r="TRS161" s="90"/>
      <c r="TRT161" s="90"/>
      <c r="TRU161" s="90"/>
      <c r="TRV161" s="90"/>
      <c r="TRW161" s="90"/>
      <c r="TRX161" s="90"/>
      <c r="TRY161" s="90"/>
      <c r="TRZ161" s="90"/>
      <c r="TSA161" s="90"/>
      <c r="TSB161" s="90"/>
      <c r="TSC161" s="90"/>
      <c r="TSD161" s="90"/>
      <c r="TSE161" s="90"/>
      <c r="TSF161" s="90"/>
      <c r="TSG161" s="90"/>
      <c r="TSH161" s="90"/>
      <c r="TSI161" s="90"/>
      <c r="TSJ161" s="90"/>
      <c r="TSK161" s="90"/>
      <c r="TSL161" s="90"/>
      <c r="TSM161" s="90"/>
      <c r="TSN161" s="90"/>
      <c r="TSO161" s="90"/>
      <c r="TSP161" s="90"/>
      <c r="TSQ161" s="90"/>
      <c r="TSR161" s="90"/>
      <c r="TSS161" s="90"/>
      <c r="TST161" s="90"/>
      <c r="TSU161" s="90"/>
      <c r="TSV161" s="90"/>
      <c r="TSW161" s="90"/>
      <c r="TSX161" s="90"/>
      <c r="TSY161" s="90"/>
      <c r="TSZ161" s="90"/>
      <c r="TTA161" s="90"/>
      <c r="TTB161" s="90"/>
      <c r="TTC161" s="90"/>
      <c r="TTD161" s="90"/>
      <c r="TTE161" s="90"/>
      <c r="TTF161" s="90"/>
      <c r="TTG161" s="90"/>
      <c r="TTH161" s="90"/>
      <c r="TTI161" s="90"/>
      <c r="TTJ161" s="90"/>
      <c r="TTK161" s="90"/>
      <c r="TTL161" s="90"/>
      <c r="TTM161" s="90"/>
      <c r="TTN161" s="90"/>
      <c r="TTO161" s="90"/>
      <c r="TTP161" s="90"/>
      <c r="TTQ161" s="90"/>
      <c r="TTR161" s="90"/>
      <c r="TTS161" s="90"/>
      <c r="TTT161" s="90"/>
      <c r="TTU161" s="90"/>
      <c r="TTV161" s="90"/>
      <c r="TTW161" s="90"/>
      <c r="TTX161" s="90"/>
      <c r="TTY161" s="90"/>
      <c r="TTZ161" s="90"/>
      <c r="TUA161" s="90"/>
      <c r="TUB161" s="90"/>
      <c r="TUC161" s="90"/>
      <c r="TUD161" s="90"/>
      <c r="TUE161" s="90"/>
      <c r="TUF161" s="90"/>
      <c r="TUG161" s="90"/>
      <c r="TUH161" s="90"/>
      <c r="TUI161" s="90"/>
      <c r="TUJ161" s="90"/>
      <c r="TUK161" s="90"/>
      <c r="TUL161" s="90"/>
      <c r="TUM161" s="90"/>
      <c r="TUN161" s="90"/>
      <c r="TUO161" s="90"/>
      <c r="TUP161" s="90"/>
      <c r="TUQ161" s="90"/>
      <c r="TUR161" s="90"/>
      <c r="TUS161" s="90"/>
      <c r="TUT161" s="90"/>
      <c r="TUU161" s="90"/>
      <c r="TUV161" s="90"/>
      <c r="TUW161" s="90"/>
      <c r="TUX161" s="90"/>
      <c r="TUY161" s="90"/>
      <c r="TUZ161" s="90"/>
      <c r="TVA161" s="90"/>
      <c r="TVB161" s="90"/>
      <c r="TVC161" s="90"/>
      <c r="TVD161" s="90"/>
      <c r="TVE161" s="90"/>
      <c r="TVF161" s="90"/>
      <c r="TVG161" s="90"/>
      <c r="TVH161" s="90"/>
      <c r="TVI161" s="90"/>
      <c r="TVJ161" s="90"/>
      <c r="TVK161" s="90"/>
      <c r="TVL161" s="90"/>
      <c r="TVM161" s="90"/>
      <c r="TVN161" s="90"/>
      <c r="TVO161" s="90"/>
      <c r="TVP161" s="90"/>
      <c r="TVQ161" s="90"/>
      <c r="TVR161" s="90"/>
      <c r="TVS161" s="90"/>
      <c r="TVT161" s="90"/>
      <c r="TVU161" s="90"/>
      <c r="TVV161" s="90"/>
      <c r="TVW161" s="90"/>
      <c r="TVX161" s="90"/>
      <c r="TVY161" s="90"/>
      <c r="TVZ161" s="90"/>
      <c r="TWA161" s="90"/>
      <c r="TWB161" s="90"/>
      <c r="TWC161" s="90"/>
      <c r="TWD161" s="90"/>
      <c r="TWE161" s="90"/>
      <c r="TWF161" s="90"/>
      <c r="TWG161" s="90"/>
      <c r="TWH161" s="90"/>
      <c r="TWI161" s="90"/>
      <c r="TWJ161" s="90"/>
      <c r="TWK161" s="90"/>
      <c r="TWL161" s="90"/>
      <c r="TWM161" s="90"/>
      <c r="TWN161" s="90"/>
      <c r="TWO161" s="90"/>
      <c r="TWP161" s="90"/>
      <c r="TWQ161" s="90"/>
      <c r="TWR161" s="90"/>
      <c r="TWS161" s="90"/>
      <c r="TWT161" s="90"/>
      <c r="TWU161" s="90"/>
      <c r="TWV161" s="90"/>
      <c r="TWW161" s="90"/>
      <c r="TWX161" s="90"/>
      <c r="TWY161" s="90"/>
      <c r="TWZ161" s="90"/>
      <c r="TXA161" s="90"/>
      <c r="TXB161" s="90"/>
      <c r="TXC161" s="90"/>
      <c r="TXD161" s="90"/>
      <c r="TXE161" s="90"/>
      <c r="TXF161" s="90"/>
      <c r="TXG161" s="90"/>
      <c r="TXH161" s="90"/>
      <c r="TXI161" s="90"/>
      <c r="TXJ161" s="90"/>
      <c r="TXK161" s="90"/>
      <c r="TXL161" s="90"/>
      <c r="TXM161" s="90"/>
      <c r="TXN161" s="90"/>
      <c r="TXO161" s="90"/>
      <c r="TXP161" s="90"/>
      <c r="TXQ161" s="90"/>
      <c r="TXR161" s="90"/>
      <c r="TXS161" s="90"/>
      <c r="TXT161" s="90"/>
      <c r="TXU161" s="90"/>
      <c r="TXV161" s="90"/>
      <c r="TXW161" s="90"/>
      <c r="TXX161" s="90"/>
      <c r="TXY161" s="90"/>
      <c r="TXZ161" s="90"/>
      <c r="TYA161" s="90"/>
      <c r="TYB161" s="90"/>
      <c r="TYC161" s="90"/>
      <c r="TYD161" s="90"/>
      <c r="TYE161" s="90"/>
      <c r="TYF161" s="90"/>
      <c r="TYG161" s="90"/>
      <c r="TYH161" s="90"/>
      <c r="TYI161" s="90"/>
      <c r="TYJ161" s="90"/>
      <c r="TYK161" s="90"/>
      <c r="TYL161" s="90"/>
      <c r="TYM161" s="90"/>
      <c r="TYN161" s="90"/>
      <c r="TYO161" s="90"/>
      <c r="TYP161" s="90"/>
      <c r="TYQ161" s="90"/>
      <c r="TYR161" s="90"/>
      <c r="TYS161" s="90"/>
      <c r="TYT161" s="90"/>
      <c r="TYU161" s="90"/>
      <c r="TYV161" s="90"/>
      <c r="TYW161" s="90"/>
      <c r="TYX161" s="90"/>
      <c r="TYY161" s="90"/>
      <c r="TYZ161" s="90"/>
      <c r="TZA161" s="90"/>
      <c r="TZB161" s="90"/>
      <c r="TZC161" s="90"/>
      <c r="TZD161" s="90"/>
      <c r="TZE161" s="90"/>
      <c r="TZF161" s="90"/>
      <c r="TZG161" s="90"/>
      <c r="TZH161" s="90"/>
      <c r="TZI161" s="90"/>
      <c r="TZJ161" s="90"/>
      <c r="TZK161" s="90"/>
      <c r="TZL161" s="90"/>
      <c r="TZM161" s="90"/>
      <c r="TZN161" s="90"/>
      <c r="TZO161" s="90"/>
      <c r="TZP161" s="90"/>
      <c r="TZQ161" s="90"/>
      <c r="TZR161" s="90"/>
      <c r="TZS161" s="90"/>
      <c r="TZT161" s="90"/>
      <c r="TZU161" s="90"/>
      <c r="TZV161" s="90"/>
      <c r="TZW161" s="90"/>
      <c r="TZX161" s="90"/>
      <c r="TZY161" s="90"/>
      <c r="TZZ161" s="90"/>
      <c r="UAA161" s="90"/>
      <c r="UAB161" s="90"/>
      <c r="UAC161" s="90"/>
      <c r="UAD161" s="90"/>
      <c r="UAE161" s="90"/>
      <c r="UAF161" s="90"/>
      <c r="UAG161" s="90"/>
      <c r="UAH161" s="90"/>
      <c r="UAI161" s="90"/>
      <c r="UAJ161" s="90"/>
      <c r="UAK161" s="90"/>
      <c r="UAL161" s="90"/>
      <c r="UAM161" s="90"/>
      <c r="UAN161" s="90"/>
      <c r="UAO161" s="90"/>
      <c r="UAP161" s="90"/>
      <c r="UAQ161" s="90"/>
      <c r="UAR161" s="90"/>
      <c r="UAS161" s="90"/>
      <c r="UAT161" s="90"/>
      <c r="UAU161" s="90"/>
      <c r="UAV161" s="90"/>
      <c r="UAW161" s="90"/>
      <c r="UAX161" s="90"/>
      <c r="UAY161" s="90"/>
      <c r="UAZ161" s="90"/>
      <c r="UBA161" s="90"/>
      <c r="UBB161" s="90"/>
      <c r="UBC161" s="90"/>
      <c r="UBD161" s="90"/>
      <c r="UBE161" s="90"/>
      <c r="UBF161" s="90"/>
      <c r="UBG161" s="90"/>
      <c r="UBH161" s="90"/>
      <c r="UBI161" s="90"/>
      <c r="UBJ161" s="90"/>
      <c r="UBK161" s="90"/>
      <c r="UBL161" s="90"/>
      <c r="UBM161" s="90"/>
      <c r="UBN161" s="90"/>
      <c r="UBO161" s="90"/>
      <c r="UBP161" s="90"/>
      <c r="UBQ161" s="90"/>
      <c r="UBR161" s="90"/>
      <c r="UBS161" s="90"/>
      <c r="UBT161" s="90"/>
      <c r="UBU161" s="90"/>
      <c r="UBV161" s="90"/>
      <c r="UBW161" s="90"/>
      <c r="UBX161" s="90"/>
      <c r="UBY161" s="90"/>
      <c r="UBZ161" s="90"/>
      <c r="UCA161" s="90"/>
      <c r="UCB161" s="90"/>
      <c r="UCC161" s="90"/>
      <c r="UCD161" s="90"/>
      <c r="UCE161" s="90"/>
      <c r="UCF161" s="90"/>
      <c r="UCG161" s="90"/>
      <c r="UCH161" s="90"/>
      <c r="UCI161" s="90"/>
      <c r="UCJ161" s="90"/>
      <c r="UCK161" s="90"/>
      <c r="UCL161" s="90"/>
      <c r="UCM161" s="90"/>
      <c r="UCN161" s="90"/>
      <c r="UCO161" s="90"/>
      <c r="UCP161" s="90"/>
      <c r="UCQ161" s="90"/>
      <c r="UCR161" s="90"/>
      <c r="UCS161" s="90"/>
      <c r="UCT161" s="90"/>
      <c r="UCU161" s="90"/>
      <c r="UCV161" s="90"/>
      <c r="UCW161" s="90"/>
      <c r="UCX161" s="90"/>
      <c r="UCY161" s="90"/>
      <c r="UCZ161" s="90"/>
      <c r="UDA161" s="90"/>
      <c r="UDB161" s="90"/>
      <c r="UDC161" s="90"/>
      <c r="UDD161" s="90"/>
      <c r="UDE161" s="90"/>
      <c r="UDF161" s="90"/>
      <c r="UDG161" s="90"/>
      <c r="UDH161" s="90"/>
      <c r="UDI161" s="90"/>
      <c r="UDJ161" s="90"/>
      <c r="UDK161" s="90"/>
      <c r="UDL161" s="90"/>
      <c r="UDM161" s="90"/>
      <c r="UDN161" s="90"/>
      <c r="UDO161" s="90"/>
      <c r="UDP161" s="90"/>
      <c r="UDQ161" s="90"/>
      <c r="UDR161" s="90"/>
      <c r="UDS161" s="90"/>
      <c r="UDT161" s="90"/>
      <c r="UDU161" s="90"/>
      <c r="UDV161" s="90"/>
      <c r="UDW161" s="90"/>
      <c r="UDX161" s="90"/>
      <c r="UDY161" s="90"/>
      <c r="UDZ161" s="90"/>
      <c r="UEA161" s="90"/>
      <c r="UEB161" s="90"/>
      <c r="UEC161" s="90"/>
      <c r="UED161" s="90"/>
      <c r="UEE161" s="90"/>
      <c r="UEF161" s="90"/>
      <c r="UEG161" s="90"/>
      <c r="UEH161" s="90"/>
      <c r="UEI161" s="90"/>
      <c r="UEJ161" s="90"/>
      <c r="UEK161" s="90"/>
      <c r="UEL161" s="90"/>
      <c r="UEM161" s="90"/>
      <c r="UEN161" s="90"/>
      <c r="UEO161" s="90"/>
      <c r="UEP161" s="90"/>
      <c r="UEQ161" s="90"/>
      <c r="UER161" s="90"/>
      <c r="UES161" s="90"/>
      <c r="UET161" s="90"/>
      <c r="UEU161" s="90"/>
      <c r="UEV161" s="90"/>
      <c r="UEW161" s="90"/>
      <c r="UEX161" s="90"/>
      <c r="UEY161" s="90"/>
      <c r="UEZ161" s="90"/>
      <c r="UFA161" s="90"/>
      <c r="UFB161" s="90"/>
      <c r="UFC161" s="90"/>
      <c r="UFD161" s="90"/>
      <c r="UFE161" s="90"/>
      <c r="UFF161" s="90"/>
      <c r="UFG161" s="90"/>
      <c r="UFH161" s="90"/>
      <c r="UFI161" s="90"/>
      <c r="UFJ161" s="90"/>
      <c r="UFK161" s="90"/>
      <c r="UFL161" s="90"/>
      <c r="UFM161" s="90"/>
      <c r="UFN161" s="90"/>
      <c r="UFO161" s="90"/>
      <c r="UFP161" s="90"/>
      <c r="UFQ161" s="90"/>
      <c r="UFR161" s="90"/>
      <c r="UFS161" s="90"/>
      <c r="UFT161" s="90"/>
      <c r="UFU161" s="90"/>
      <c r="UFV161" s="90"/>
      <c r="UFW161" s="90"/>
      <c r="UFX161" s="90"/>
      <c r="UFY161" s="90"/>
      <c r="UFZ161" s="90"/>
      <c r="UGA161" s="90"/>
      <c r="UGB161" s="90"/>
      <c r="UGC161" s="90"/>
      <c r="UGD161" s="90"/>
      <c r="UGE161" s="90"/>
      <c r="UGF161" s="90"/>
      <c r="UGG161" s="90"/>
      <c r="UGH161" s="90"/>
      <c r="UGI161" s="90"/>
      <c r="UGJ161" s="90"/>
      <c r="UGK161" s="90"/>
      <c r="UGL161" s="90"/>
      <c r="UGM161" s="90"/>
      <c r="UGN161" s="90"/>
      <c r="UGO161" s="90"/>
      <c r="UGP161" s="90"/>
      <c r="UGQ161" s="90"/>
      <c r="UGR161" s="90"/>
      <c r="UGS161" s="90"/>
      <c r="UGT161" s="90"/>
      <c r="UGU161" s="90"/>
      <c r="UGV161" s="90"/>
      <c r="UGW161" s="90"/>
      <c r="UGX161" s="90"/>
      <c r="UGY161" s="90"/>
      <c r="UGZ161" s="90"/>
      <c r="UHA161" s="90"/>
      <c r="UHB161" s="90"/>
      <c r="UHC161" s="90"/>
      <c r="UHD161" s="90"/>
      <c r="UHE161" s="90"/>
      <c r="UHF161" s="90"/>
      <c r="UHG161" s="90"/>
      <c r="UHH161" s="90"/>
      <c r="UHI161" s="90"/>
      <c r="UHJ161" s="90"/>
      <c r="UHK161" s="90"/>
      <c r="UHL161" s="90"/>
      <c r="UHM161" s="90"/>
      <c r="UHN161" s="90"/>
      <c r="UHO161" s="90"/>
      <c r="UHP161" s="90"/>
      <c r="UHQ161" s="90"/>
      <c r="UHR161" s="90"/>
      <c r="UHS161" s="90"/>
      <c r="UHT161" s="90"/>
      <c r="UHU161" s="90"/>
      <c r="UHV161" s="90"/>
      <c r="UHW161" s="90"/>
      <c r="UHX161" s="90"/>
      <c r="UHY161" s="90"/>
      <c r="UHZ161" s="90"/>
      <c r="UIA161" s="90"/>
      <c r="UIB161" s="90"/>
      <c r="UIC161" s="90"/>
      <c r="UID161" s="90"/>
      <c r="UIE161" s="90"/>
      <c r="UIF161" s="90"/>
      <c r="UIG161" s="90"/>
      <c r="UIH161" s="90"/>
      <c r="UII161" s="90"/>
      <c r="UIJ161" s="90"/>
      <c r="UIK161" s="90"/>
      <c r="UIL161" s="90"/>
      <c r="UIM161" s="90"/>
      <c r="UIN161" s="90"/>
      <c r="UIO161" s="90"/>
      <c r="UIP161" s="90"/>
      <c r="UIQ161" s="90"/>
      <c r="UIR161" s="90"/>
      <c r="UIS161" s="90"/>
      <c r="UIT161" s="90"/>
      <c r="UIU161" s="90"/>
      <c r="UIV161" s="90"/>
      <c r="UIW161" s="90"/>
      <c r="UIX161" s="90"/>
      <c r="UIY161" s="90"/>
      <c r="UIZ161" s="90"/>
      <c r="UJA161" s="90"/>
      <c r="UJB161" s="90"/>
      <c r="UJC161" s="90"/>
      <c r="UJD161" s="90"/>
      <c r="UJE161" s="90"/>
      <c r="UJF161" s="90"/>
      <c r="UJG161" s="90"/>
      <c r="UJH161" s="90"/>
      <c r="UJI161" s="90"/>
      <c r="UJJ161" s="90"/>
      <c r="UJK161" s="90"/>
      <c r="UJL161" s="90"/>
      <c r="UJM161" s="90"/>
      <c r="UJN161" s="90"/>
      <c r="UJO161" s="90"/>
      <c r="UJP161" s="90"/>
      <c r="UJQ161" s="90"/>
      <c r="UJR161" s="90"/>
      <c r="UJS161" s="90"/>
      <c r="UJT161" s="90"/>
      <c r="UJU161" s="90"/>
      <c r="UJV161" s="90"/>
      <c r="UJW161" s="90"/>
      <c r="UJX161" s="90"/>
      <c r="UJY161" s="90"/>
      <c r="UJZ161" s="90"/>
      <c r="UKA161" s="90"/>
      <c r="UKB161" s="90"/>
      <c r="UKC161" s="90"/>
      <c r="UKD161" s="90"/>
      <c r="UKE161" s="90"/>
      <c r="UKF161" s="90"/>
      <c r="UKG161" s="90"/>
      <c r="UKH161" s="90"/>
      <c r="UKI161" s="90"/>
      <c r="UKJ161" s="90"/>
      <c r="UKK161" s="90"/>
      <c r="UKL161" s="90"/>
      <c r="UKM161" s="90"/>
      <c r="UKN161" s="90"/>
      <c r="UKO161" s="90"/>
      <c r="UKP161" s="90"/>
      <c r="UKQ161" s="90"/>
      <c r="UKR161" s="90"/>
      <c r="UKS161" s="90"/>
      <c r="UKT161" s="90"/>
      <c r="UKU161" s="90"/>
      <c r="UKV161" s="90"/>
      <c r="UKW161" s="90"/>
      <c r="UKX161" s="90"/>
      <c r="UKY161" s="90"/>
      <c r="UKZ161" s="90"/>
      <c r="ULA161" s="90"/>
      <c r="ULB161" s="90"/>
      <c r="ULC161" s="90"/>
      <c r="ULD161" s="90"/>
      <c r="ULE161" s="90"/>
      <c r="ULF161" s="90"/>
      <c r="ULG161" s="90"/>
      <c r="ULH161" s="90"/>
      <c r="ULI161" s="90"/>
      <c r="ULJ161" s="90"/>
      <c r="ULK161" s="90"/>
      <c r="ULL161" s="90"/>
      <c r="ULM161" s="90"/>
      <c r="ULN161" s="90"/>
      <c r="ULO161" s="90"/>
      <c r="ULP161" s="90"/>
      <c r="ULQ161" s="90"/>
      <c r="ULR161" s="90"/>
      <c r="ULS161" s="90"/>
      <c r="ULT161" s="90"/>
      <c r="ULU161" s="90"/>
      <c r="ULV161" s="90"/>
      <c r="ULW161" s="90"/>
      <c r="ULX161" s="90"/>
      <c r="ULY161" s="90"/>
      <c r="ULZ161" s="90"/>
      <c r="UMA161" s="90"/>
      <c r="UMB161" s="90"/>
      <c r="UMC161" s="90"/>
      <c r="UMD161" s="90"/>
      <c r="UME161" s="90"/>
      <c r="UMF161" s="90"/>
      <c r="UMG161" s="90"/>
      <c r="UMH161" s="90"/>
      <c r="UMI161" s="90"/>
      <c r="UMJ161" s="90"/>
      <c r="UMK161" s="90"/>
      <c r="UML161" s="90"/>
      <c r="UMM161" s="90"/>
      <c r="UMN161" s="90"/>
      <c r="UMO161" s="90"/>
      <c r="UMP161" s="90"/>
      <c r="UMQ161" s="90"/>
      <c r="UMR161" s="90"/>
      <c r="UMS161" s="90"/>
      <c r="UMT161" s="90"/>
      <c r="UMU161" s="90"/>
      <c r="UMV161" s="90"/>
      <c r="UMW161" s="90"/>
      <c r="UMX161" s="90"/>
      <c r="UMY161" s="90"/>
      <c r="UMZ161" s="90"/>
      <c r="UNA161" s="90"/>
      <c r="UNB161" s="90"/>
      <c r="UNC161" s="90"/>
      <c r="UND161" s="90"/>
      <c r="UNE161" s="90"/>
      <c r="UNF161" s="90"/>
      <c r="UNG161" s="90"/>
      <c r="UNH161" s="90"/>
      <c r="UNI161" s="90"/>
      <c r="UNJ161" s="90"/>
      <c r="UNK161" s="90"/>
      <c r="UNL161" s="90"/>
      <c r="UNM161" s="90"/>
      <c r="UNN161" s="90"/>
      <c r="UNO161" s="90"/>
      <c r="UNP161" s="90"/>
      <c r="UNQ161" s="90"/>
      <c r="UNR161" s="90"/>
      <c r="UNS161" s="90"/>
      <c r="UNT161" s="90"/>
      <c r="UNU161" s="90"/>
      <c r="UNV161" s="90"/>
      <c r="UNW161" s="90"/>
      <c r="UNX161" s="90"/>
      <c r="UNY161" s="90"/>
      <c r="UNZ161" s="90"/>
      <c r="UOA161" s="90"/>
      <c r="UOB161" s="90"/>
      <c r="UOC161" s="90"/>
      <c r="UOD161" s="90"/>
      <c r="UOE161" s="90"/>
      <c r="UOF161" s="90"/>
      <c r="UOG161" s="90"/>
      <c r="UOH161" s="90"/>
      <c r="UOI161" s="90"/>
      <c r="UOJ161" s="90"/>
      <c r="UOK161" s="90"/>
      <c r="UOL161" s="90"/>
      <c r="UOM161" s="90"/>
      <c r="UON161" s="90"/>
      <c r="UOO161" s="90"/>
      <c r="UOP161" s="90"/>
      <c r="UOQ161" s="90"/>
      <c r="UOR161" s="90"/>
      <c r="UOS161" s="90"/>
      <c r="UOT161" s="90"/>
      <c r="UOU161" s="90"/>
      <c r="UOV161" s="90"/>
      <c r="UOW161" s="90"/>
      <c r="UOX161" s="90"/>
      <c r="UOY161" s="90"/>
      <c r="UOZ161" s="90"/>
      <c r="UPA161" s="90"/>
      <c r="UPB161" s="90"/>
      <c r="UPC161" s="90"/>
      <c r="UPD161" s="90"/>
      <c r="UPE161" s="90"/>
      <c r="UPF161" s="90"/>
      <c r="UPG161" s="90"/>
      <c r="UPH161" s="90"/>
      <c r="UPI161" s="90"/>
      <c r="UPJ161" s="90"/>
      <c r="UPK161" s="90"/>
      <c r="UPL161" s="90"/>
      <c r="UPM161" s="90"/>
      <c r="UPN161" s="90"/>
      <c r="UPO161" s="90"/>
      <c r="UPP161" s="90"/>
      <c r="UPQ161" s="90"/>
      <c r="UPR161" s="90"/>
      <c r="UPS161" s="90"/>
      <c r="UPT161" s="90"/>
      <c r="UPU161" s="90"/>
      <c r="UPV161" s="90"/>
      <c r="UPW161" s="90"/>
      <c r="UPX161" s="90"/>
      <c r="UPY161" s="90"/>
      <c r="UPZ161" s="90"/>
      <c r="UQA161" s="90"/>
      <c r="UQB161" s="90"/>
      <c r="UQC161" s="90"/>
      <c r="UQD161" s="90"/>
      <c r="UQE161" s="90"/>
      <c r="UQF161" s="90"/>
      <c r="UQG161" s="90"/>
      <c r="UQH161" s="90"/>
      <c r="UQI161" s="90"/>
      <c r="UQJ161" s="90"/>
      <c r="UQK161" s="90"/>
      <c r="UQL161" s="90"/>
      <c r="UQM161" s="90"/>
      <c r="UQN161" s="90"/>
      <c r="UQO161" s="90"/>
      <c r="UQP161" s="90"/>
      <c r="UQQ161" s="90"/>
      <c r="UQR161" s="90"/>
      <c r="UQS161" s="90"/>
      <c r="UQT161" s="90"/>
      <c r="UQU161" s="90"/>
      <c r="UQV161" s="90"/>
      <c r="UQW161" s="90"/>
      <c r="UQX161" s="90"/>
      <c r="UQY161" s="90"/>
      <c r="UQZ161" s="90"/>
      <c r="URA161" s="90"/>
      <c r="URB161" s="90"/>
      <c r="URC161" s="90"/>
      <c r="URD161" s="90"/>
      <c r="URE161" s="90"/>
      <c r="URF161" s="90"/>
      <c r="URG161" s="90"/>
      <c r="URH161" s="90"/>
      <c r="URI161" s="90"/>
      <c r="URJ161" s="90"/>
      <c r="URK161" s="90"/>
      <c r="URL161" s="90"/>
      <c r="URM161" s="90"/>
      <c r="URN161" s="90"/>
      <c r="URO161" s="90"/>
      <c r="URP161" s="90"/>
      <c r="URQ161" s="90"/>
      <c r="URR161" s="90"/>
      <c r="URS161" s="90"/>
      <c r="URT161" s="90"/>
      <c r="URU161" s="90"/>
      <c r="URV161" s="90"/>
      <c r="URW161" s="90"/>
      <c r="URX161" s="90"/>
      <c r="URY161" s="90"/>
      <c r="URZ161" s="90"/>
      <c r="USA161" s="90"/>
      <c r="USB161" s="90"/>
      <c r="USC161" s="90"/>
      <c r="USD161" s="90"/>
      <c r="USE161" s="90"/>
      <c r="USF161" s="90"/>
      <c r="USG161" s="90"/>
      <c r="USH161" s="90"/>
      <c r="USI161" s="90"/>
      <c r="USJ161" s="90"/>
      <c r="USK161" s="90"/>
      <c r="USL161" s="90"/>
      <c r="USM161" s="90"/>
      <c r="USN161" s="90"/>
      <c r="USO161" s="90"/>
      <c r="USP161" s="90"/>
      <c r="USQ161" s="90"/>
      <c r="USR161" s="90"/>
      <c r="USS161" s="90"/>
      <c r="UST161" s="90"/>
      <c r="USU161" s="90"/>
      <c r="USV161" s="90"/>
      <c r="USW161" s="90"/>
      <c r="USX161" s="90"/>
      <c r="USY161" s="90"/>
      <c r="USZ161" s="90"/>
      <c r="UTA161" s="90"/>
      <c r="UTB161" s="90"/>
      <c r="UTC161" s="90"/>
      <c r="UTD161" s="90"/>
      <c r="UTE161" s="90"/>
      <c r="UTF161" s="90"/>
      <c r="UTG161" s="90"/>
      <c r="UTH161" s="90"/>
      <c r="UTI161" s="90"/>
      <c r="UTJ161" s="90"/>
      <c r="UTK161" s="90"/>
      <c r="UTL161" s="90"/>
      <c r="UTM161" s="90"/>
      <c r="UTN161" s="90"/>
      <c r="UTO161" s="90"/>
      <c r="UTP161" s="90"/>
      <c r="UTQ161" s="90"/>
      <c r="UTR161" s="90"/>
      <c r="UTS161" s="90"/>
      <c r="UTT161" s="90"/>
      <c r="UTU161" s="90"/>
      <c r="UTV161" s="90"/>
      <c r="UTW161" s="90"/>
      <c r="UTX161" s="90"/>
      <c r="UTY161" s="90"/>
      <c r="UTZ161" s="90"/>
      <c r="UUA161" s="90"/>
      <c r="UUB161" s="90"/>
      <c r="UUC161" s="90"/>
      <c r="UUD161" s="90"/>
      <c r="UUE161" s="90"/>
      <c r="UUF161" s="90"/>
      <c r="UUG161" s="90"/>
      <c r="UUH161" s="90"/>
      <c r="UUI161" s="90"/>
      <c r="UUJ161" s="90"/>
      <c r="UUK161" s="90"/>
      <c r="UUL161" s="90"/>
      <c r="UUM161" s="90"/>
      <c r="UUN161" s="90"/>
      <c r="UUO161" s="90"/>
      <c r="UUP161" s="90"/>
      <c r="UUQ161" s="90"/>
      <c r="UUR161" s="90"/>
      <c r="UUS161" s="90"/>
      <c r="UUT161" s="90"/>
      <c r="UUU161" s="90"/>
      <c r="UUV161" s="90"/>
      <c r="UUW161" s="90"/>
      <c r="UUX161" s="90"/>
      <c r="UUY161" s="90"/>
      <c r="UUZ161" s="90"/>
      <c r="UVA161" s="90"/>
      <c r="UVB161" s="90"/>
      <c r="UVC161" s="90"/>
      <c r="UVD161" s="90"/>
      <c r="UVE161" s="90"/>
      <c r="UVF161" s="90"/>
      <c r="UVG161" s="90"/>
      <c r="UVH161" s="90"/>
      <c r="UVI161" s="90"/>
      <c r="UVJ161" s="90"/>
      <c r="UVK161" s="90"/>
      <c r="UVL161" s="90"/>
      <c r="UVM161" s="90"/>
      <c r="UVN161" s="90"/>
      <c r="UVO161" s="90"/>
      <c r="UVP161" s="90"/>
      <c r="UVQ161" s="90"/>
      <c r="UVR161" s="90"/>
      <c r="UVS161" s="90"/>
      <c r="UVT161" s="90"/>
      <c r="UVU161" s="90"/>
      <c r="UVV161" s="90"/>
      <c r="UVW161" s="90"/>
      <c r="UVX161" s="90"/>
      <c r="UVY161" s="90"/>
      <c r="UVZ161" s="90"/>
      <c r="UWA161" s="90"/>
      <c r="UWB161" s="90"/>
      <c r="UWC161" s="90"/>
      <c r="UWD161" s="90"/>
      <c r="UWE161" s="90"/>
      <c r="UWF161" s="90"/>
      <c r="UWG161" s="90"/>
      <c r="UWH161" s="90"/>
      <c r="UWI161" s="90"/>
      <c r="UWJ161" s="90"/>
      <c r="UWK161" s="90"/>
      <c r="UWL161" s="90"/>
      <c r="UWM161" s="90"/>
      <c r="UWN161" s="90"/>
      <c r="UWO161" s="90"/>
      <c r="UWP161" s="90"/>
      <c r="UWQ161" s="90"/>
      <c r="UWR161" s="90"/>
      <c r="UWS161" s="90"/>
      <c r="UWT161" s="90"/>
      <c r="UWU161" s="90"/>
      <c r="UWV161" s="90"/>
      <c r="UWW161" s="90"/>
      <c r="UWX161" s="90"/>
      <c r="UWY161" s="90"/>
      <c r="UWZ161" s="90"/>
      <c r="UXA161" s="90"/>
      <c r="UXB161" s="90"/>
      <c r="UXC161" s="90"/>
      <c r="UXD161" s="90"/>
      <c r="UXE161" s="90"/>
      <c r="UXF161" s="90"/>
      <c r="UXG161" s="90"/>
      <c r="UXH161" s="90"/>
      <c r="UXI161" s="90"/>
      <c r="UXJ161" s="90"/>
      <c r="UXK161" s="90"/>
      <c r="UXL161" s="90"/>
      <c r="UXM161" s="90"/>
      <c r="UXN161" s="90"/>
      <c r="UXO161" s="90"/>
      <c r="UXP161" s="90"/>
      <c r="UXQ161" s="90"/>
      <c r="UXR161" s="90"/>
      <c r="UXS161" s="90"/>
      <c r="UXT161" s="90"/>
      <c r="UXU161" s="90"/>
      <c r="UXV161" s="90"/>
      <c r="UXW161" s="90"/>
      <c r="UXX161" s="90"/>
      <c r="UXY161" s="90"/>
      <c r="UXZ161" s="90"/>
      <c r="UYA161" s="90"/>
      <c r="UYB161" s="90"/>
      <c r="UYC161" s="90"/>
      <c r="UYD161" s="90"/>
      <c r="UYE161" s="90"/>
      <c r="UYF161" s="90"/>
      <c r="UYG161" s="90"/>
      <c r="UYH161" s="90"/>
      <c r="UYI161" s="90"/>
      <c r="UYJ161" s="90"/>
      <c r="UYK161" s="90"/>
      <c r="UYL161" s="90"/>
      <c r="UYM161" s="90"/>
      <c r="UYN161" s="90"/>
      <c r="UYO161" s="90"/>
      <c r="UYP161" s="90"/>
      <c r="UYQ161" s="90"/>
      <c r="UYR161" s="90"/>
      <c r="UYS161" s="90"/>
      <c r="UYT161" s="90"/>
      <c r="UYU161" s="90"/>
      <c r="UYV161" s="90"/>
      <c r="UYW161" s="90"/>
      <c r="UYX161" s="90"/>
      <c r="UYY161" s="90"/>
      <c r="UYZ161" s="90"/>
      <c r="UZA161" s="90"/>
      <c r="UZB161" s="90"/>
      <c r="UZC161" s="90"/>
      <c r="UZD161" s="90"/>
      <c r="UZE161" s="90"/>
      <c r="UZF161" s="90"/>
      <c r="UZG161" s="90"/>
      <c r="UZH161" s="90"/>
      <c r="UZI161" s="90"/>
      <c r="UZJ161" s="90"/>
      <c r="UZK161" s="90"/>
      <c r="UZL161" s="90"/>
      <c r="UZM161" s="90"/>
      <c r="UZN161" s="90"/>
      <c r="UZO161" s="90"/>
      <c r="UZP161" s="90"/>
      <c r="UZQ161" s="90"/>
      <c r="UZR161" s="90"/>
      <c r="UZS161" s="90"/>
      <c r="UZT161" s="90"/>
      <c r="UZU161" s="90"/>
      <c r="UZV161" s="90"/>
      <c r="UZW161" s="90"/>
      <c r="UZX161" s="90"/>
      <c r="UZY161" s="90"/>
      <c r="UZZ161" s="90"/>
      <c r="VAA161" s="90"/>
      <c r="VAB161" s="90"/>
      <c r="VAC161" s="90"/>
      <c r="VAD161" s="90"/>
      <c r="VAE161" s="90"/>
      <c r="VAF161" s="90"/>
      <c r="VAG161" s="90"/>
      <c r="VAH161" s="90"/>
      <c r="VAI161" s="90"/>
      <c r="VAJ161" s="90"/>
      <c r="VAK161" s="90"/>
      <c r="VAL161" s="90"/>
      <c r="VAM161" s="90"/>
      <c r="VAN161" s="90"/>
      <c r="VAO161" s="90"/>
      <c r="VAP161" s="90"/>
      <c r="VAQ161" s="90"/>
      <c r="VAR161" s="90"/>
      <c r="VAS161" s="90"/>
      <c r="VAT161" s="90"/>
      <c r="VAU161" s="90"/>
      <c r="VAV161" s="90"/>
      <c r="VAW161" s="90"/>
      <c r="VAX161" s="90"/>
      <c r="VAY161" s="90"/>
      <c r="VAZ161" s="90"/>
      <c r="VBA161" s="90"/>
      <c r="VBB161" s="90"/>
      <c r="VBC161" s="90"/>
      <c r="VBD161" s="90"/>
      <c r="VBE161" s="90"/>
      <c r="VBF161" s="90"/>
      <c r="VBG161" s="90"/>
      <c r="VBH161" s="90"/>
      <c r="VBI161" s="90"/>
      <c r="VBJ161" s="90"/>
      <c r="VBK161" s="90"/>
      <c r="VBL161" s="90"/>
      <c r="VBM161" s="90"/>
      <c r="VBN161" s="90"/>
      <c r="VBO161" s="90"/>
      <c r="VBP161" s="90"/>
      <c r="VBQ161" s="90"/>
      <c r="VBR161" s="90"/>
      <c r="VBS161" s="90"/>
      <c r="VBT161" s="90"/>
      <c r="VBU161" s="90"/>
      <c r="VBV161" s="90"/>
      <c r="VBW161" s="90"/>
      <c r="VBX161" s="90"/>
      <c r="VBY161" s="90"/>
      <c r="VBZ161" s="90"/>
      <c r="VCA161" s="90"/>
      <c r="VCB161" s="90"/>
      <c r="VCC161" s="90"/>
      <c r="VCD161" s="90"/>
      <c r="VCE161" s="90"/>
      <c r="VCF161" s="90"/>
      <c r="VCG161" s="90"/>
      <c r="VCH161" s="90"/>
      <c r="VCI161" s="90"/>
      <c r="VCJ161" s="90"/>
      <c r="VCK161" s="90"/>
      <c r="VCL161" s="90"/>
      <c r="VCM161" s="90"/>
      <c r="VCN161" s="90"/>
      <c r="VCO161" s="90"/>
      <c r="VCP161" s="90"/>
      <c r="VCQ161" s="90"/>
      <c r="VCR161" s="90"/>
      <c r="VCS161" s="90"/>
      <c r="VCT161" s="90"/>
      <c r="VCU161" s="90"/>
      <c r="VCV161" s="90"/>
      <c r="VCW161" s="90"/>
      <c r="VCX161" s="90"/>
      <c r="VCY161" s="90"/>
      <c r="VCZ161" s="90"/>
      <c r="VDA161" s="90"/>
      <c r="VDB161" s="90"/>
      <c r="VDC161" s="90"/>
      <c r="VDD161" s="90"/>
      <c r="VDE161" s="90"/>
      <c r="VDF161" s="90"/>
      <c r="VDG161" s="90"/>
      <c r="VDH161" s="90"/>
      <c r="VDI161" s="90"/>
      <c r="VDJ161" s="90"/>
      <c r="VDK161" s="90"/>
      <c r="VDL161" s="90"/>
      <c r="VDM161" s="90"/>
      <c r="VDN161" s="90"/>
      <c r="VDO161" s="90"/>
      <c r="VDP161" s="90"/>
      <c r="VDQ161" s="90"/>
      <c r="VDR161" s="90"/>
      <c r="VDS161" s="90"/>
      <c r="VDT161" s="90"/>
      <c r="VDU161" s="90"/>
      <c r="VDV161" s="90"/>
      <c r="VDW161" s="90"/>
      <c r="VDX161" s="90"/>
      <c r="VDY161" s="90"/>
      <c r="VDZ161" s="90"/>
      <c r="VEA161" s="90"/>
      <c r="VEB161" s="90"/>
      <c r="VEC161" s="90"/>
      <c r="VED161" s="90"/>
      <c r="VEE161" s="90"/>
      <c r="VEF161" s="90"/>
      <c r="VEG161" s="90"/>
      <c r="VEH161" s="90"/>
      <c r="VEI161" s="90"/>
      <c r="VEJ161" s="90"/>
      <c r="VEK161" s="90"/>
      <c r="VEL161" s="90"/>
      <c r="VEM161" s="90"/>
      <c r="VEN161" s="90"/>
      <c r="VEO161" s="90"/>
      <c r="VEP161" s="90"/>
      <c r="VEQ161" s="90"/>
      <c r="VER161" s="90"/>
      <c r="VES161" s="90"/>
      <c r="VET161" s="90"/>
      <c r="VEU161" s="90"/>
      <c r="VEV161" s="90"/>
      <c r="VEW161" s="90"/>
      <c r="VEX161" s="90"/>
      <c r="VEY161" s="90"/>
      <c r="VEZ161" s="90"/>
      <c r="VFA161" s="90"/>
      <c r="VFB161" s="90"/>
      <c r="VFC161" s="90"/>
      <c r="VFD161" s="90"/>
      <c r="VFE161" s="90"/>
      <c r="VFF161" s="90"/>
      <c r="VFG161" s="90"/>
      <c r="VFH161" s="90"/>
      <c r="VFI161" s="90"/>
      <c r="VFJ161" s="90"/>
      <c r="VFK161" s="90"/>
      <c r="VFL161" s="90"/>
      <c r="VFM161" s="90"/>
      <c r="VFN161" s="90"/>
      <c r="VFO161" s="90"/>
      <c r="VFP161" s="90"/>
      <c r="VFQ161" s="90"/>
      <c r="VFR161" s="90"/>
      <c r="VFS161" s="90"/>
      <c r="VFT161" s="90"/>
      <c r="VFU161" s="90"/>
      <c r="VFV161" s="90"/>
      <c r="VFW161" s="90"/>
      <c r="VFX161" s="90"/>
      <c r="VFY161" s="90"/>
      <c r="VFZ161" s="90"/>
      <c r="VGA161" s="90"/>
      <c r="VGB161" s="90"/>
      <c r="VGC161" s="90"/>
      <c r="VGD161" s="90"/>
      <c r="VGE161" s="90"/>
      <c r="VGF161" s="90"/>
      <c r="VGG161" s="90"/>
      <c r="VGH161" s="90"/>
      <c r="VGI161" s="90"/>
      <c r="VGJ161" s="90"/>
      <c r="VGK161" s="90"/>
      <c r="VGL161" s="90"/>
      <c r="VGM161" s="90"/>
      <c r="VGN161" s="90"/>
      <c r="VGO161" s="90"/>
      <c r="VGP161" s="90"/>
      <c r="VGQ161" s="90"/>
      <c r="VGR161" s="90"/>
      <c r="VGS161" s="90"/>
      <c r="VGT161" s="90"/>
      <c r="VGU161" s="90"/>
      <c r="VGV161" s="90"/>
      <c r="VGW161" s="90"/>
      <c r="VGX161" s="90"/>
      <c r="VGY161" s="90"/>
      <c r="VGZ161" s="90"/>
      <c r="VHA161" s="90"/>
      <c r="VHB161" s="90"/>
      <c r="VHC161" s="90"/>
      <c r="VHD161" s="90"/>
      <c r="VHE161" s="90"/>
      <c r="VHF161" s="90"/>
      <c r="VHG161" s="90"/>
      <c r="VHH161" s="90"/>
      <c r="VHI161" s="90"/>
      <c r="VHJ161" s="90"/>
      <c r="VHK161" s="90"/>
      <c r="VHL161" s="90"/>
      <c r="VHM161" s="90"/>
      <c r="VHN161" s="90"/>
      <c r="VHO161" s="90"/>
      <c r="VHP161" s="90"/>
      <c r="VHQ161" s="90"/>
      <c r="VHR161" s="90"/>
      <c r="VHS161" s="90"/>
      <c r="VHT161" s="90"/>
      <c r="VHU161" s="90"/>
      <c r="VHV161" s="90"/>
      <c r="VHW161" s="90"/>
      <c r="VHX161" s="90"/>
      <c r="VHY161" s="90"/>
      <c r="VHZ161" s="90"/>
      <c r="VIA161" s="90"/>
      <c r="VIB161" s="90"/>
      <c r="VIC161" s="90"/>
      <c r="VID161" s="90"/>
      <c r="VIE161" s="90"/>
      <c r="VIF161" s="90"/>
      <c r="VIG161" s="90"/>
      <c r="VIH161" s="90"/>
      <c r="VII161" s="90"/>
      <c r="VIJ161" s="90"/>
      <c r="VIK161" s="90"/>
      <c r="VIL161" s="90"/>
      <c r="VIM161" s="90"/>
      <c r="VIN161" s="90"/>
      <c r="VIO161" s="90"/>
      <c r="VIP161" s="90"/>
      <c r="VIQ161" s="90"/>
      <c r="VIR161" s="90"/>
      <c r="VIS161" s="90"/>
      <c r="VIT161" s="90"/>
      <c r="VIU161" s="90"/>
      <c r="VIV161" s="90"/>
      <c r="VIW161" s="90"/>
      <c r="VIX161" s="90"/>
      <c r="VIY161" s="90"/>
      <c r="VIZ161" s="90"/>
      <c r="VJA161" s="90"/>
      <c r="VJB161" s="90"/>
      <c r="VJC161" s="90"/>
      <c r="VJD161" s="90"/>
      <c r="VJE161" s="90"/>
      <c r="VJF161" s="90"/>
      <c r="VJG161" s="90"/>
      <c r="VJH161" s="90"/>
      <c r="VJI161" s="90"/>
      <c r="VJJ161" s="90"/>
      <c r="VJK161" s="90"/>
      <c r="VJL161" s="90"/>
      <c r="VJM161" s="90"/>
      <c r="VJN161" s="90"/>
      <c r="VJO161" s="90"/>
      <c r="VJP161" s="90"/>
      <c r="VJQ161" s="90"/>
      <c r="VJR161" s="90"/>
      <c r="VJS161" s="90"/>
      <c r="VJT161" s="90"/>
      <c r="VJU161" s="90"/>
      <c r="VJV161" s="90"/>
      <c r="VJW161" s="90"/>
      <c r="VJX161" s="90"/>
      <c r="VJY161" s="90"/>
      <c r="VJZ161" s="90"/>
      <c r="VKA161" s="90"/>
      <c r="VKB161" s="90"/>
      <c r="VKC161" s="90"/>
      <c r="VKD161" s="90"/>
      <c r="VKE161" s="90"/>
      <c r="VKF161" s="90"/>
      <c r="VKG161" s="90"/>
      <c r="VKH161" s="90"/>
      <c r="VKI161" s="90"/>
      <c r="VKJ161" s="90"/>
      <c r="VKK161" s="90"/>
      <c r="VKL161" s="90"/>
      <c r="VKM161" s="90"/>
      <c r="VKN161" s="90"/>
      <c r="VKO161" s="90"/>
      <c r="VKP161" s="90"/>
      <c r="VKQ161" s="90"/>
      <c r="VKR161" s="90"/>
      <c r="VKS161" s="90"/>
      <c r="VKT161" s="90"/>
      <c r="VKU161" s="90"/>
      <c r="VKV161" s="90"/>
      <c r="VKW161" s="90"/>
      <c r="VKX161" s="90"/>
      <c r="VKY161" s="90"/>
      <c r="VKZ161" s="90"/>
      <c r="VLA161" s="90"/>
      <c r="VLB161" s="90"/>
      <c r="VLC161" s="90"/>
      <c r="VLD161" s="90"/>
      <c r="VLE161" s="90"/>
      <c r="VLF161" s="90"/>
      <c r="VLG161" s="90"/>
      <c r="VLH161" s="90"/>
      <c r="VLI161" s="90"/>
      <c r="VLJ161" s="90"/>
      <c r="VLK161" s="90"/>
      <c r="VLL161" s="90"/>
      <c r="VLM161" s="90"/>
      <c r="VLN161" s="90"/>
      <c r="VLO161" s="90"/>
      <c r="VLP161" s="90"/>
      <c r="VLQ161" s="90"/>
      <c r="VLR161" s="90"/>
      <c r="VLS161" s="90"/>
      <c r="VLT161" s="90"/>
      <c r="VLU161" s="90"/>
      <c r="VLV161" s="90"/>
      <c r="VLW161" s="90"/>
      <c r="VLX161" s="90"/>
      <c r="VLY161" s="90"/>
      <c r="VLZ161" s="90"/>
      <c r="VMA161" s="90"/>
      <c r="VMB161" s="90"/>
      <c r="VMC161" s="90"/>
      <c r="VMD161" s="90"/>
      <c r="VME161" s="90"/>
      <c r="VMF161" s="90"/>
      <c r="VMG161" s="90"/>
      <c r="VMH161" s="90"/>
      <c r="VMI161" s="90"/>
      <c r="VMJ161" s="90"/>
      <c r="VMK161" s="90"/>
      <c r="VML161" s="90"/>
      <c r="VMM161" s="90"/>
      <c r="VMN161" s="90"/>
      <c r="VMO161" s="90"/>
      <c r="VMP161" s="90"/>
      <c r="VMQ161" s="90"/>
      <c r="VMR161" s="90"/>
      <c r="VMS161" s="90"/>
      <c r="VMT161" s="90"/>
      <c r="VMU161" s="90"/>
      <c r="VMV161" s="90"/>
      <c r="VMW161" s="90"/>
      <c r="VMX161" s="90"/>
      <c r="VMY161" s="90"/>
      <c r="VMZ161" s="90"/>
      <c r="VNA161" s="90"/>
      <c r="VNB161" s="90"/>
      <c r="VNC161" s="90"/>
      <c r="VND161" s="90"/>
      <c r="VNE161" s="90"/>
      <c r="VNF161" s="90"/>
      <c r="VNG161" s="90"/>
      <c r="VNH161" s="90"/>
      <c r="VNI161" s="90"/>
      <c r="VNJ161" s="90"/>
      <c r="VNK161" s="90"/>
      <c r="VNL161" s="90"/>
      <c r="VNM161" s="90"/>
      <c r="VNN161" s="90"/>
      <c r="VNO161" s="90"/>
      <c r="VNP161" s="90"/>
      <c r="VNQ161" s="90"/>
      <c r="VNR161" s="90"/>
      <c r="VNS161" s="90"/>
      <c r="VNT161" s="90"/>
      <c r="VNU161" s="90"/>
      <c r="VNV161" s="90"/>
      <c r="VNW161" s="90"/>
      <c r="VNX161" s="90"/>
      <c r="VNY161" s="90"/>
      <c r="VNZ161" s="90"/>
      <c r="VOA161" s="90"/>
      <c r="VOB161" s="90"/>
      <c r="VOC161" s="90"/>
      <c r="VOD161" s="90"/>
      <c r="VOE161" s="90"/>
      <c r="VOF161" s="90"/>
      <c r="VOG161" s="90"/>
      <c r="VOH161" s="90"/>
      <c r="VOI161" s="90"/>
      <c r="VOJ161" s="90"/>
      <c r="VOK161" s="90"/>
      <c r="VOL161" s="90"/>
      <c r="VOM161" s="90"/>
      <c r="VON161" s="90"/>
      <c r="VOO161" s="90"/>
      <c r="VOP161" s="90"/>
      <c r="VOQ161" s="90"/>
      <c r="VOR161" s="90"/>
      <c r="VOS161" s="90"/>
      <c r="VOT161" s="90"/>
      <c r="VOU161" s="90"/>
      <c r="VOV161" s="90"/>
      <c r="VOW161" s="90"/>
      <c r="VOX161" s="90"/>
      <c r="VOY161" s="90"/>
      <c r="VOZ161" s="90"/>
      <c r="VPA161" s="90"/>
      <c r="VPB161" s="90"/>
      <c r="VPC161" s="90"/>
      <c r="VPD161" s="90"/>
      <c r="VPE161" s="90"/>
      <c r="VPF161" s="90"/>
      <c r="VPG161" s="90"/>
      <c r="VPH161" s="90"/>
      <c r="VPI161" s="90"/>
      <c r="VPJ161" s="90"/>
      <c r="VPK161" s="90"/>
      <c r="VPL161" s="90"/>
      <c r="VPM161" s="90"/>
      <c r="VPN161" s="90"/>
      <c r="VPO161" s="90"/>
      <c r="VPP161" s="90"/>
      <c r="VPQ161" s="90"/>
      <c r="VPR161" s="90"/>
      <c r="VPS161" s="90"/>
      <c r="VPT161" s="90"/>
      <c r="VPU161" s="90"/>
      <c r="VPV161" s="90"/>
      <c r="VPW161" s="90"/>
      <c r="VPX161" s="90"/>
      <c r="VPY161" s="90"/>
      <c r="VPZ161" s="90"/>
      <c r="VQA161" s="90"/>
      <c r="VQB161" s="90"/>
      <c r="VQC161" s="90"/>
      <c r="VQD161" s="90"/>
      <c r="VQE161" s="90"/>
      <c r="VQF161" s="90"/>
      <c r="VQG161" s="90"/>
      <c r="VQH161" s="90"/>
      <c r="VQI161" s="90"/>
      <c r="VQJ161" s="90"/>
      <c r="VQK161" s="90"/>
      <c r="VQL161" s="90"/>
      <c r="VQM161" s="90"/>
      <c r="VQN161" s="90"/>
      <c r="VQO161" s="90"/>
      <c r="VQP161" s="90"/>
      <c r="VQQ161" s="90"/>
      <c r="VQR161" s="90"/>
      <c r="VQS161" s="90"/>
      <c r="VQT161" s="90"/>
      <c r="VQU161" s="90"/>
      <c r="VQV161" s="90"/>
      <c r="VQW161" s="90"/>
      <c r="VQX161" s="90"/>
      <c r="VQY161" s="90"/>
      <c r="VQZ161" s="90"/>
      <c r="VRA161" s="90"/>
      <c r="VRB161" s="90"/>
      <c r="VRC161" s="90"/>
      <c r="VRD161" s="90"/>
      <c r="VRE161" s="90"/>
      <c r="VRF161" s="90"/>
      <c r="VRG161" s="90"/>
      <c r="VRH161" s="90"/>
      <c r="VRI161" s="90"/>
      <c r="VRJ161" s="90"/>
      <c r="VRK161" s="90"/>
      <c r="VRL161" s="90"/>
      <c r="VRM161" s="90"/>
      <c r="VRN161" s="90"/>
      <c r="VRO161" s="90"/>
      <c r="VRP161" s="90"/>
      <c r="VRQ161" s="90"/>
      <c r="VRR161" s="90"/>
      <c r="VRS161" s="90"/>
      <c r="VRT161" s="90"/>
      <c r="VRU161" s="90"/>
      <c r="VRV161" s="90"/>
      <c r="VRW161" s="90"/>
      <c r="VRX161" s="90"/>
      <c r="VRY161" s="90"/>
      <c r="VRZ161" s="90"/>
      <c r="VSA161" s="90"/>
      <c r="VSB161" s="90"/>
      <c r="VSC161" s="90"/>
      <c r="VSD161" s="90"/>
      <c r="VSE161" s="90"/>
      <c r="VSF161" s="90"/>
      <c r="VSG161" s="90"/>
      <c r="VSH161" s="90"/>
      <c r="VSI161" s="90"/>
      <c r="VSJ161" s="90"/>
      <c r="VSK161" s="90"/>
      <c r="VSL161" s="90"/>
      <c r="VSM161" s="90"/>
      <c r="VSN161" s="90"/>
      <c r="VSO161" s="90"/>
      <c r="VSP161" s="90"/>
      <c r="VSQ161" s="90"/>
      <c r="VSR161" s="90"/>
      <c r="VSS161" s="90"/>
      <c r="VST161" s="90"/>
      <c r="VSU161" s="90"/>
      <c r="VSV161" s="90"/>
      <c r="VSW161" s="90"/>
      <c r="VSX161" s="90"/>
      <c r="VSY161" s="90"/>
      <c r="VSZ161" s="90"/>
      <c r="VTA161" s="90"/>
      <c r="VTB161" s="90"/>
      <c r="VTC161" s="90"/>
      <c r="VTD161" s="90"/>
      <c r="VTE161" s="90"/>
      <c r="VTF161" s="90"/>
      <c r="VTG161" s="90"/>
      <c r="VTH161" s="90"/>
      <c r="VTI161" s="90"/>
      <c r="VTJ161" s="90"/>
      <c r="VTK161" s="90"/>
      <c r="VTL161" s="90"/>
      <c r="VTM161" s="90"/>
      <c r="VTN161" s="90"/>
      <c r="VTO161" s="90"/>
      <c r="VTP161" s="90"/>
      <c r="VTQ161" s="90"/>
      <c r="VTR161" s="90"/>
      <c r="VTS161" s="90"/>
      <c r="VTT161" s="90"/>
      <c r="VTU161" s="90"/>
      <c r="VTV161" s="90"/>
      <c r="VTW161" s="90"/>
      <c r="VTX161" s="90"/>
      <c r="VTY161" s="90"/>
      <c r="VTZ161" s="90"/>
      <c r="VUA161" s="90"/>
      <c r="VUB161" s="90"/>
      <c r="VUC161" s="90"/>
      <c r="VUD161" s="90"/>
      <c r="VUE161" s="90"/>
      <c r="VUF161" s="90"/>
      <c r="VUG161" s="90"/>
      <c r="VUH161" s="90"/>
      <c r="VUI161" s="90"/>
      <c r="VUJ161" s="90"/>
      <c r="VUK161" s="90"/>
      <c r="VUL161" s="90"/>
      <c r="VUM161" s="90"/>
      <c r="VUN161" s="90"/>
      <c r="VUO161" s="90"/>
      <c r="VUP161" s="90"/>
      <c r="VUQ161" s="90"/>
      <c r="VUR161" s="90"/>
      <c r="VUS161" s="90"/>
      <c r="VUT161" s="90"/>
      <c r="VUU161" s="90"/>
      <c r="VUV161" s="90"/>
      <c r="VUW161" s="90"/>
      <c r="VUX161" s="90"/>
      <c r="VUY161" s="90"/>
      <c r="VUZ161" s="90"/>
      <c r="VVA161" s="90"/>
      <c r="VVB161" s="90"/>
      <c r="VVC161" s="90"/>
      <c r="VVD161" s="90"/>
      <c r="VVE161" s="90"/>
      <c r="VVF161" s="90"/>
      <c r="VVG161" s="90"/>
      <c r="VVH161" s="90"/>
      <c r="VVI161" s="90"/>
      <c r="VVJ161" s="90"/>
      <c r="VVK161" s="90"/>
      <c r="VVL161" s="90"/>
      <c r="VVM161" s="90"/>
      <c r="VVN161" s="90"/>
      <c r="VVO161" s="90"/>
      <c r="VVP161" s="90"/>
      <c r="VVQ161" s="90"/>
      <c r="VVR161" s="90"/>
      <c r="VVS161" s="90"/>
      <c r="VVT161" s="90"/>
      <c r="VVU161" s="90"/>
      <c r="VVV161" s="90"/>
      <c r="VVW161" s="90"/>
      <c r="VVX161" s="90"/>
      <c r="VVY161" s="90"/>
      <c r="VVZ161" s="90"/>
      <c r="VWA161" s="90"/>
      <c r="VWB161" s="90"/>
      <c r="VWC161" s="90"/>
      <c r="VWD161" s="90"/>
      <c r="VWE161" s="90"/>
      <c r="VWF161" s="90"/>
      <c r="VWG161" s="90"/>
      <c r="VWH161" s="90"/>
      <c r="VWI161" s="90"/>
      <c r="VWJ161" s="90"/>
      <c r="VWK161" s="90"/>
      <c r="VWL161" s="90"/>
      <c r="VWM161" s="90"/>
      <c r="VWN161" s="90"/>
      <c r="VWO161" s="90"/>
      <c r="VWP161" s="90"/>
      <c r="VWQ161" s="90"/>
      <c r="VWR161" s="90"/>
      <c r="VWS161" s="90"/>
      <c r="VWT161" s="90"/>
      <c r="VWU161" s="90"/>
      <c r="VWV161" s="90"/>
      <c r="VWW161" s="90"/>
      <c r="VWX161" s="90"/>
      <c r="VWY161" s="90"/>
      <c r="VWZ161" s="90"/>
      <c r="VXA161" s="90"/>
      <c r="VXB161" s="90"/>
      <c r="VXC161" s="90"/>
      <c r="VXD161" s="90"/>
      <c r="VXE161" s="90"/>
      <c r="VXF161" s="90"/>
      <c r="VXG161" s="90"/>
      <c r="VXH161" s="90"/>
      <c r="VXI161" s="90"/>
      <c r="VXJ161" s="90"/>
      <c r="VXK161" s="90"/>
      <c r="VXL161" s="90"/>
      <c r="VXM161" s="90"/>
      <c r="VXN161" s="90"/>
      <c r="VXO161" s="90"/>
      <c r="VXP161" s="90"/>
      <c r="VXQ161" s="90"/>
      <c r="VXR161" s="90"/>
      <c r="VXS161" s="90"/>
      <c r="VXT161" s="90"/>
      <c r="VXU161" s="90"/>
      <c r="VXV161" s="90"/>
      <c r="VXW161" s="90"/>
      <c r="VXX161" s="90"/>
      <c r="VXY161" s="90"/>
      <c r="VXZ161" s="90"/>
      <c r="VYA161" s="90"/>
      <c r="VYB161" s="90"/>
      <c r="VYC161" s="90"/>
      <c r="VYD161" s="90"/>
      <c r="VYE161" s="90"/>
      <c r="VYF161" s="90"/>
      <c r="VYG161" s="90"/>
      <c r="VYH161" s="90"/>
      <c r="VYI161" s="90"/>
      <c r="VYJ161" s="90"/>
      <c r="VYK161" s="90"/>
      <c r="VYL161" s="90"/>
      <c r="VYM161" s="90"/>
      <c r="VYN161" s="90"/>
      <c r="VYO161" s="90"/>
      <c r="VYP161" s="90"/>
      <c r="VYQ161" s="90"/>
      <c r="VYR161" s="90"/>
      <c r="VYS161" s="90"/>
      <c r="VYT161" s="90"/>
      <c r="VYU161" s="90"/>
      <c r="VYV161" s="90"/>
      <c r="VYW161" s="90"/>
      <c r="VYX161" s="90"/>
      <c r="VYY161" s="90"/>
      <c r="VYZ161" s="90"/>
      <c r="VZA161" s="90"/>
      <c r="VZB161" s="90"/>
      <c r="VZC161" s="90"/>
      <c r="VZD161" s="90"/>
      <c r="VZE161" s="90"/>
      <c r="VZF161" s="90"/>
      <c r="VZG161" s="90"/>
      <c r="VZH161" s="90"/>
      <c r="VZI161" s="90"/>
      <c r="VZJ161" s="90"/>
      <c r="VZK161" s="90"/>
      <c r="VZL161" s="90"/>
      <c r="VZM161" s="90"/>
      <c r="VZN161" s="90"/>
      <c r="VZO161" s="90"/>
      <c r="VZP161" s="90"/>
      <c r="VZQ161" s="90"/>
      <c r="VZR161" s="90"/>
      <c r="VZS161" s="90"/>
      <c r="VZT161" s="90"/>
      <c r="VZU161" s="90"/>
      <c r="VZV161" s="90"/>
      <c r="VZW161" s="90"/>
      <c r="VZX161" s="90"/>
      <c r="VZY161" s="90"/>
      <c r="VZZ161" s="90"/>
      <c r="WAA161" s="90"/>
      <c r="WAB161" s="90"/>
      <c r="WAC161" s="90"/>
      <c r="WAD161" s="90"/>
      <c r="WAE161" s="90"/>
      <c r="WAF161" s="90"/>
      <c r="WAG161" s="90"/>
      <c r="WAH161" s="90"/>
      <c r="WAI161" s="90"/>
      <c r="WAJ161" s="90"/>
      <c r="WAK161" s="90"/>
      <c r="WAL161" s="90"/>
      <c r="WAM161" s="90"/>
      <c r="WAN161" s="90"/>
      <c r="WAO161" s="90"/>
      <c r="WAP161" s="90"/>
      <c r="WAQ161" s="90"/>
      <c r="WAR161" s="90"/>
      <c r="WAS161" s="90"/>
      <c r="WAT161" s="90"/>
      <c r="WAU161" s="90"/>
      <c r="WAV161" s="90"/>
      <c r="WAW161" s="90"/>
      <c r="WAX161" s="90"/>
      <c r="WAY161" s="90"/>
      <c r="WAZ161" s="90"/>
      <c r="WBA161" s="90"/>
      <c r="WBB161" s="90"/>
      <c r="WBC161" s="90"/>
      <c r="WBD161" s="90"/>
      <c r="WBE161" s="90"/>
      <c r="WBF161" s="90"/>
      <c r="WBG161" s="90"/>
      <c r="WBH161" s="90"/>
      <c r="WBI161" s="90"/>
      <c r="WBJ161" s="90"/>
      <c r="WBK161" s="90"/>
      <c r="WBL161" s="90"/>
      <c r="WBM161" s="90"/>
      <c r="WBN161" s="90"/>
      <c r="WBO161" s="90"/>
      <c r="WBP161" s="90"/>
      <c r="WBQ161" s="90"/>
      <c r="WBR161" s="90"/>
      <c r="WBS161" s="90"/>
      <c r="WBT161" s="90"/>
      <c r="WBU161" s="90"/>
      <c r="WBV161" s="90"/>
      <c r="WBW161" s="90"/>
      <c r="WBX161" s="90"/>
      <c r="WBY161" s="90"/>
      <c r="WBZ161" s="90"/>
      <c r="WCA161" s="90"/>
      <c r="WCB161" s="90"/>
      <c r="WCC161" s="90"/>
      <c r="WCD161" s="90"/>
      <c r="WCE161" s="90"/>
      <c r="WCF161" s="90"/>
      <c r="WCG161" s="90"/>
      <c r="WCH161" s="90"/>
      <c r="WCI161" s="90"/>
      <c r="WCJ161" s="90"/>
      <c r="WCK161" s="90"/>
      <c r="WCL161" s="90"/>
      <c r="WCM161" s="90"/>
      <c r="WCN161" s="90"/>
      <c r="WCO161" s="90"/>
      <c r="WCP161" s="90"/>
      <c r="WCQ161" s="90"/>
      <c r="WCR161" s="90"/>
      <c r="WCS161" s="90"/>
      <c r="WCT161" s="90"/>
      <c r="WCU161" s="90"/>
      <c r="WCV161" s="90"/>
      <c r="WCW161" s="90"/>
      <c r="WCX161" s="90"/>
      <c r="WCY161" s="90"/>
      <c r="WCZ161" s="90"/>
      <c r="WDA161" s="90"/>
      <c r="WDB161" s="90"/>
      <c r="WDC161" s="90"/>
      <c r="WDD161" s="90"/>
      <c r="WDE161" s="90"/>
      <c r="WDF161" s="90"/>
      <c r="WDG161" s="90"/>
      <c r="WDH161" s="90"/>
      <c r="WDI161" s="90"/>
      <c r="WDJ161" s="90"/>
      <c r="WDK161" s="90"/>
      <c r="WDL161" s="90"/>
      <c r="WDM161" s="90"/>
      <c r="WDN161" s="90"/>
      <c r="WDO161" s="90"/>
      <c r="WDP161" s="90"/>
      <c r="WDQ161" s="90"/>
      <c r="WDR161" s="90"/>
      <c r="WDS161" s="90"/>
      <c r="WDT161" s="90"/>
      <c r="WDU161" s="90"/>
      <c r="WDV161" s="90"/>
      <c r="WDW161" s="90"/>
      <c r="WDX161" s="90"/>
      <c r="WDY161" s="90"/>
      <c r="WDZ161" s="90"/>
      <c r="WEA161" s="90"/>
      <c r="WEB161" s="90"/>
      <c r="WEC161" s="90"/>
      <c r="WED161" s="90"/>
      <c r="WEE161" s="90"/>
      <c r="WEF161" s="90"/>
      <c r="WEG161" s="90"/>
      <c r="WEH161" s="90"/>
      <c r="WEI161" s="90"/>
      <c r="WEJ161" s="90"/>
      <c r="WEK161" s="90"/>
      <c r="WEL161" s="90"/>
      <c r="WEM161" s="90"/>
      <c r="WEN161" s="90"/>
      <c r="WEO161" s="90"/>
      <c r="WEP161" s="90"/>
      <c r="WEQ161" s="90"/>
      <c r="WER161" s="90"/>
      <c r="WES161" s="90"/>
      <c r="WET161" s="90"/>
      <c r="WEU161" s="90"/>
      <c r="WEV161" s="90"/>
      <c r="WEW161" s="90"/>
      <c r="WEX161" s="90"/>
      <c r="WEY161" s="90"/>
      <c r="WEZ161" s="90"/>
      <c r="WFA161" s="90"/>
      <c r="WFB161" s="90"/>
      <c r="WFC161" s="90"/>
      <c r="WFD161" s="90"/>
      <c r="WFE161" s="90"/>
      <c r="WFF161" s="90"/>
      <c r="WFG161" s="90"/>
      <c r="WFH161" s="90"/>
      <c r="WFI161" s="90"/>
      <c r="WFJ161" s="90"/>
      <c r="WFK161" s="90"/>
      <c r="WFL161" s="90"/>
      <c r="WFM161" s="90"/>
      <c r="WFN161" s="90"/>
      <c r="WFO161" s="90"/>
      <c r="WFP161" s="90"/>
      <c r="WFQ161" s="90"/>
      <c r="WFR161" s="90"/>
      <c r="WFS161" s="90"/>
      <c r="WFT161" s="90"/>
      <c r="WFU161" s="90"/>
      <c r="WFV161" s="90"/>
      <c r="WFW161" s="90"/>
      <c r="WFX161" s="90"/>
      <c r="WFY161" s="90"/>
      <c r="WFZ161" s="90"/>
      <c r="WGA161" s="90"/>
      <c r="WGB161" s="90"/>
      <c r="WGC161" s="90"/>
      <c r="WGD161" s="90"/>
      <c r="WGE161" s="90"/>
      <c r="WGF161" s="90"/>
      <c r="WGG161" s="90"/>
      <c r="WGH161" s="90"/>
      <c r="WGI161" s="90"/>
      <c r="WGJ161" s="90"/>
      <c r="WGK161" s="90"/>
      <c r="WGL161" s="90"/>
      <c r="WGM161" s="90"/>
      <c r="WGN161" s="90"/>
      <c r="WGO161" s="90"/>
      <c r="WGP161" s="90"/>
      <c r="WGQ161" s="90"/>
      <c r="WGR161" s="90"/>
      <c r="WGS161" s="90"/>
      <c r="WGT161" s="90"/>
      <c r="WGU161" s="90"/>
      <c r="WGV161" s="90"/>
      <c r="WGW161" s="90"/>
      <c r="WGX161" s="90"/>
      <c r="WGY161" s="90"/>
      <c r="WGZ161" s="90"/>
      <c r="WHA161" s="90"/>
      <c r="WHB161" s="90"/>
      <c r="WHC161" s="90"/>
      <c r="WHD161" s="90"/>
      <c r="WHE161" s="90"/>
      <c r="WHF161" s="90"/>
      <c r="WHG161" s="90"/>
      <c r="WHH161" s="90"/>
      <c r="WHI161" s="90"/>
      <c r="WHJ161" s="90"/>
      <c r="WHK161" s="90"/>
      <c r="WHL161" s="90"/>
      <c r="WHM161" s="90"/>
      <c r="WHN161" s="90"/>
      <c r="WHO161" s="90"/>
      <c r="WHP161" s="90"/>
      <c r="WHQ161" s="90"/>
      <c r="WHR161" s="90"/>
      <c r="WHS161" s="90"/>
      <c r="WHT161" s="90"/>
      <c r="WHU161" s="90"/>
      <c r="WHV161" s="90"/>
      <c r="WHW161" s="90"/>
      <c r="WHX161" s="90"/>
      <c r="WHY161" s="90"/>
      <c r="WHZ161" s="90"/>
      <c r="WIA161" s="90"/>
      <c r="WIB161" s="90"/>
      <c r="WIC161" s="90"/>
      <c r="WID161" s="90"/>
      <c r="WIE161" s="90"/>
      <c r="WIF161" s="90"/>
      <c r="WIG161" s="90"/>
      <c r="WIH161" s="90"/>
      <c r="WII161" s="90"/>
      <c r="WIJ161" s="90"/>
      <c r="WIK161" s="90"/>
      <c r="WIL161" s="90"/>
      <c r="WIM161" s="90"/>
      <c r="WIN161" s="90"/>
      <c r="WIO161" s="90"/>
      <c r="WIP161" s="90"/>
      <c r="WIQ161" s="90"/>
      <c r="WIR161" s="90"/>
      <c r="WIS161" s="90"/>
      <c r="WIT161" s="90"/>
      <c r="WIU161" s="90"/>
      <c r="WIV161" s="90"/>
      <c r="WIW161" s="90"/>
      <c r="WIX161" s="90"/>
      <c r="WIY161" s="90"/>
      <c r="WIZ161" s="90"/>
      <c r="WJA161" s="90"/>
      <c r="WJB161" s="90"/>
      <c r="WJC161" s="90"/>
      <c r="WJD161" s="90"/>
      <c r="WJE161" s="90"/>
      <c r="WJF161" s="90"/>
      <c r="WJG161" s="90"/>
      <c r="WJH161" s="90"/>
      <c r="WJI161" s="90"/>
      <c r="WJJ161" s="90"/>
      <c r="WJK161" s="90"/>
      <c r="WJL161" s="90"/>
      <c r="WJM161" s="90"/>
      <c r="WJN161" s="90"/>
      <c r="WJO161" s="90"/>
      <c r="WJP161" s="90"/>
      <c r="WJQ161" s="90"/>
      <c r="WJR161" s="90"/>
      <c r="WJS161" s="90"/>
      <c r="WJT161" s="90"/>
      <c r="WJU161" s="90"/>
      <c r="WJV161" s="90"/>
      <c r="WJW161" s="90"/>
      <c r="WJX161" s="90"/>
      <c r="WJY161" s="90"/>
      <c r="WJZ161" s="90"/>
      <c r="WKA161" s="90"/>
      <c r="WKB161" s="90"/>
      <c r="WKC161" s="90"/>
      <c r="WKD161" s="90"/>
      <c r="WKE161" s="90"/>
      <c r="WKF161" s="90"/>
      <c r="WKG161" s="90"/>
      <c r="WKH161" s="90"/>
      <c r="WKI161" s="90"/>
      <c r="WKJ161" s="90"/>
      <c r="WKK161" s="90"/>
      <c r="WKL161" s="90"/>
      <c r="WKM161" s="90"/>
      <c r="WKN161" s="90"/>
      <c r="WKO161" s="90"/>
      <c r="WKP161" s="90"/>
      <c r="WKQ161" s="90"/>
      <c r="WKR161" s="90"/>
      <c r="WKS161" s="90"/>
      <c r="WKT161" s="90"/>
      <c r="WKU161" s="90"/>
      <c r="WKV161" s="90"/>
      <c r="WKW161" s="90"/>
      <c r="WKX161" s="90"/>
      <c r="WKY161" s="90"/>
      <c r="WKZ161" s="90"/>
      <c r="WLA161" s="90"/>
      <c r="WLB161" s="90"/>
      <c r="WLC161" s="90"/>
      <c r="WLD161" s="90"/>
      <c r="WLE161" s="90"/>
      <c r="WLF161" s="90"/>
      <c r="WLG161" s="90"/>
      <c r="WLH161" s="90"/>
      <c r="WLI161" s="90"/>
      <c r="WLJ161" s="90"/>
      <c r="WLK161" s="90"/>
      <c r="WLL161" s="90"/>
      <c r="WLM161" s="90"/>
      <c r="WLN161" s="90"/>
      <c r="WLO161" s="90"/>
      <c r="WLP161" s="90"/>
      <c r="WLQ161" s="90"/>
      <c r="WLR161" s="90"/>
      <c r="WLS161" s="90"/>
      <c r="WLT161" s="90"/>
      <c r="WLU161" s="90"/>
      <c r="WLV161" s="90"/>
      <c r="WLW161" s="90"/>
      <c r="WLX161" s="90"/>
      <c r="WLY161" s="90"/>
      <c r="WLZ161" s="90"/>
      <c r="WMA161" s="90"/>
      <c r="WMB161" s="90"/>
      <c r="WMC161" s="90"/>
      <c r="WMD161" s="90"/>
      <c r="WME161" s="90"/>
      <c r="WMF161" s="90"/>
      <c r="WMG161" s="90"/>
      <c r="WMH161" s="90"/>
      <c r="WMI161" s="90"/>
      <c r="WMJ161" s="90"/>
      <c r="WMK161" s="90"/>
      <c r="WML161" s="90"/>
      <c r="WMM161" s="90"/>
      <c r="WMN161" s="90"/>
      <c r="WMO161" s="90"/>
      <c r="WMP161" s="90"/>
      <c r="WMQ161" s="90"/>
      <c r="WMR161" s="90"/>
      <c r="WMS161" s="90"/>
      <c r="WMT161" s="90"/>
      <c r="WMU161" s="90"/>
      <c r="WMV161" s="90"/>
      <c r="WMW161" s="90"/>
      <c r="WMX161" s="90"/>
      <c r="WMY161" s="90"/>
      <c r="WMZ161" s="90"/>
      <c r="WNA161" s="90"/>
      <c r="WNB161" s="90"/>
      <c r="WNC161" s="90"/>
      <c r="WND161" s="90"/>
      <c r="WNE161" s="90"/>
      <c r="WNF161" s="90"/>
      <c r="WNG161" s="90"/>
      <c r="WNH161" s="90"/>
      <c r="WNI161" s="90"/>
      <c r="WNJ161" s="90"/>
      <c r="WNK161" s="90"/>
      <c r="WNL161" s="90"/>
      <c r="WNM161" s="90"/>
      <c r="WNN161" s="90"/>
      <c r="WNO161" s="90"/>
      <c r="WNP161" s="90"/>
      <c r="WNQ161" s="90"/>
      <c r="WNR161" s="90"/>
      <c r="WNS161" s="90"/>
      <c r="WNT161" s="90"/>
      <c r="WNU161" s="90"/>
      <c r="WNV161" s="90"/>
      <c r="WNW161" s="90"/>
      <c r="WNX161" s="90"/>
      <c r="WNY161" s="90"/>
      <c r="WNZ161" s="90"/>
      <c r="WOA161" s="90"/>
      <c r="WOB161" s="90"/>
      <c r="WOC161" s="90"/>
      <c r="WOD161" s="90"/>
      <c r="WOE161" s="90"/>
      <c r="WOF161" s="90"/>
      <c r="WOG161" s="90"/>
      <c r="WOH161" s="90"/>
      <c r="WOI161" s="90"/>
      <c r="WOJ161" s="90"/>
      <c r="WOK161" s="90"/>
      <c r="WOL161" s="90"/>
      <c r="WOM161" s="90"/>
      <c r="WON161" s="90"/>
      <c r="WOO161" s="90"/>
      <c r="WOP161" s="90"/>
      <c r="WOQ161" s="90"/>
      <c r="WOR161" s="90"/>
      <c r="WOS161" s="90"/>
      <c r="WOT161" s="90"/>
      <c r="WOU161" s="90"/>
      <c r="WOV161" s="90"/>
      <c r="WOW161" s="90"/>
      <c r="WOX161" s="90"/>
      <c r="WOY161" s="90"/>
      <c r="WOZ161" s="90"/>
      <c r="WPA161" s="90"/>
      <c r="WPB161" s="90"/>
      <c r="WPC161" s="90"/>
      <c r="WPD161" s="90"/>
      <c r="WPE161" s="90"/>
      <c r="WPF161" s="90"/>
      <c r="WPG161" s="90"/>
      <c r="WPH161" s="90"/>
      <c r="WPI161" s="90"/>
      <c r="WPJ161" s="90"/>
      <c r="WPK161" s="90"/>
      <c r="WPL161" s="90"/>
      <c r="WPM161" s="90"/>
      <c r="WPN161" s="90"/>
      <c r="WPO161" s="90"/>
      <c r="WPP161" s="90"/>
      <c r="WPQ161" s="90"/>
      <c r="WPR161" s="90"/>
      <c r="WPS161" s="90"/>
      <c r="WPT161" s="90"/>
      <c r="WPU161" s="90"/>
      <c r="WPV161" s="90"/>
      <c r="WPW161" s="90"/>
      <c r="WPX161" s="90"/>
      <c r="WPY161" s="90"/>
      <c r="WPZ161" s="90"/>
      <c r="WQA161" s="90"/>
      <c r="WQB161" s="90"/>
      <c r="WQC161" s="90"/>
      <c r="WQD161" s="90"/>
      <c r="WQE161" s="90"/>
      <c r="WQF161" s="90"/>
      <c r="WQG161" s="90"/>
      <c r="WQH161" s="90"/>
      <c r="WQI161" s="90"/>
      <c r="WQJ161" s="90"/>
      <c r="WQK161" s="90"/>
      <c r="WQL161" s="90"/>
      <c r="WQM161" s="90"/>
      <c r="WQN161" s="90"/>
      <c r="WQO161" s="90"/>
      <c r="WQP161" s="90"/>
      <c r="WQQ161" s="90"/>
      <c r="WQR161" s="90"/>
      <c r="WQS161" s="90"/>
      <c r="WQT161" s="90"/>
      <c r="WQU161" s="90"/>
      <c r="WQV161" s="90"/>
      <c r="WQW161" s="90"/>
      <c r="WQX161" s="90"/>
      <c r="WQY161" s="90"/>
      <c r="WQZ161" s="90"/>
      <c r="WRA161" s="90"/>
      <c r="WRB161" s="90"/>
      <c r="WRC161" s="90"/>
      <c r="WRD161" s="90"/>
      <c r="WRE161" s="90"/>
      <c r="WRF161" s="90"/>
      <c r="WRG161" s="90"/>
      <c r="WRH161" s="90"/>
      <c r="WRI161" s="90"/>
      <c r="WRJ161" s="90"/>
      <c r="WRK161" s="90"/>
      <c r="WRL161" s="90"/>
      <c r="WRM161" s="90"/>
      <c r="WRN161" s="90"/>
      <c r="WRO161" s="90"/>
      <c r="WRP161" s="90"/>
      <c r="WRQ161" s="90"/>
      <c r="WRR161" s="90"/>
      <c r="WRS161" s="90"/>
      <c r="WRT161" s="90"/>
      <c r="WRU161" s="90"/>
      <c r="WRV161" s="90"/>
      <c r="WRW161" s="90"/>
      <c r="WRX161" s="90"/>
      <c r="WRY161" s="90"/>
      <c r="WRZ161" s="90"/>
      <c r="WSA161" s="90"/>
      <c r="WSB161" s="90"/>
      <c r="WSC161" s="90"/>
      <c r="WSD161" s="90"/>
      <c r="WSE161" s="90"/>
      <c r="WSF161" s="90"/>
      <c r="WSG161" s="90"/>
      <c r="WSH161" s="90"/>
      <c r="WSI161" s="90"/>
      <c r="WSJ161" s="90"/>
      <c r="WSK161" s="90"/>
      <c r="WSL161" s="90"/>
      <c r="WSM161" s="90"/>
      <c r="WSN161" s="90"/>
      <c r="WSO161" s="90"/>
      <c r="WSP161" s="90"/>
      <c r="WSQ161" s="90"/>
      <c r="WSR161" s="90"/>
      <c r="WSS161" s="90"/>
      <c r="WST161" s="90"/>
      <c r="WSU161" s="90"/>
      <c r="WSV161" s="90"/>
      <c r="WSW161" s="90"/>
      <c r="WSX161" s="90"/>
      <c r="WSY161" s="90"/>
      <c r="WSZ161" s="90"/>
      <c r="WTA161" s="90"/>
      <c r="WTB161" s="90"/>
      <c r="WTC161" s="90"/>
      <c r="WTD161" s="90"/>
      <c r="WTE161" s="90"/>
      <c r="WTF161" s="90"/>
      <c r="WTG161" s="90"/>
      <c r="WTH161" s="90"/>
      <c r="WTI161" s="90"/>
      <c r="WTJ161" s="90"/>
      <c r="WTK161" s="90"/>
      <c r="WTL161" s="90"/>
      <c r="WTM161" s="90"/>
      <c r="WTN161" s="90"/>
      <c r="WTO161" s="90"/>
      <c r="WTP161" s="90"/>
      <c r="WTQ161" s="90"/>
      <c r="WTR161" s="90"/>
      <c r="WTS161" s="90"/>
      <c r="WTT161" s="90"/>
      <c r="WTU161" s="90"/>
      <c r="WTV161" s="90"/>
      <c r="WTW161" s="90"/>
      <c r="WTX161" s="90"/>
      <c r="WTY161" s="90"/>
      <c r="WTZ161" s="90"/>
      <c r="WUA161" s="90"/>
      <c r="WUB161" s="90"/>
      <c r="WUC161" s="90"/>
      <c r="WUD161" s="90"/>
      <c r="WUE161" s="90"/>
      <c r="WUF161" s="90"/>
      <c r="WUG161" s="90"/>
      <c r="WUH161" s="90"/>
      <c r="WUI161" s="90"/>
      <c r="WUJ161" s="90"/>
      <c r="WUK161" s="90"/>
      <c r="WUL161" s="90"/>
      <c r="WUM161" s="90"/>
      <c r="WUN161" s="90"/>
      <c r="WUO161" s="90"/>
      <c r="WUP161" s="90"/>
      <c r="WUQ161" s="90"/>
      <c r="WUR161" s="90"/>
      <c r="WUS161" s="90"/>
      <c r="WUT161" s="90"/>
      <c r="WUU161" s="90"/>
      <c r="WUV161" s="90"/>
      <c r="WUW161" s="90"/>
      <c r="WUX161" s="90"/>
      <c r="WUY161" s="90"/>
      <c r="WUZ161" s="90"/>
      <c r="WVA161" s="90"/>
      <c r="WVB161" s="90"/>
      <c r="WVC161" s="90"/>
      <c r="WVD161" s="90"/>
      <c r="WVE161" s="90"/>
      <c r="WVF161" s="90"/>
      <c r="WVG161" s="90"/>
      <c r="WVH161" s="90"/>
      <c r="WVI161" s="90"/>
      <c r="WVJ161" s="90"/>
      <c r="WVK161" s="90"/>
      <c r="WVL161" s="90"/>
      <c r="WVM161" s="90"/>
      <c r="WVN161" s="90"/>
      <c r="WVO161" s="90"/>
      <c r="WVP161" s="90"/>
      <c r="WVQ161" s="90"/>
    </row>
    <row r="162" spans="2:16137" s="91" customFormat="1" x14ac:dyDescent="0.35">
      <c r="B162" s="92"/>
      <c r="C162" s="90"/>
      <c r="F162" s="90"/>
      <c r="G162" s="90"/>
      <c r="H162" s="90"/>
      <c r="I162" s="90"/>
      <c r="J162" s="90"/>
      <c r="K162" s="90"/>
      <c r="L162" s="90"/>
      <c r="M162" s="90"/>
      <c r="N162" s="90"/>
      <c r="O162" s="90"/>
      <c r="P162" s="90"/>
      <c r="Q162" s="90"/>
      <c r="R162" s="90"/>
      <c r="S162" s="90"/>
      <c r="T162" s="90"/>
      <c r="U162" s="90"/>
      <c r="V162" s="90"/>
      <c r="W162" s="90"/>
      <c r="X162" s="90"/>
      <c r="Y162" s="90"/>
      <c r="Z162" s="90"/>
      <c r="AA162" s="90"/>
      <c r="AB162" s="90"/>
      <c r="AC162" s="90"/>
      <c r="AD162" s="90"/>
      <c r="AE162" s="90"/>
      <c r="AF162" s="90"/>
      <c r="AG162" s="90"/>
      <c r="AH162" s="90"/>
      <c r="AI162" s="90"/>
      <c r="AJ162" s="90"/>
      <c r="AK162" s="90"/>
      <c r="AL162" s="90"/>
      <c r="AM162" s="90"/>
      <c r="AN162" s="90"/>
      <c r="AO162" s="90"/>
      <c r="AP162" s="90"/>
      <c r="AQ162" s="90"/>
      <c r="AR162" s="90"/>
      <c r="AS162" s="90"/>
      <c r="AT162" s="90"/>
      <c r="AU162" s="90"/>
      <c r="AV162" s="90"/>
      <c r="AW162" s="90"/>
      <c r="AX162" s="90"/>
      <c r="AY162" s="90"/>
      <c r="AZ162" s="90"/>
      <c r="BA162" s="90"/>
      <c r="BB162" s="90"/>
      <c r="BC162" s="90"/>
      <c r="BD162" s="90"/>
      <c r="BE162" s="90"/>
      <c r="BF162" s="90"/>
      <c r="BG162" s="90"/>
      <c r="BH162" s="90"/>
      <c r="BI162" s="90"/>
      <c r="BJ162" s="90"/>
      <c r="BK162" s="90"/>
      <c r="BL162" s="90"/>
      <c r="BM162" s="90"/>
      <c r="BN162" s="90"/>
      <c r="BO162" s="90"/>
      <c r="BP162" s="90"/>
      <c r="BQ162" s="90"/>
      <c r="BR162" s="90"/>
      <c r="BS162" s="90"/>
      <c r="BT162" s="90"/>
      <c r="BU162" s="90"/>
      <c r="BV162" s="90"/>
      <c r="BW162" s="90"/>
      <c r="BX162" s="90"/>
      <c r="BY162" s="90"/>
      <c r="BZ162" s="90"/>
      <c r="CA162" s="90"/>
      <c r="CB162" s="90"/>
      <c r="CC162" s="90"/>
      <c r="CD162" s="90"/>
      <c r="CE162" s="90"/>
      <c r="CF162" s="90"/>
      <c r="CG162" s="90"/>
      <c r="CH162" s="90"/>
      <c r="CI162" s="90"/>
      <c r="CJ162" s="90"/>
      <c r="CK162" s="90"/>
      <c r="CL162" s="90"/>
      <c r="CM162" s="90"/>
      <c r="CN162" s="90"/>
      <c r="CO162" s="90"/>
      <c r="CP162" s="90"/>
      <c r="CQ162" s="90"/>
      <c r="CR162" s="90"/>
      <c r="CS162" s="90"/>
      <c r="CT162" s="90"/>
      <c r="CU162" s="90"/>
      <c r="CV162" s="90"/>
      <c r="CW162" s="90"/>
      <c r="CX162" s="90"/>
      <c r="CY162" s="90"/>
      <c r="CZ162" s="90"/>
      <c r="DA162" s="90"/>
      <c r="DB162" s="90"/>
      <c r="DC162" s="90"/>
      <c r="DD162" s="90"/>
      <c r="DE162" s="90"/>
      <c r="DF162" s="90"/>
      <c r="DG162" s="90"/>
      <c r="DH162" s="90"/>
      <c r="DI162" s="90"/>
      <c r="DJ162" s="90"/>
      <c r="DK162" s="90"/>
      <c r="DL162" s="90"/>
      <c r="DM162" s="90"/>
      <c r="DN162" s="90"/>
      <c r="DO162" s="90"/>
      <c r="DP162" s="90"/>
      <c r="DQ162" s="90"/>
      <c r="DR162" s="90"/>
      <c r="DS162" s="90"/>
      <c r="DT162" s="90"/>
      <c r="DU162" s="90"/>
      <c r="DV162" s="90"/>
      <c r="DW162" s="90"/>
      <c r="DX162" s="90"/>
      <c r="DY162" s="90"/>
      <c r="DZ162" s="90"/>
      <c r="EA162" s="90"/>
      <c r="EB162" s="90"/>
      <c r="EC162" s="90"/>
      <c r="ED162" s="90"/>
      <c r="EE162" s="90"/>
      <c r="EF162" s="90"/>
      <c r="EG162" s="90"/>
      <c r="EH162" s="90"/>
      <c r="EI162" s="90"/>
      <c r="EJ162" s="90"/>
      <c r="EK162" s="90"/>
      <c r="EL162" s="90"/>
      <c r="EM162" s="90"/>
      <c r="EN162" s="90"/>
      <c r="EO162" s="90"/>
      <c r="EP162" s="90"/>
      <c r="EQ162" s="90"/>
      <c r="ER162" s="90"/>
      <c r="ES162" s="90"/>
      <c r="ET162" s="90"/>
      <c r="EU162" s="90"/>
      <c r="EV162" s="90"/>
      <c r="EW162" s="90"/>
      <c r="EX162" s="90"/>
      <c r="EY162" s="90"/>
      <c r="EZ162" s="90"/>
      <c r="FA162" s="90"/>
      <c r="FB162" s="90"/>
      <c r="FC162" s="90"/>
      <c r="FD162" s="90"/>
      <c r="FE162" s="90"/>
      <c r="FF162" s="90"/>
      <c r="FG162" s="90"/>
      <c r="FH162" s="90"/>
      <c r="FI162" s="90"/>
      <c r="FJ162" s="90"/>
      <c r="FK162" s="90"/>
      <c r="FL162" s="90"/>
      <c r="FM162" s="90"/>
      <c r="FN162" s="90"/>
      <c r="FO162" s="90"/>
      <c r="FP162" s="90"/>
      <c r="FQ162" s="90"/>
      <c r="FR162" s="90"/>
      <c r="FS162" s="90"/>
      <c r="FT162" s="90"/>
      <c r="FU162" s="90"/>
      <c r="FV162" s="90"/>
      <c r="FW162" s="90"/>
      <c r="FX162" s="90"/>
      <c r="FY162" s="90"/>
      <c r="FZ162" s="90"/>
      <c r="GA162" s="90"/>
      <c r="GB162" s="90"/>
      <c r="GC162" s="90"/>
      <c r="GD162" s="90"/>
      <c r="GE162" s="90"/>
      <c r="GF162" s="90"/>
      <c r="GG162" s="90"/>
      <c r="GH162" s="90"/>
      <c r="GI162" s="90"/>
      <c r="GJ162" s="90"/>
      <c r="GK162" s="90"/>
      <c r="GL162" s="90"/>
      <c r="GM162" s="90"/>
      <c r="GN162" s="90"/>
      <c r="GO162" s="90"/>
      <c r="GP162" s="90"/>
      <c r="GQ162" s="90"/>
      <c r="GR162" s="90"/>
      <c r="GS162" s="90"/>
      <c r="GT162" s="90"/>
      <c r="GU162" s="90"/>
      <c r="GV162" s="90"/>
      <c r="GW162" s="90"/>
      <c r="GX162" s="90"/>
      <c r="GY162" s="90"/>
      <c r="GZ162" s="90"/>
      <c r="HA162" s="90"/>
      <c r="HB162" s="90"/>
      <c r="HC162" s="90"/>
      <c r="HD162" s="90"/>
      <c r="HE162" s="90"/>
      <c r="HF162" s="90"/>
      <c r="HG162" s="90"/>
      <c r="HH162" s="90"/>
      <c r="HI162" s="90"/>
      <c r="HJ162" s="90"/>
      <c r="HK162" s="90"/>
      <c r="HL162" s="90"/>
      <c r="HM162" s="90"/>
      <c r="HN162" s="90"/>
      <c r="HO162" s="90"/>
      <c r="HP162" s="90"/>
      <c r="HQ162" s="90"/>
      <c r="HR162" s="90"/>
      <c r="HS162" s="90"/>
      <c r="HT162" s="90"/>
      <c r="HU162" s="90"/>
      <c r="HV162" s="90"/>
      <c r="HW162" s="90"/>
      <c r="HX162" s="90"/>
      <c r="HY162" s="90"/>
      <c r="HZ162" s="90"/>
      <c r="IA162" s="90"/>
      <c r="IB162" s="90"/>
      <c r="IC162" s="90"/>
      <c r="ID162" s="90"/>
      <c r="IE162" s="90"/>
      <c r="IF162" s="90"/>
      <c r="IG162" s="90"/>
      <c r="IH162" s="90"/>
      <c r="II162" s="90"/>
      <c r="IJ162" s="90"/>
      <c r="IK162" s="90"/>
      <c r="IL162" s="90"/>
      <c r="IM162" s="90"/>
      <c r="IN162" s="90"/>
      <c r="IO162" s="90"/>
      <c r="IP162" s="90"/>
      <c r="IQ162" s="90"/>
      <c r="IR162" s="90"/>
      <c r="IS162" s="90"/>
      <c r="IT162" s="90"/>
      <c r="IU162" s="90"/>
      <c r="IV162" s="90"/>
      <c r="IW162" s="90"/>
      <c r="IX162" s="90"/>
      <c r="IY162" s="90"/>
      <c r="IZ162" s="90"/>
      <c r="JA162" s="90"/>
      <c r="JB162" s="90"/>
      <c r="JC162" s="90"/>
      <c r="JD162" s="90"/>
      <c r="JE162" s="90"/>
      <c r="JF162" s="90"/>
      <c r="JG162" s="90"/>
      <c r="JH162" s="90"/>
      <c r="JI162" s="90"/>
      <c r="JJ162" s="90"/>
      <c r="JK162" s="90"/>
      <c r="JL162" s="90"/>
      <c r="JM162" s="90"/>
      <c r="JN162" s="90"/>
      <c r="JO162" s="90"/>
      <c r="JP162" s="90"/>
      <c r="JQ162" s="90"/>
      <c r="JR162" s="90"/>
      <c r="JS162" s="90"/>
      <c r="JT162" s="90"/>
      <c r="JU162" s="90"/>
      <c r="JV162" s="90"/>
      <c r="JW162" s="90"/>
      <c r="JX162" s="90"/>
      <c r="JY162" s="90"/>
      <c r="JZ162" s="90"/>
      <c r="KA162" s="90"/>
      <c r="KB162" s="90"/>
      <c r="KC162" s="90"/>
      <c r="KD162" s="90"/>
      <c r="KE162" s="90"/>
      <c r="KF162" s="90"/>
      <c r="KG162" s="90"/>
      <c r="KH162" s="90"/>
      <c r="KI162" s="90"/>
      <c r="KJ162" s="90"/>
      <c r="KK162" s="90"/>
      <c r="KL162" s="90"/>
      <c r="KM162" s="90"/>
      <c r="KN162" s="90"/>
      <c r="KO162" s="90"/>
      <c r="KP162" s="90"/>
      <c r="KQ162" s="90"/>
      <c r="KR162" s="90"/>
      <c r="KS162" s="90"/>
      <c r="KT162" s="90"/>
      <c r="KU162" s="90"/>
      <c r="KV162" s="90"/>
      <c r="KW162" s="90"/>
      <c r="KX162" s="90"/>
      <c r="KY162" s="90"/>
      <c r="KZ162" s="90"/>
      <c r="LA162" s="90"/>
      <c r="LB162" s="90"/>
      <c r="LC162" s="90"/>
      <c r="LD162" s="90"/>
      <c r="LE162" s="90"/>
      <c r="LF162" s="90"/>
      <c r="LG162" s="90"/>
      <c r="LH162" s="90"/>
      <c r="LI162" s="90"/>
      <c r="LJ162" s="90"/>
      <c r="LK162" s="90"/>
      <c r="LL162" s="90"/>
      <c r="LM162" s="90"/>
      <c r="LN162" s="90"/>
      <c r="LO162" s="90"/>
      <c r="LP162" s="90"/>
      <c r="LQ162" s="90"/>
      <c r="LR162" s="90"/>
      <c r="LS162" s="90"/>
      <c r="LT162" s="90"/>
      <c r="LU162" s="90"/>
      <c r="LV162" s="90"/>
      <c r="LW162" s="90"/>
      <c r="LX162" s="90"/>
      <c r="LY162" s="90"/>
      <c r="LZ162" s="90"/>
      <c r="MA162" s="90"/>
      <c r="MB162" s="90"/>
      <c r="MC162" s="90"/>
      <c r="MD162" s="90"/>
      <c r="ME162" s="90"/>
      <c r="MF162" s="90"/>
      <c r="MG162" s="90"/>
      <c r="MH162" s="90"/>
      <c r="MI162" s="90"/>
      <c r="MJ162" s="90"/>
      <c r="MK162" s="90"/>
      <c r="ML162" s="90"/>
      <c r="MM162" s="90"/>
      <c r="MN162" s="90"/>
      <c r="MO162" s="90"/>
      <c r="MP162" s="90"/>
      <c r="MQ162" s="90"/>
      <c r="MR162" s="90"/>
      <c r="MS162" s="90"/>
      <c r="MT162" s="90"/>
      <c r="MU162" s="90"/>
      <c r="MV162" s="90"/>
      <c r="MW162" s="90"/>
      <c r="MX162" s="90"/>
      <c r="MY162" s="90"/>
      <c r="MZ162" s="90"/>
      <c r="NA162" s="90"/>
      <c r="NB162" s="90"/>
      <c r="NC162" s="90"/>
      <c r="ND162" s="90"/>
      <c r="NE162" s="90"/>
      <c r="NF162" s="90"/>
      <c r="NG162" s="90"/>
      <c r="NH162" s="90"/>
      <c r="NI162" s="90"/>
      <c r="NJ162" s="90"/>
      <c r="NK162" s="90"/>
      <c r="NL162" s="90"/>
      <c r="NM162" s="90"/>
      <c r="NN162" s="90"/>
      <c r="NO162" s="90"/>
      <c r="NP162" s="90"/>
      <c r="NQ162" s="90"/>
      <c r="NR162" s="90"/>
      <c r="NS162" s="90"/>
      <c r="NT162" s="90"/>
      <c r="NU162" s="90"/>
      <c r="NV162" s="90"/>
      <c r="NW162" s="90"/>
      <c r="NX162" s="90"/>
      <c r="NY162" s="90"/>
      <c r="NZ162" s="90"/>
      <c r="OA162" s="90"/>
      <c r="OB162" s="90"/>
      <c r="OC162" s="90"/>
      <c r="OD162" s="90"/>
      <c r="OE162" s="90"/>
      <c r="OF162" s="90"/>
      <c r="OG162" s="90"/>
      <c r="OH162" s="90"/>
      <c r="OI162" s="90"/>
      <c r="OJ162" s="90"/>
      <c r="OK162" s="90"/>
      <c r="OL162" s="90"/>
      <c r="OM162" s="90"/>
      <c r="ON162" s="90"/>
      <c r="OO162" s="90"/>
      <c r="OP162" s="90"/>
      <c r="OQ162" s="90"/>
      <c r="OR162" s="90"/>
      <c r="OS162" s="90"/>
      <c r="OT162" s="90"/>
      <c r="OU162" s="90"/>
      <c r="OV162" s="90"/>
      <c r="OW162" s="90"/>
      <c r="OX162" s="90"/>
      <c r="OY162" s="90"/>
      <c r="OZ162" s="90"/>
      <c r="PA162" s="90"/>
      <c r="PB162" s="90"/>
      <c r="PC162" s="90"/>
      <c r="PD162" s="90"/>
      <c r="PE162" s="90"/>
      <c r="PF162" s="90"/>
      <c r="PG162" s="90"/>
      <c r="PH162" s="90"/>
      <c r="PI162" s="90"/>
      <c r="PJ162" s="90"/>
      <c r="PK162" s="90"/>
      <c r="PL162" s="90"/>
      <c r="PM162" s="90"/>
      <c r="PN162" s="90"/>
      <c r="PO162" s="90"/>
      <c r="PP162" s="90"/>
      <c r="PQ162" s="90"/>
      <c r="PR162" s="90"/>
      <c r="PS162" s="90"/>
      <c r="PT162" s="90"/>
      <c r="PU162" s="90"/>
      <c r="PV162" s="90"/>
      <c r="PW162" s="90"/>
      <c r="PX162" s="90"/>
      <c r="PY162" s="90"/>
      <c r="PZ162" s="90"/>
      <c r="QA162" s="90"/>
      <c r="QB162" s="90"/>
      <c r="QC162" s="90"/>
      <c r="QD162" s="90"/>
      <c r="QE162" s="90"/>
      <c r="QF162" s="90"/>
      <c r="QG162" s="90"/>
      <c r="QH162" s="90"/>
      <c r="QI162" s="90"/>
      <c r="QJ162" s="90"/>
      <c r="QK162" s="90"/>
      <c r="QL162" s="90"/>
      <c r="QM162" s="90"/>
      <c r="QN162" s="90"/>
      <c r="QO162" s="90"/>
      <c r="QP162" s="90"/>
      <c r="QQ162" s="90"/>
      <c r="QR162" s="90"/>
      <c r="QS162" s="90"/>
      <c r="QT162" s="90"/>
      <c r="QU162" s="90"/>
      <c r="QV162" s="90"/>
      <c r="QW162" s="90"/>
      <c r="QX162" s="90"/>
      <c r="QY162" s="90"/>
      <c r="QZ162" s="90"/>
      <c r="RA162" s="90"/>
      <c r="RB162" s="90"/>
      <c r="RC162" s="90"/>
      <c r="RD162" s="90"/>
      <c r="RE162" s="90"/>
      <c r="RF162" s="90"/>
      <c r="RG162" s="90"/>
      <c r="RH162" s="90"/>
      <c r="RI162" s="90"/>
      <c r="RJ162" s="90"/>
      <c r="RK162" s="90"/>
      <c r="RL162" s="90"/>
      <c r="RM162" s="90"/>
      <c r="RN162" s="90"/>
      <c r="RO162" s="90"/>
      <c r="RP162" s="90"/>
      <c r="RQ162" s="90"/>
      <c r="RR162" s="90"/>
      <c r="RS162" s="90"/>
      <c r="RT162" s="90"/>
      <c r="RU162" s="90"/>
      <c r="RV162" s="90"/>
      <c r="RW162" s="90"/>
      <c r="RX162" s="90"/>
      <c r="RY162" s="90"/>
      <c r="RZ162" s="90"/>
      <c r="SA162" s="90"/>
      <c r="SB162" s="90"/>
      <c r="SC162" s="90"/>
      <c r="SD162" s="90"/>
      <c r="SE162" s="90"/>
      <c r="SF162" s="90"/>
      <c r="SG162" s="90"/>
      <c r="SH162" s="90"/>
      <c r="SI162" s="90"/>
      <c r="SJ162" s="90"/>
      <c r="SK162" s="90"/>
      <c r="SL162" s="90"/>
      <c r="SM162" s="90"/>
      <c r="SN162" s="90"/>
      <c r="SO162" s="90"/>
      <c r="SP162" s="90"/>
      <c r="SQ162" s="90"/>
      <c r="SR162" s="90"/>
      <c r="SS162" s="90"/>
      <c r="ST162" s="90"/>
      <c r="SU162" s="90"/>
      <c r="SV162" s="90"/>
      <c r="SW162" s="90"/>
      <c r="SX162" s="90"/>
      <c r="SY162" s="90"/>
      <c r="SZ162" s="90"/>
      <c r="TA162" s="90"/>
      <c r="TB162" s="90"/>
      <c r="TC162" s="90"/>
      <c r="TD162" s="90"/>
      <c r="TE162" s="90"/>
      <c r="TF162" s="90"/>
      <c r="TG162" s="90"/>
      <c r="TH162" s="90"/>
      <c r="TI162" s="90"/>
      <c r="TJ162" s="90"/>
      <c r="TK162" s="90"/>
      <c r="TL162" s="90"/>
      <c r="TM162" s="90"/>
      <c r="TN162" s="90"/>
      <c r="TO162" s="90"/>
      <c r="TP162" s="90"/>
      <c r="TQ162" s="90"/>
      <c r="TR162" s="90"/>
      <c r="TS162" s="90"/>
      <c r="TT162" s="90"/>
      <c r="TU162" s="90"/>
      <c r="TV162" s="90"/>
      <c r="TW162" s="90"/>
      <c r="TX162" s="90"/>
      <c r="TY162" s="90"/>
      <c r="TZ162" s="90"/>
      <c r="UA162" s="90"/>
      <c r="UB162" s="90"/>
      <c r="UC162" s="90"/>
      <c r="UD162" s="90"/>
      <c r="UE162" s="90"/>
      <c r="UF162" s="90"/>
      <c r="UG162" s="90"/>
      <c r="UH162" s="90"/>
      <c r="UI162" s="90"/>
      <c r="UJ162" s="90"/>
      <c r="UK162" s="90"/>
      <c r="UL162" s="90"/>
      <c r="UM162" s="90"/>
      <c r="UN162" s="90"/>
      <c r="UO162" s="90"/>
      <c r="UP162" s="90"/>
      <c r="UQ162" s="90"/>
      <c r="UR162" s="90"/>
      <c r="US162" s="90"/>
      <c r="UT162" s="90"/>
      <c r="UU162" s="90"/>
      <c r="UV162" s="90"/>
      <c r="UW162" s="90"/>
      <c r="UX162" s="90"/>
      <c r="UY162" s="90"/>
      <c r="UZ162" s="90"/>
      <c r="VA162" s="90"/>
      <c r="VB162" s="90"/>
      <c r="VC162" s="90"/>
      <c r="VD162" s="90"/>
      <c r="VE162" s="90"/>
      <c r="VF162" s="90"/>
      <c r="VG162" s="90"/>
      <c r="VH162" s="90"/>
      <c r="VI162" s="90"/>
      <c r="VJ162" s="90"/>
      <c r="VK162" s="90"/>
      <c r="VL162" s="90"/>
      <c r="VM162" s="90"/>
      <c r="VN162" s="90"/>
      <c r="VO162" s="90"/>
      <c r="VP162" s="90"/>
      <c r="VQ162" s="90"/>
      <c r="VR162" s="90"/>
      <c r="VS162" s="90"/>
      <c r="VT162" s="90"/>
      <c r="VU162" s="90"/>
      <c r="VV162" s="90"/>
      <c r="VW162" s="90"/>
      <c r="VX162" s="90"/>
      <c r="VY162" s="90"/>
      <c r="VZ162" s="90"/>
      <c r="WA162" s="90"/>
      <c r="WB162" s="90"/>
      <c r="WC162" s="90"/>
      <c r="WD162" s="90"/>
      <c r="WE162" s="90"/>
      <c r="WF162" s="90"/>
      <c r="WG162" s="90"/>
      <c r="WH162" s="90"/>
      <c r="WI162" s="90"/>
      <c r="WJ162" s="90"/>
      <c r="WK162" s="90"/>
      <c r="WL162" s="90"/>
      <c r="WM162" s="90"/>
      <c r="WN162" s="90"/>
      <c r="WO162" s="90"/>
      <c r="WP162" s="90"/>
      <c r="WQ162" s="90"/>
      <c r="WR162" s="90"/>
      <c r="WS162" s="90"/>
      <c r="WT162" s="90"/>
      <c r="WU162" s="90"/>
      <c r="WV162" s="90"/>
      <c r="WW162" s="90"/>
      <c r="WX162" s="90"/>
      <c r="WY162" s="90"/>
      <c r="WZ162" s="90"/>
      <c r="XA162" s="90"/>
      <c r="XB162" s="90"/>
      <c r="XC162" s="90"/>
      <c r="XD162" s="90"/>
      <c r="XE162" s="90"/>
      <c r="XF162" s="90"/>
      <c r="XG162" s="90"/>
      <c r="XH162" s="90"/>
      <c r="XI162" s="90"/>
      <c r="XJ162" s="90"/>
      <c r="XK162" s="90"/>
      <c r="XL162" s="90"/>
      <c r="XM162" s="90"/>
      <c r="XN162" s="90"/>
      <c r="XO162" s="90"/>
      <c r="XP162" s="90"/>
      <c r="XQ162" s="90"/>
      <c r="XR162" s="90"/>
      <c r="XS162" s="90"/>
      <c r="XT162" s="90"/>
      <c r="XU162" s="90"/>
      <c r="XV162" s="90"/>
      <c r="XW162" s="90"/>
      <c r="XX162" s="90"/>
      <c r="XY162" s="90"/>
      <c r="XZ162" s="90"/>
      <c r="YA162" s="90"/>
      <c r="YB162" s="90"/>
      <c r="YC162" s="90"/>
      <c r="YD162" s="90"/>
      <c r="YE162" s="90"/>
      <c r="YF162" s="90"/>
      <c r="YG162" s="90"/>
      <c r="YH162" s="90"/>
      <c r="YI162" s="90"/>
      <c r="YJ162" s="90"/>
      <c r="YK162" s="90"/>
      <c r="YL162" s="90"/>
      <c r="YM162" s="90"/>
      <c r="YN162" s="90"/>
      <c r="YO162" s="90"/>
      <c r="YP162" s="90"/>
      <c r="YQ162" s="90"/>
      <c r="YR162" s="90"/>
      <c r="YS162" s="90"/>
      <c r="YT162" s="90"/>
      <c r="YU162" s="90"/>
      <c r="YV162" s="90"/>
      <c r="YW162" s="90"/>
      <c r="YX162" s="90"/>
      <c r="YY162" s="90"/>
      <c r="YZ162" s="90"/>
      <c r="ZA162" s="90"/>
      <c r="ZB162" s="90"/>
      <c r="ZC162" s="90"/>
      <c r="ZD162" s="90"/>
      <c r="ZE162" s="90"/>
      <c r="ZF162" s="90"/>
      <c r="ZG162" s="90"/>
      <c r="ZH162" s="90"/>
      <c r="ZI162" s="90"/>
      <c r="ZJ162" s="90"/>
      <c r="ZK162" s="90"/>
      <c r="ZL162" s="90"/>
      <c r="ZM162" s="90"/>
      <c r="ZN162" s="90"/>
      <c r="ZO162" s="90"/>
      <c r="ZP162" s="90"/>
      <c r="ZQ162" s="90"/>
      <c r="ZR162" s="90"/>
      <c r="ZS162" s="90"/>
      <c r="ZT162" s="90"/>
      <c r="ZU162" s="90"/>
      <c r="ZV162" s="90"/>
      <c r="ZW162" s="90"/>
      <c r="ZX162" s="90"/>
      <c r="ZY162" s="90"/>
      <c r="ZZ162" s="90"/>
      <c r="AAA162" s="90"/>
      <c r="AAB162" s="90"/>
      <c r="AAC162" s="90"/>
      <c r="AAD162" s="90"/>
      <c r="AAE162" s="90"/>
      <c r="AAF162" s="90"/>
      <c r="AAG162" s="90"/>
      <c r="AAH162" s="90"/>
      <c r="AAI162" s="90"/>
      <c r="AAJ162" s="90"/>
      <c r="AAK162" s="90"/>
      <c r="AAL162" s="90"/>
      <c r="AAM162" s="90"/>
      <c r="AAN162" s="90"/>
      <c r="AAO162" s="90"/>
      <c r="AAP162" s="90"/>
      <c r="AAQ162" s="90"/>
      <c r="AAR162" s="90"/>
      <c r="AAS162" s="90"/>
      <c r="AAT162" s="90"/>
      <c r="AAU162" s="90"/>
      <c r="AAV162" s="90"/>
      <c r="AAW162" s="90"/>
      <c r="AAX162" s="90"/>
      <c r="AAY162" s="90"/>
      <c r="AAZ162" s="90"/>
      <c r="ABA162" s="90"/>
      <c r="ABB162" s="90"/>
      <c r="ABC162" s="90"/>
      <c r="ABD162" s="90"/>
      <c r="ABE162" s="90"/>
      <c r="ABF162" s="90"/>
      <c r="ABG162" s="90"/>
      <c r="ABH162" s="90"/>
      <c r="ABI162" s="90"/>
      <c r="ABJ162" s="90"/>
      <c r="ABK162" s="90"/>
      <c r="ABL162" s="90"/>
      <c r="ABM162" s="90"/>
      <c r="ABN162" s="90"/>
      <c r="ABO162" s="90"/>
      <c r="ABP162" s="90"/>
      <c r="ABQ162" s="90"/>
      <c r="ABR162" s="90"/>
      <c r="ABS162" s="90"/>
      <c r="ABT162" s="90"/>
      <c r="ABU162" s="90"/>
      <c r="ABV162" s="90"/>
      <c r="ABW162" s="90"/>
      <c r="ABX162" s="90"/>
      <c r="ABY162" s="90"/>
      <c r="ABZ162" s="90"/>
      <c r="ACA162" s="90"/>
      <c r="ACB162" s="90"/>
      <c r="ACC162" s="90"/>
      <c r="ACD162" s="90"/>
      <c r="ACE162" s="90"/>
      <c r="ACF162" s="90"/>
      <c r="ACG162" s="90"/>
      <c r="ACH162" s="90"/>
      <c r="ACI162" s="90"/>
      <c r="ACJ162" s="90"/>
      <c r="ACK162" s="90"/>
      <c r="ACL162" s="90"/>
      <c r="ACM162" s="90"/>
      <c r="ACN162" s="90"/>
      <c r="ACO162" s="90"/>
      <c r="ACP162" s="90"/>
      <c r="ACQ162" s="90"/>
      <c r="ACR162" s="90"/>
      <c r="ACS162" s="90"/>
      <c r="ACT162" s="90"/>
      <c r="ACU162" s="90"/>
      <c r="ACV162" s="90"/>
      <c r="ACW162" s="90"/>
      <c r="ACX162" s="90"/>
      <c r="ACY162" s="90"/>
      <c r="ACZ162" s="90"/>
      <c r="ADA162" s="90"/>
      <c r="ADB162" s="90"/>
      <c r="ADC162" s="90"/>
      <c r="ADD162" s="90"/>
      <c r="ADE162" s="90"/>
      <c r="ADF162" s="90"/>
      <c r="ADG162" s="90"/>
      <c r="ADH162" s="90"/>
      <c r="ADI162" s="90"/>
      <c r="ADJ162" s="90"/>
      <c r="ADK162" s="90"/>
      <c r="ADL162" s="90"/>
      <c r="ADM162" s="90"/>
      <c r="ADN162" s="90"/>
      <c r="ADO162" s="90"/>
      <c r="ADP162" s="90"/>
      <c r="ADQ162" s="90"/>
      <c r="ADR162" s="90"/>
      <c r="ADS162" s="90"/>
      <c r="ADT162" s="90"/>
      <c r="ADU162" s="90"/>
      <c r="ADV162" s="90"/>
      <c r="ADW162" s="90"/>
      <c r="ADX162" s="90"/>
      <c r="ADY162" s="90"/>
      <c r="ADZ162" s="90"/>
      <c r="AEA162" s="90"/>
      <c r="AEB162" s="90"/>
      <c r="AEC162" s="90"/>
      <c r="AED162" s="90"/>
      <c r="AEE162" s="90"/>
      <c r="AEF162" s="90"/>
      <c r="AEG162" s="90"/>
      <c r="AEH162" s="90"/>
      <c r="AEI162" s="90"/>
      <c r="AEJ162" s="90"/>
      <c r="AEK162" s="90"/>
      <c r="AEL162" s="90"/>
      <c r="AEM162" s="90"/>
      <c r="AEN162" s="90"/>
      <c r="AEO162" s="90"/>
      <c r="AEP162" s="90"/>
      <c r="AEQ162" s="90"/>
      <c r="AER162" s="90"/>
      <c r="AES162" s="90"/>
      <c r="AET162" s="90"/>
      <c r="AEU162" s="90"/>
      <c r="AEV162" s="90"/>
      <c r="AEW162" s="90"/>
      <c r="AEX162" s="90"/>
      <c r="AEY162" s="90"/>
      <c r="AEZ162" s="90"/>
      <c r="AFA162" s="90"/>
      <c r="AFB162" s="90"/>
      <c r="AFC162" s="90"/>
      <c r="AFD162" s="90"/>
      <c r="AFE162" s="90"/>
      <c r="AFF162" s="90"/>
      <c r="AFG162" s="90"/>
      <c r="AFH162" s="90"/>
      <c r="AFI162" s="90"/>
      <c r="AFJ162" s="90"/>
      <c r="AFK162" s="90"/>
      <c r="AFL162" s="90"/>
      <c r="AFM162" s="90"/>
      <c r="AFN162" s="90"/>
      <c r="AFO162" s="90"/>
      <c r="AFP162" s="90"/>
      <c r="AFQ162" s="90"/>
      <c r="AFR162" s="90"/>
      <c r="AFS162" s="90"/>
      <c r="AFT162" s="90"/>
      <c r="AFU162" s="90"/>
      <c r="AFV162" s="90"/>
      <c r="AFW162" s="90"/>
      <c r="AFX162" s="90"/>
      <c r="AFY162" s="90"/>
      <c r="AFZ162" s="90"/>
      <c r="AGA162" s="90"/>
      <c r="AGB162" s="90"/>
      <c r="AGC162" s="90"/>
      <c r="AGD162" s="90"/>
      <c r="AGE162" s="90"/>
      <c r="AGF162" s="90"/>
      <c r="AGG162" s="90"/>
      <c r="AGH162" s="90"/>
      <c r="AGI162" s="90"/>
      <c r="AGJ162" s="90"/>
      <c r="AGK162" s="90"/>
      <c r="AGL162" s="90"/>
      <c r="AGM162" s="90"/>
      <c r="AGN162" s="90"/>
      <c r="AGO162" s="90"/>
      <c r="AGP162" s="90"/>
      <c r="AGQ162" s="90"/>
      <c r="AGR162" s="90"/>
      <c r="AGS162" s="90"/>
      <c r="AGT162" s="90"/>
      <c r="AGU162" s="90"/>
      <c r="AGV162" s="90"/>
      <c r="AGW162" s="90"/>
      <c r="AGX162" s="90"/>
      <c r="AGY162" s="90"/>
      <c r="AGZ162" s="90"/>
      <c r="AHA162" s="90"/>
      <c r="AHB162" s="90"/>
      <c r="AHC162" s="90"/>
      <c r="AHD162" s="90"/>
      <c r="AHE162" s="90"/>
      <c r="AHF162" s="90"/>
      <c r="AHG162" s="90"/>
      <c r="AHH162" s="90"/>
      <c r="AHI162" s="90"/>
      <c r="AHJ162" s="90"/>
      <c r="AHK162" s="90"/>
      <c r="AHL162" s="90"/>
      <c r="AHM162" s="90"/>
      <c r="AHN162" s="90"/>
      <c r="AHO162" s="90"/>
      <c r="AHP162" s="90"/>
      <c r="AHQ162" s="90"/>
      <c r="AHR162" s="90"/>
      <c r="AHS162" s="90"/>
      <c r="AHT162" s="90"/>
      <c r="AHU162" s="90"/>
      <c r="AHV162" s="90"/>
      <c r="AHW162" s="90"/>
      <c r="AHX162" s="90"/>
      <c r="AHY162" s="90"/>
      <c r="AHZ162" s="90"/>
      <c r="AIA162" s="90"/>
      <c r="AIB162" s="90"/>
      <c r="AIC162" s="90"/>
      <c r="AID162" s="90"/>
      <c r="AIE162" s="90"/>
      <c r="AIF162" s="90"/>
      <c r="AIG162" s="90"/>
      <c r="AIH162" s="90"/>
      <c r="AII162" s="90"/>
      <c r="AIJ162" s="90"/>
      <c r="AIK162" s="90"/>
      <c r="AIL162" s="90"/>
      <c r="AIM162" s="90"/>
      <c r="AIN162" s="90"/>
      <c r="AIO162" s="90"/>
      <c r="AIP162" s="90"/>
      <c r="AIQ162" s="90"/>
      <c r="AIR162" s="90"/>
      <c r="AIS162" s="90"/>
      <c r="AIT162" s="90"/>
      <c r="AIU162" s="90"/>
      <c r="AIV162" s="90"/>
      <c r="AIW162" s="90"/>
      <c r="AIX162" s="90"/>
      <c r="AIY162" s="90"/>
      <c r="AIZ162" s="90"/>
      <c r="AJA162" s="90"/>
      <c r="AJB162" s="90"/>
      <c r="AJC162" s="90"/>
      <c r="AJD162" s="90"/>
      <c r="AJE162" s="90"/>
      <c r="AJF162" s="90"/>
      <c r="AJG162" s="90"/>
      <c r="AJH162" s="90"/>
      <c r="AJI162" s="90"/>
      <c r="AJJ162" s="90"/>
      <c r="AJK162" s="90"/>
      <c r="AJL162" s="90"/>
      <c r="AJM162" s="90"/>
      <c r="AJN162" s="90"/>
      <c r="AJO162" s="90"/>
      <c r="AJP162" s="90"/>
      <c r="AJQ162" s="90"/>
      <c r="AJR162" s="90"/>
      <c r="AJS162" s="90"/>
      <c r="AJT162" s="90"/>
      <c r="AJU162" s="90"/>
      <c r="AJV162" s="90"/>
      <c r="AJW162" s="90"/>
      <c r="AJX162" s="90"/>
      <c r="AJY162" s="90"/>
      <c r="AJZ162" s="90"/>
      <c r="AKA162" s="90"/>
      <c r="AKB162" s="90"/>
      <c r="AKC162" s="90"/>
      <c r="AKD162" s="90"/>
      <c r="AKE162" s="90"/>
      <c r="AKF162" s="90"/>
      <c r="AKG162" s="90"/>
      <c r="AKH162" s="90"/>
      <c r="AKI162" s="90"/>
      <c r="AKJ162" s="90"/>
      <c r="AKK162" s="90"/>
      <c r="AKL162" s="90"/>
      <c r="AKM162" s="90"/>
      <c r="AKN162" s="90"/>
      <c r="AKO162" s="90"/>
      <c r="AKP162" s="90"/>
      <c r="AKQ162" s="90"/>
      <c r="AKR162" s="90"/>
      <c r="AKS162" s="90"/>
      <c r="AKT162" s="90"/>
      <c r="AKU162" s="90"/>
      <c r="AKV162" s="90"/>
      <c r="AKW162" s="90"/>
      <c r="AKX162" s="90"/>
      <c r="AKY162" s="90"/>
      <c r="AKZ162" s="90"/>
      <c r="ALA162" s="90"/>
      <c r="ALB162" s="90"/>
      <c r="ALC162" s="90"/>
      <c r="ALD162" s="90"/>
      <c r="ALE162" s="90"/>
      <c r="ALF162" s="90"/>
      <c r="ALG162" s="90"/>
      <c r="ALH162" s="90"/>
      <c r="ALI162" s="90"/>
      <c r="ALJ162" s="90"/>
      <c r="ALK162" s="90"/>
      <c r="ALL162" s="90"/>
      <c r="ALM162" s="90"/>
      <c r="ALN162" s="90"/>
      <c r="ALO162" s="90"/>
      <c r="ALP162" s="90"/>
      <c r="ALQ162" s="90"/>
      <c r="ALR162" s="90"/>
      <c r="ALS162" s="90"/>
      <c r="ALT162" s="90"/>
      <c r="ALU162" s="90"/>
      <c r="ALV162" s="90"/>
      <c r="ALW162" s="90"/>
      <c r="ALX162" s="90"/>
      <c r="ALY162" s="90"/>
      <c r="ALZ162" s="90"/>
      <c r="AMA162" s="90"/>
      <c r="AMB162" s="90"/>
      <c r="AMC162" s="90"/>
      <c r="AMD162" s="90"/>
      <c r="AME162" s="90"/>
      <c r="AMF162" s="90"/>
      <c r="AMG162" s="90"/>
      <c r="AMH162" s="90"/>
      <c r="AMI162" s="90"/>
      <c r="AMJ162" s="90"/>
      <c r="AMK162" s="90"/>
      <c r="AML162" s="90"/>
      <c r="AMM162" s="90"/>
      <c r="AMN162" s="90"/>
      <c r="AMO162" s="90"/>
      <c r="AMP162" s="90"/>
      <c r="AMQ162" s="90"/>
      <c r="AMR162" s="90"/>
      <c r="AMS162" s="90"/>
      <c r="AMT162" s="90"/>
      <c r="AMU162" s="90"/>
      <c r="AMV162" s="90"/>
      <c r="AMW162" s="90"/>
      <c r="AMX162" s="90"/>
      <c r="AMY162" s="90"/>
      <c r="AMZ162" s="90"/>
      <c r="ANA162" s="90"/>
      <c r="ANB162" s="90"/>
      <c r="ANC162" s="90"/>
      <c r="AND162" s="90"/>
      <c r="ANE162" s="90"/>
      <c r="ANF162" s="90"/>
      <c r="ANG162" s="90"/>
      <c r="ANH162" s="90"/>
      <c r="ANI162" s="90"/>
      <c r="ANJ162" s="90"/>
      <c r="ANK162" s="90"/>
      <c r="ANL162" s="90"/>
      <c r="ANM162" s="90"/>
      <c r="ANN162" s="90"/>
      <c r="ANO162" s="90"/>
      <c r="ANP162" s="90"/>
      <c r="ANQ162" s="90"/>
      <c r="ANR162" s="90"/>
      <c r="ANS162" s="90"/>
      <c r="ANT162" s="90"/>
      <c r="ANU162" s="90"/>
      <c r="ANV162" s="90"/>
      <c r="ANW162" s="90"/>
      <c r="ANX162" s="90"/>
      <c r="ANY162" s="90"/>
      <c r="ANZ162" s="90"/>
      <c r="AOA162" s="90"/>
      <c r="AOB162" s="90"/>
      <c r="AOC162" s="90"/>
      <c r="AOD162" s="90"/>
      <c r="AOE162" s="90"/>
      <c r="AOF162" s="90"/>
      <c r="AOG162" s="90"/>
      <c r="AOH162" s="90"/>
      <c r="AOI162" s="90"/>
      <c r="AOJ162" s="90"/>
      <c r="AOK162" s="90"/>
      <c r="AOL162" s="90"/>
      <c r="AOM162" s="90"/>
      <c r="AON162" s="90"/>
      <c r="AOO162" s="90"/>
      <c r="AOP162" s="90"/>
      <c r="AOQ162" s="90"/>
      <c r="AOR162" s="90"/>
      <c r="AOS162" s="90"/>
      <c r="AOT162" s="90"/>
      <c r="AOU162" s="90"/>
      <c r="AOV162" s="90"/>
      <c r="AOW162" s="90"/>
      <c r="AOX162" s="90"/>
      <c r="AOY162" s="90"/>
      <c r="AOZ162" s="90"/>
      <c r="APA162" s="90"/>
      <c r="APB162" s="90"/>
      <c r="APC162" s="90"/>
      <c r="APD162" s="90"/>
      <c r="APE162" s="90"/>
      <c r="APF162" s="90"/>
      <c r="APG162" s="90"/>
      <c r="APH162" s="90"/>
      <c r="API162" s="90"/>
      <c r="APJ162" s="90"/>
      <c r="APK162" s="90"/>
      <c r="APL162" s="90"/>
      <c r="APM162" s="90"/>
      <c r="APN162" s="90"/>
      <c r="APO162" s="90"/>
      <c r="APP162" s="90"/>
      <c r="APQ162" s="90"/>
      <c r="APR162" s="90"/>
      <c r="APS162" s="90"/>
      <c r="APT162" s="90"/>
      <c r="APU162" s="90"/>
      <c r="APV162" s="90"/>
      <c r="APW162" s="90"/>
      <c r="APX162" s="90"/>
      <c r="APY162" s="90"/>
      <c r="APZ162" s="90"/>
      <c r="AQA162" s="90"/>
      <c r="AQB162" s="90"/>
      <c r="AQC162" s="90"/>
      <c r="AQD162" s="90"/>
      <c r="AQE162" s="90"/>
      <c r="AQF162" s="90"/>
      <c r="AQG162" s="90"/>
      <c r="AQH162" s="90"/>
      <c r="AQI162" s="90"/>
      <c r="AQJ162" s="90"/>
      <c r="AQK162" s="90"/>
      <c r="AQL162" s="90"/>
      <c r="AQM162" s="90"/>
      <c r="AQN162" s="90"/>
      <c r="AQO162" s="90"/>
      <c r="AQP162" s="90"/>
      <c r="AQQ162" s="90"/>
      <c r="AQR162" s="90"/>
      <c r="AQS162" s="90"/>
      <c r="AQT162" s="90"/>
      <c r="AQU162" s="90"/>
      <c r="AQV162" s="90"/>
      <c r="AQW162" s="90"/>
      <c r="AQX162" s="90"/>
      <c r="AQY162" s="90"/>
      <c r="AQZ162" s="90"/>
      <c r="ARA162" s="90"/>
      <c r="ARB162" s="90"/>
      <c r="ARC162" s="90"/>
      <c r="ARD162" s="90"/>
      <c r="ARE162" s="90"/>
      <c r="ARF162" s="90"/>
      <c r="ARG162" s="90"/>
      <c r="ARH162" s="90"/>
      <c r="ARI162" s="90"/>
      <c r="ARJ162" s="90"/>
      <c r="ARK162" s="90"/>
      <c r="ARL162" s="90"/>
      <c r="ARM162" s="90"/>
      <c r="ARN162" s="90"/>
      <c r="ARO162" s="90"/>
      <c r="ARP162" s="90"/>
      <c r="ARQ162" s="90"/>
      <c r="ARR162" s="90"/>
      <c r="ARS162" s="90"/>
      <c r="ART162" s="90"/>
      <c r="ARU162" s="90"/>
      <c r="ARV162" s="90"/>
      <c r="ARW162" s="90"/>
      <c r="ARX162" s="90"/>
      <c r="ARY162" s="90"/>
      <c r="ARZ162" s="90"/>
      <c r="ASA162" s="90"/>
      <c r="ASB162" s="90"/>
      <c r="ASC162" s="90"/>
      <c r="ASD162" s="90"/>
      <c r="ASE162" s="90"/>
      <c r="ASF162" s="90"/>
      <c r="ASG162" s="90"/>
      <c r="ASH162" s="90"/>
      <c r="ASI162" s="90"/>
      <c r="ASJ162" s="90"/>
      <c r="ASK162" s="90"/>
      <c r="ASL162" s="90"/>
      <c r="ASM162" s="90"/>
      <c r="ASN162" s="90"/>
      <c r="ASO162" s="90"/>
      <c r="ASP162" s="90"/>
      <c r="ASQ162" s="90"/>
      <c r="ASR162" s="90"/>
      <c r="ASS162" s="90"/>
      <c r="AST162" s="90"/>
      <c r="ASU162" s="90"/>
      <c r="ASV162" s="90"/>
      <c r="ASW162" s="90"/>
      <c r="ASX162" s="90"/>
      <c r="ASY162" s="90"/>
      <c r="ASZ162" s="90"/>
      <c r="ATA162" s="90"/>
      <c r="ATB162" s="90"/>
      <c r="ATC162" s="90"/>
      <c r="ATD162" s="90"/>
      <c r="ATE162" s="90"/>
      <c r="ATF162" s="90"/>
      <c r="ATG162" s="90"/>
      <c r="ATH162" s="90"/>
      <c r="ATI162" s="90"/>
      <c r="ATJ162" s="90"/>
      <c r="ATK162" s="90"/>
      <c r="ATL162" s="90"/>
      <c r="ATM162" s="90"/>
      <c r="ATN162" s="90"/>
      <c r="ATO162" s="90"/>
      <c r="ATP162" s="90"/>
      <c r="ATQ162" s="90"/>
      <c r="ATR162" s="90"/>
      <c r="ATS162" s="90"/>
      <c r="ATT162" s="90"/>
      <c r="ATU162" s="90"/>
      <c r="ATV162" s="90"/>
      <c r="ATW162" s="90"/>
      <c r="ATX162" s="90"/>
      <c r="ATY162" s="90"/>
      <c r="ATZ162" s="90"/>
      <c r="AUA162" s="90"/>
      <c r="AUB162" s="90"/>
      <c r="AUC162" s="90"/>
      <c r="AUD162" s="90"/>
      <c r="AUE162" s="90"/>
      <c r="AUF162" s="90"/>
      <c r="AUG162" s="90"/>
      <c r="AUH162" s="90"/>
      <c r="AUI162" s="90"/>
      <c r="AUJ162" s="90"/>
      <c r="AUK162" s="90"/>
      <c r="AUL162" s="90"/>
      <c r="AUM162" s="90"/>
      <c r="AUN162" s="90"/>
      <c r="AUO162" s="90"/>
      <c r="AUP162" s="90"/>
      <c r="AUQ162" s="90"/>
      <c r="AUR162" s="90"/>
      <c r="AUS162" s="90"/>
      <c r="AUT162" s="90"/>
      <c r="AUU162" s="90"/>
      <c r="AUV162" s="90"/>
      <c r="AUW162" s="90"/>
      <c r="AUX162" s="90"/>
      <c r="AUY162" s="90"/>
      <c r="AUZ162" s="90"/>
      <c r="AVA162" s="90"/>
      <c r="AVB162" s="90"/>
      <c r="AVC162" s="90"/>
      <c r="AVD162" s="90"/>
      <c r="AVE162" s="90"/>
      <c r="AVF162" s="90"/>
      <c r="AVG162" s="90"/>
      <c r="AVH162" s="90"/>
      <c r="AVI162" s="90"/>
      <c r="AVJ162" s="90"/>
      <c r="AVK162" s="90"/>
      <c r="AVL162" s="90"/>
      <c r="AVM162" s="90"/>
      <c r="AVN162" s="90"/>
      <c r="AVO162" s="90"/>
      <c r="AVP162" s="90"/>
      <c r="AVQ162" s="90"/>
      <c r="AVR162" s="90"/>
      <c r="AVS162" s="90"/>
      <c r="AVT162" s="90"/>
      <c r="AVU162" s="90"/>
      <c r="AVV162" s="90"/>
      <c r="AVW162" s="90"/>
      <c r="AVX162" s="90"/>
      <c r="AVY162" s="90"/>
      <c r="AVZ162" s="90"/>
      <c r="AWA162" s="90"/>
      <c r="AWB162" s="90"/>
      <c r="AWC162" s="90"/>
      <c r="AWD162" s="90"/>
      <c r="AWE162" s="90"/>
      <c r="AWF162" s="90"/>
      <c r="AWG162" s="90"/>
      <c r="AWH162" s="90"/>
      <c r="AWI162" s="90"/>
      <c r="AWJ162" s="90"/>
      <c r="AWK162" s="90"/>
      <c r="AWL162" s="90"/>
      <c r="AWM162" s="90"/>
      <c r="AWN162" s="90"/>
      <c r="AWO162" s="90"/>
      <c r="AWP162" s="90"/>
      <c r="AWQ162" s="90"/>
      <c r="AWR162" s="90"/>
      <c r="AWS162" s="90"/>
      <c r="AWT162" s="90"/>
      <c r="AWU162" s="90"/>
      <c r="AWV162" s="90"/>
      <c r="AWW162" s="90"/>
      <c r="AWX162" s="90"/>
      <c r="AWY162" s="90"/>
      <c r="AWZ162" s="90"/>
      <c r="AXA162" s="90"/>
      <c r="AXB162" s="90"/>
      <c r="AXC162" s="90"/>
      <c r="AXD162" s="90"/>
      <c r="AXE162" s="90"/>
      <c r="AXF162" s="90"/>
      <c r="AXG162" s="90"/>
      <c r="AXH162" s="90"/>
      <c r="AXI162" s="90"/>
      <c r="AXJ162" s="90"/>
      <c r="AXK162" s="90"/>
      <c r="AXL162" s="90"/>
      <c r="AXM162" s="90"/>
      <c r="AXN162" s="90"/>
      <c r="AXO162" s="90"/>
      <c r="AXP162" s="90"/>
      <c r="AXQ162" s="90"/>
      <c r="AXR162" s="90"/>
      <c r="AXS162" s="90"/>
      <c r="AXT162" s="90"/>
      <c r="AXU162" s="90"/>
      <c r="AXV162" s="90"/>
      <c r="AXW162" s="90"/>
      <c r="AXX162" s="90"/>
      <c r="AXY162" s="90"/>
      <c r="AXZ162" s="90"/>
      <c r="AYA162" s="90"/>
      <c r="AYB162" s="90"/>
      <c r="AYC162" s="90"/>
      <c r="AYD162" s="90"/>
      <c r="AYE162" s="90"/>
      <c r="AYF162" s="90"/>
      <c r="AYG162" s="90"/>
      <c r="AYH162" s="90"/>
      <c r="AYI162" s="90"/>
      <c r="AYJ162" s="90"/>
      <c r="AYK162" s="90"/>
      <c r="AYL162" s="90"/>
      <c r="AYM162" s="90"/>
      <c r="AYN162" s="90"/>
      <c r="AYO162" s="90"/>
      <c r="AYP162" s="90"/>
      <c r="AYQ162" s="90"/>
      <c r="AYR162" s="90"/>
      <c r="AYS162" s="90"/>
      <c r="AYT162" s="90"/>
      <c r="AYU162" s="90"/>
      <c r="AYV162" s="90"/>
      <c r="AYW162" s="90"/>
      <c r="AYX162" s="90"/>
      <c r="AYY162" s="90"/>
      <c r="AYZ162" s="90"/>
      <c r="AZA162" s="90"/>
      <c r="AZB162" s="90"/>
      <c r="AZC162" s="90"/>
      <c r="AZD162" s="90"/>
      <c r="AZE162" s="90"/>
      <c r="AZF162" s="90"/>
      <c r="AZG162" s="90"/>
      <c r="AZH162" s="90"/>
      <c r="AZI162" s="90"/>
      <c r="AZJ162" s="90"/>
      <c r="AZK162" s="90"/>
      <c r="AZL162" s="90"/>
      <c r="AZM162" s="90"/>
      <c r="AZN162" s="90"/>
      <c r="AZO162" s="90"/>
      <c r="AZP162" s="90"/>
      <c r="AZQ162" s="90"/>
      <c r="AZR162" s="90"/>
      <c r="AZS162" s="90"/>
      <c r="AZT162" s="90"/>
      <c r="AZU162" s="90"/>
      <c r="AZV162" s="90"/>
      <c r="AZW162" s="90"/>
      <c r="AZX162" s="90"/>
      <c r="AZY162" s="90"/>
      <c r="AZZ162" s="90"/>
      <c r="BAA162" s="90"/>
      <c r="BAB162" s="90"/>
      <c r="BAC162" s="90"/>
      <c r="BAD162" s="90"/>
      <c r="BAE162" s="90"/>
      <c r="BAF162" s="90"/>
      <c r="BAG162" s="90"/>
      <c r="BAH162" s="90"/>
      <c r="BAI162" s="90"/>
      <c r="BAJ162" s="90"/>
      <c r="BAK162" s="90"/>
      <c r="BAL162" s="90"/>
      <c r="BAM162" s="90"/>
      <c r="BAN162" s="90"/>
      <c r="BAO162" s="90"/>
      <c r="BAP162" s="90"/>
      <c r="BAQ162" s="90"/>
      <c r="BAR162" s="90"/>
      <c r="BAS162" s="90"/>
      <c r="BAT162" s="90"/>
      <c r="BAU162" s="90"/>
      <c r="BAV162" s="90"/>
      <c r="BAW162" s="90"/>
      <c r="BAX162" s="90"/>
      <c r="BAY162" s="90"/>
      <c r="BAZ162" s="90"/>
      <c r="BBA162" s="90"/>
      <c r="BBB162" s="90"/>
      <c r="BBC162" s="90"/>
      <c r="BBD162" s="90"/>
      <c r="BBE162" s="90"/>
      <c r="BBF162" s="90"/>
      <c r="BBG162" s="90"/>
      <c r="BBH162" s="90"/>
      <c r="BBI162" s="90"/>
      <c r="BBJ162" s="90"/>
      <c r="BBK162" s="90"/>
      <c r="BBL162" s="90"/>
      <c r="BBM162" s="90"/>
      <c r="BBN162" s="90"/>
      <c r="BBO162" s="90"/>
      <c r="BBP162" s="90"/>
      <c r="BBQ162" s="90"/>
      <c r="BBR162" s="90"/>
      <c r="BBS162" s="90"/>
      <c r="BBT162" s="90"/>
      <c r="BBU162" s="90"/>
      <c r="BBV162" s="90"/>
      <c r="BBW162" s="90"/>
      <c r="BBX162" s="90"/>
      <c r="BBY162" s="90"/>
      <c r="BBZ162" s="90"/>
      <c r="BCA162" s="90"/>
      <c r="BCB162" s="90"/>
      <c r="BCC162" s="90"/>
      <c r="BCD162" s="90"/>
      <c r="BCE162" s="90"/>
      <c r="BCF162" s="90"/>
      <c r="BCG162" s="90"/>
      <c r="BCH162" s="90"/>
      <c r="BCI162" s="90"/>
      <c r="BCJ162" s="90"/>
      <c r="BCK162" s="90"/>
      <c r="BCL162" s="90"/>
      <c r="BCM162" s="90"/>
      <c r="BCN162" s="90"/>
      <c r="BCO162" s="90"/>
      <c r="BCP162" s="90"/>
      <c r="BCQ162" s="90"/>
      <c r="BCR162" s="90"/>
      <c r="BCS162" s="90"/>
      <c r="BCT162" s="90"/>
      <c r="BCU162" s="90"/>
      <c r="BCV162" s="90"/>
      <c r="BCW162" s="90"/>
      <c r="BCX162" s="90"/>
      <c r="BCY162" s="90"/>
      <c r="BCZ162" s="90"/>
      <c r="BDA162" s="90"/>
      <c r="BDB162" s="90"/>
      <c r="BDC162" s="90"/>
      <c r="BDD162" s="90"/>
      <c r="BDE162" s="90"/>
      <c r="BDF162" s="90"/>
      <c r="BDG162" s="90"/>
      <c r="BDH162" s="90"/>
      <c r="BDI162" s="90"/>
      <c r="BDJ162" s="90"/>
      <c r="BDK162" s="90"/>
      <c r="BDL162" s="90"/>
      <c r="BDM162" s="90"/>
      <c r="BDN162" s="90"/>
      <c r="BDO162" s="90"/>
      <c r="BDP162" s="90"/>
      <c r="BDQ162" s="90"/>
      <c r="BDR162" s="90"/>
      <c r="BDS162" s="90"/>
      <c r="BDT162" s="90"/>
      <c r="BDU162" s="90"/>
      <c r="BDV162" s="90"/>
      <c r="BDW162" s="90"/>
      <c r="BDX162" s="90"/>
      <c r="BDY162" s="90"/>
      <c r="BDZ162" s="90"/>
      <c r="BEA162" s="90"/>
      <c r="BEB162" s="90"/>
      <c r="BEC162" s="90"/>
      <c r="BED162" s="90"/>
      <c r="BEE162" s="90"/>
      <c r="BEF162" s="90"/>
      <c r="BEG162" s="90"/>
      <c r="BEH162" s="90"/>
      <c r="BEI162" s="90"/>
      <c r="BEJ162" s="90"/>
      <c r="BEK162" s="90"/>
      <c r="BEL162" s="90"/>
      <c r="BEM162" s="90"/>
      <c r="BEN162" s="90"/>
      <c r="BEO162" s="90"/>
      <c r="BEP162" s="90"/>
      <c r="BEQ162" s="90"/>
      <c r="BER162" s="90"/>
      <c r="BES162" s="90"/>
      <c r="BET162" s="90"/>
      <c r="BEU162" s="90"/>
      <c r="BEV162" s="90"/>
      <c r="BEW162" s="90"/>
      <c r="BEX162" s="90"/>
      <c r="BEY162" s="90"/>
      <c r="BEZ162" s="90"/>
      <c r="BFA162" s="90"/>
      <c r="BFB162" s="90"/>
      <c r="BFC162" s="90"/>
      <c r="BFD162" s="90"/>
      <c r="BFE162" s="90"/>
      <c r="BFF162" s="90"/>
      <c r="BFG162" s="90"/>
      <c r="BFH162" s="90"/>
      <c r="BFI162" s="90"/>
      <c r="BFJ162" s="90"/>
      <c r="BFK162" s="90"/>
      <c r="BFL162" s="90"/>
      <c r="BFM162" s="90"/>
      <c r="BFN162" s="90"/>
      <c r="BFO162" s="90"/>
      <c r="BFP162" s="90"/>
      <c r="BFQ162" s="90"/>
      <c r="BFR162" s="90"/>
      <c r="BFS162" s="90"/>
      <c r="BFT162" s="90"/>
      <c r="BFU162" s="90"/>
      <c r="BFV162" s="90"/>
      <c r="BFW162" s="90"/>
      <c r="BFX162" s="90"/>
      <c r="BFY162" s="90"/>
      <c r="BFZ162" s="90"/>
      <c r="BGA162" s="90"/>
      <c r="BGB162" s="90"/>
      <c r="BGC162" s="90"/>
      <c r="BGD162" s="90"/>
      <c r="BGE162" s="90"/>
      <c r="BGF162" s="90"/>
      <c r="BGG162" s="90"/>
      <c r="BGH162" s="90"/>
      <c r="BGI162" s="90"/>
      <c r="BGJ162" s="90"/>
      <c r="BGK162" s="90"/>
      <c r="BGL162" s="90"/>
      <c r="BGM162" s="90"/>
      <c r="BGN162" s="90"/>
      <c r="BGO162" s="90"/>
      <c r="BGP162" s="90"/>
      <c r="BGQ162" s="90"/>
      <c r="BGR162" s="90"/>
      <c r="BGS162" s="90"/>
      <c r="BGT162" s="90"/>
      <c r="BGU162" s="90"/>
      <c r="BGV162" s="90"/>
      <c r="BGW162" s="90"/>
      <c r="BGX162" s="90"/>
      <c r="BGY162" s="90"/>
      <c r="BGZ162" s="90"/>
      <c r="BHA162" s="90"/>
      <c r="BHB162" s="90"/>
      <c r="BHC162" s="90"/>
      <c r="BHD162" s="90"/>
      <c r="BHE162" s="90"/>
      <c r="BHF162" s="90"/>
      <c r="BHG162" s="90"/>
      <c r="BHH162" s="90"/>
      <c r="BHI162" s="90"/>
      <c r="BHJ162" s="90"/>
      <c r="BHK162" s="90"/>
      <c r="BHL162" s="90"/>
      <c r="BHM162" s="90"/>
      <c r="BHN162" s="90"/>
      <c r="BHO162" s="90"/>
      <c r="BHP162" s="90"/>
      <c r="BHQ162" s="90"/>
      <c r="BHR162" s="90"/>
      <c r="BHS162" s="90"/>
      <c r="BHT162" s="90"/>
      <c r="BHU162" s="90"/>
      <c r="BHV162" s="90"/>
      <c r="BHW162" s="90"/>
      <c r="BHX162" s="90"/>
      <c r="BHY162" s="90"/>
      <c r="BHZ162" s="90"/>
      <c r="BIA162" s="90"/>
      <c r="BIB162" s="90"/>
      <c r="BIC162" s="90"/>
      <c r="BID162" s="90"/>
      <c r="BIE162" s="90"/>
      <c r="BIF162" s="90"/>
      <c r="BIG162" s="90"/>
      <c r="BIH162" s="90"/>
      <c r="BII162" s="90"/>
      <c r="BIJ162" s="90"/>
      <c r="BIK162" s="90"/>
      <c r="BIL162" s="90"/>
      <c r="BIM162" s="90"/>
      <c r="BIN162" s="90"/>
      <c r="BIO162" s="90"/>
      <c r="BIP162" s="90"/>
      <c r="BIQ162" s="90"/>
      <c r="BIR162" s="90"/>
      <c r="BIS162" s="90"/>
      <c r="BIT162" s="90"/>
      <c r="BIU162" s="90"/>
      <c r="BIV162" s="90"/>
      <c r="BIW162" s="90"/>
      <c r="BIX162" s="90"/>
      <c r="BIY162" s="90"/>
      <c r="BIZ162" s="90"/>
      <c r="BJA162" s="90"/>
      <c r="BJB162" s="90"/>
      <c r="BJC162" s="90"/>
      <c r="BJD162" s="90"/>
      <c r="BJE162" s="90"/>
      <c r="BJF162" s="90"/>
      <c r="BJG162" s="90"/>
      <c r="BJH162" s="90"/>
      <c r="BJI162" s="90"/>
      <c r="BJJ162" s="90"/>
      <c r="BJK162" s="90"/>
      <c r="BJL162" s="90"/>
      <c r="BJM162" s="90"/>
      <c r="BJN162" s="90"/>
      <c r="BJO162" s="90"/>
      <c r="BJP162" s="90"/>
      <c r="BJQ162" s="90"/>
      <c r="BJR162" s="90"/>
      <c r="BJS162" s="90"/>
      <c r="BJT162" s="90"/>
      <c r="BJU162" s="90"/>
      <c r="BJV162" s="90"/>
      <c r="BJW162" s="90"/>
      <c r="BJX162" s="90"/>
      <c r="BJY162" s="90"/>
      <c r="BJZ162" s="90"/>
      <c r="BKA162" s="90"/>
      <c r="BKB162" s="90"/>
      <c r="BKC162" s="90"/>
      <c r="BKD162" s="90"/>
      <c r="BKE162" s="90"/>
      <c r="BKF162" s="90"/>
      <c r="BKG162" s="90"/>
      <c r="BKH162" s="90"/>
      <c r="BKI162" s="90"/>
      <c r="BKJ162" s="90"/>
      <c r="BKK162" s="90"/>
      <c r="BKL162" s="90"/>
      <c r="BKM162" s="90"/>
      <c r="BKN162" s="90"/>
      <c r="BKO162" s="90"/>
      <c r="BKP162" s="90"/>
      <c r="BKQ162" s="90"/>
      <c r="BKR162" s="90"/>
      <c r="BKS162" s="90"/>
      <c r="BKT162" s="90"/>
      <c r="BKU162" s="90"/>
      <c r="BKV162" s="90"/>
      <c r="BKW162" s="90"/>
      <c r="BKX162" s="90"/>
      <c r="BKY162" s="90"/>
      <c r="BKZ162" s="90"/>
      <c r="BLA162" s="90"/>
      <c r="BLB162" s="90"/>
      <c r="BLC162" s="90"/>
      <c r="BLD162" s="90"/>
      <c r="BLE162" s="90"/>
      <c r="BLF162" s="90"/>
      <c r="BLG162" s="90"/>
      <c r="BLH162" s="90"/>
      <c r="BLI162" s="90"/>
      <c r="BLJ162" s="90"/>
      <c r="BLK162" s="90"/>
      <c r="BLL162" s="90"/>
      <c r="BLM162" s="90"/>
      <c r="BLN162" s="90"/>
      <c r="BLO162" s="90"/>
      <c r="BLP162" s="90"/>
      <c r="BLQ162" s="90"/>
      <c r="BLR162" s="90"/>
      <c r="BLS162" s="90"/>
      <c r="BLT162" s="90"/>
      <c r="BLU162" s="90"/>
      <c r="BLV162" s="90"/>
      <c r="BLW162" s="90"/>
      <c r="BLX162" s="90"/>
      <c r="BLY162" s="90"/>
      <c r="BLZ162" s="90"/>
      <c r="BMA162" s="90"/>
      <c r="BMB162" s="90"/>
      <c r="BMC162" s="90"/>
      <c r="BMD162" s="90"/>
      <c r="BME162" s="90"/>
      <c r="BMF162" s="90"/>
      <c r="BMG162" s="90"/>
      <c r="BMH162" s="90"/>
      <c r="BMI162" s="90"/>
      <c r="BMJ162" s="90"/>
      <c r="BMK162" s="90"/>
      <c r="BML162" s="90"/>
      <c r="BMM162" s="90"/>
      <c r="BMN162" s="90"/>
      <c r="BMO162" s="90"/>
      <c r="BMP162" s="90"/>
      <c r="BMQ162" s="90"/>
      <c r="BMR162" s="90"/>
      <c r="BMS162" s="90"/>
      <c r="BMT162" s="90"/>
      <c r="BMU162" s="90"/>
      <c r="BMV162" s="90"/>
      <c r="BMW162" s="90"/>
      <c r="BMX162" s="90"/>
      <c r="BMY162" s="90"/>
      <c r="BMZ162" s="90"/>
      <c r="BNA162" s="90"/>
      <c r="BNB162" s="90"/>
      <c r="BNC162" s="90"/>
      <c r="BND162" s="90"/>
      <c r="BNE162" s="90"/>
      <c r="BNF162" s="90"/>
      <c r="BNG162" s="90"/>
      <c r="BNH162" s="90"/>
      <c r="BNI162" s="90"/>
      <c r="BNJ162" s="90"/>
      <c r="BNK162" s="90"/>
      <c r="BNL162" s="90"/>
      <c r="BNM162" s="90"/>
      <c r="BNN162" s="90"/>
      <c r="BNO162" s="90"/>
      <c r="BNP162" s="90"/>
      <c r="BNQ162" s="90"/>
      <c r="BNR162" s="90"/>
      <c r="BNS162" s="90"/>
      <c r="BNT162" s="90"/>
      <c r="BNU162" s="90"/>
      <c r="BNV162" s="90"/>
      <c r="BNW162" s="90"/>
      <c r="BNX162" s="90"/>
      <c r="BNY162" s="90"/>
      <c r="BNZ162" s="90"/>
      <c r="BOA162" s="90"/>
      <c r="BOB162" s="90"/>
      <c r="BOC162" s="90"/>
      <c r="BOD162" s="90"/>
      <c r="BOE162" s="90"/>
      <c r="BOF162" s="90"/>
      <c r="BOG162" s="90"/>
      <c r="BOH162" s="90"/>
      <c r="BOI162" s="90"/>
      <c r="BOJ162" s="90"/>
      <c r="BOK162" s="90"/>
      <c r="BOL162" s="90"/>
      <c r="BOM162" s="90"/>
      <c r="BON162" s="90"/>
      <c r="BOO162" s="90"/>
      <c r="BOP162" s="90"/>
      <c r="BOQ162" s="90"/>
      <c r="BOR162" s="90"/>
      <c r="BOS162" s="90"/>
      <c r="BOT162" s="90"/>
      <c r="BOU162" s="90"/>
      <c r="BOV162" s="90"/>
      <c r="BOW162" s="90"/>
      <c r="BOX162" s="90"/>
      <c r="BOY162" s="90"/>
      <c r="BOZ162" s="90"/>
      <c r="BPA162" s="90"/>
      <c r="BPB162" s="90"/>
      <c r="BPC162" s="90"/>
      <c r="BPD162" s="90"/>
      <c r="BPE162" s="90"/>
      <c r="BPF162" s="90"/>
      <c r="BPG162" s="90"/>
      <c r="BPH162" s="90"/>
      <c r="BPI162" s="90"/>
      <c r="BPJ162" s="90"/>
      <c r="BPK162" s="90"/>
      <c r="BPL162" s="90"/>
      <c r="BPM162" s="90"/>
      <c r="BPN162" s="90"/>
      <c r="BPO162" s="90"/>
      <c r="BPP162" s="90"/>
      <c r="BPQ162" s="90"/>
      <c r="BPR162" s="90"/>
      <c r="BPS162" s="90"/>
      <c r="BPT162" s="90"/>
      <c r="BPU162" s="90"/>
      <c r="BPV162" s="90"/>
      <c r="BPW162" s="90"/>
      <c r="BPX162" s="90"/>
      <c r="BPY162" s="90"/>
      <c r="BPZ162" s="90"/>
      <c r="BQA162" s="90"/>
      <c r="BQB162" s="90"/>
      <c r="BQC162" s="90"/>
      <c r="BQD162" s="90"/>
      <c r="BQE162" s="90"/>
      <c r="BQF162" s="90"/>
      <c r="BQG162" s="90"/>
      <c r="BQH162" s="90"/>
      <c r="BQI162" s="90"/>
      <c r="BQJ162" s="90"/>
      <c r="BQK162" s="90"/>
      <c r="BQL162" s="90"/>
      <c r="BQM162" s="90"/>
      <c r="BQN162" s="90"/>
      <c r="BQO162" s="90"/>
      <c r="BQP162" s="90"/>
      <c r="BQQ162" s="90"/>
      <c r="BQR162" s="90"/>
      <c r="BQS162" s="90"/>
      <c r="BQT162" s="90"/>
      <c r="BQU162" s="90"/>
      <c r="BQV162" s="90"/>
      <c r="BQW162" s="90"/>
      <c r="BQX162" s="90"/>
      <c r="BQY162" s="90"/>
      <c r="BQZ162" s="90"/>
      <c r="BRA162" s="90"/>
      <c r="BRB162" s="90"/>
      <c r="BRC162" s="90"/>
      <c r="BRD162" s="90"/>
      <c r="BRE162" s="90"/>
      <c r="BRF162" s="90"/>
      <c r="BRG162" s="90"/>
      <c r="BRH162" s="90"/>
      <c r="BRI162" s="90"/>
      <c r="BRJ162" s="90"/>
      <c r="BRK162" s="90"/>
      <c r="BRL162" s="90"/>
      <c r="BRM162" s="90"/>
      <c r="BRN162" s="90"/>
      <c r="BRO162" s="90"/>
      <c r="BRP162" s="90"/>
      <c r="BRQ162" s="90"/>
      <c r="BRR162" s="90"/>
      <c r="BRS162" s="90"/>
      <c r="BRT162" s="90"/>
      <c r="BRU162" s="90"/>
      <c r="BRV162" s="90"/>
      <c r="BRW162" s="90"/>
      <c r="BRX162" s="90"/>
      <c r="BRY162" s="90"/>
      <c r="BRZ162" s="90"/>
      <c r="BSA162" s="90"/>
      <c r="BSB162" s="90"/>
      <c r="BSC162" s="90"/>
      <c r="BSD162" s="90"/>
      <c r="BSE162" s="90"/>
      <c r="BSF162" s="90"/>
      <c r="BSG162" s="90"/>
      <c r="BSH162" s="90"/>
      <c r="BSI162" s="90"/>
      <c r="BSJ162" s="90"/>
      <c r="BSK162" s="90"/>
      <c r="BSL162" s="90"/>
      <c r="BSM162" s="90"/>
      <c r="BSN162" s="90"/>
      <c r="BSO162" s="90"/>
      <c r="BSP162" s="90"/>
      <c r="BSQ162" s="90"/>
      <c r="BSR162" s="90"/>
      <c r="BSS162" s="90"/>
      <c r="BST162" s="90"/>
      <c r="BSU162" s="90"/>
      <c r="BSV162" s="90"/>
      <c r="BSW162" s="90"/>
      <c r="BSX162" s="90"/>
      <c r="BSY162" s="90"/>
      <c r="BSZ162" s="90"/>
      <c r="BTA162" s="90"/>
      <c r="BTB162" s="90"/>
      <c r="BTC162" s="90"/>
      <c r="BTD162" s="90"/>
      <c r="BTE162" s="90"/>
      <c r="BTF162" s="90"/>
      <c r="BTG162" s="90"/>
      <c r="BTH162" s="90"/>
      <c r="BTI162" s="90"/>
      <c r="BTJ162" s="90"/>
      <c r="BTK162" s="90"/>
      <c r="BTL162" s="90"/>
      <c r="BTM162" s="90"/>
      <c r="BTN162" s="90"/>
      <c r="BTO162" s="90"/>
      <c r="BTP162" s="90"/>
      <c r="BTQ162" s="90"/>
      <c r="BTR162" s="90"/>
      <c r="BTS162" s="90"/>
      <c r="BTT162" s="90"/>
      <c r="BTU162" s="90"/>
      <c r="BTV162" s="90"/>
      <c r="BTW162" s="90"/>
      <c r="BTX162" s="90"/>
      <c r="BTY162" s="90"/>
      <c r="BTZ162" s="90"/>
      <c r="BUA162" s="90"/>
      <c r="BUB162" s="90"/>
      <c r="BUC162" s="90"/>
      <c r="BUD162" s="90"/>
      <c r="BUE162" s="90"/>
      <c r="BUF162" s="90"/>
      <c r="BUG162" s="90"/>
      <c r="BUH162" s="90"/>
      <c r="BUI162" s="90"/>
      <c r="BUJ162" s="90"/>
      <c r="BUK162" s="90"/>
      <c r="BUL162" s="90"/>
      <c r="BUM162" s="90"/>
      <c r="BUN162" s="90"/>
      <c r="BUO162" s="90"/>
      <c r="BUP162" s="90"/>
      <c r="BUQ162" s="90"/>
      <c r="BUR162" s="90"/>
      <c r="BUS162" s="90"/>
      <c r="BUT162" s="90"/>
      <c r="BUU162" s="90"/>
      <c r="BUV162" s="90"/>
      <c r="BUW162" s="90"/>
      <c r="BUX162" s="90"/>
      <c r="BUY162" s="90"/>
      <c r="BUZ162" s="90"/>
      <c r="BVA162" s="90"/>
      <c r="BVB162" s="90"/>
      <c r="BVC162" s="90"/>
      <c r="BVD162" s="90"/>
      <c r="BVE162" s="90"/>
      <c r="BVF162" s="90"/>
      <c r="BVG162" s="90"/>
      <c r="BVH162" s="90"/>
      <c r="BVI162" s="90"/>
      <c r="BVJ162" s="90"/>
      <c r="BVK162" s="90"/>
      <c r="BVL162" s="90"/>
      <c r="BVM162" s="90"/>
      <c r="BVN162" s="90"/>
      <c r="BVO162" s="90"/>
      <c r="BVP162" s="90"/>
      <c r="BVQ162" s="90"/>
      <c r="BVR162" s="90"/>
      <c r="BVS162" s="90"/>
      <c r="BVT162" s="90"/>
      <c r="BVU162" s="90"/>
      <c r="BVV162" s="90"/>
      <c r="BVW162" s="90"/>
      <c r="BVX162" s="90"/>
      <c r="BVY162" s="90"/>
      <c r="BVZ162" s="90"/>
      <c r="BWA162" s="90"/>
      <c r="BWB162" s="90"/>
      <c r="BWC162" s="90"/>
      <c r="BWD162" s="90"/>
      <c r="BWE162" s="90"/>
      <c r="BWF162" s="90"/>
      <c r="BWG162" s="90"/>
      <c r="BWH162" s="90"/>
      <c r="BWI162" s="90"/>
      <c r="BWJ162" s="90"/>
      <c r="BWK162" s="90"/>
      <c r="BWL162" s="90"/>
      <c r="BWM162" s="90"/>
      <c r="BWN162" s="90"/>
      <c r="BWO162" s="90"/>
      <c r="BWP162" s="90"/>
      <c r="BWQ162" s="90"/>
      <c r="BWR162" s="90"/>
      <c r="BWS162" s="90"/>
      <c r="BWT162" s="90"/>
      <c r="BWU162" s="90"/>
      <c r="BWV162" s="90"/>
      <c r="BWW162" s="90"/>
      <c r="BWX162" s="90"/>
      <c r="BWY162" s="90"/>
      <c r="BWZ162" s="90"/>
      <c r="BXA162" s="90"/>
      <c r="BXB162" s="90"/>
      <c r="BXC162" s="90"/>
      <c r="BXD162" s="90"/>
      <c r="BXE162" s="90"/>
      <c r="BXF162" s="90"/>
      <c r="BXG162" s="90"/>
      <c r="BXH162" s="90"/>
      <c r="BXI162" s="90"/>
      <c r="BXJ162" s="90"/>
      <c r="BXK162" s="90"/>
      <c r="BXL162" s="90"/>
      <c r="BXM162" s="90"/>
      <c r="BXN162" s="90"/>
      <c r="BXO162" s="90"/>
      <c r="BXP162" s="90"/>
      <c r="BXQ162" s="90"/>
      <c r="BXR162" s="90"/>
      <c r="BXS162" s="90"/>
      <c r="BXT162" s="90"/>
      <c r="BXU162" s="90"/>
      <c r="BXV162" s="90"/>
      <c r="BXW162" s="90"/>
      <c r="BXX162" s="90"/>
      <c r="BXY162" s="90"/>
      <c r="BXZ162" s="90"/>
      <c r="BYA162" s="90"/>
      <c r="BYB162" s="90"/>
      <c r="BYC162" s="90"/>
      <c r="BYD162" s="90"/>
      <c r="BYE162" s="90"/>
      <c r="BYF162" s="90"/>
      <c r="BYG162" s="90"/>
      <c r="BYH162" s="90"/>
      <c r="BYI162" s="90"/>
      <c r="BYJ162" s="90"/>
      <c r="BYK162" s="90"/>
      <c r="BYL162" s="90"/>
      <c r="BYM162" s="90"/>
      <c r="BYN162" s="90"/>
      <c r="BYO162" s="90"/>
      <c r="BYP162" s="90"/>
      <c r="BYQ162" s="90"/>
      <c r="BYR162" s="90"/>
      <c r="BYS162" s="90"/>
      <c r="BYT162" s="90"/>
      <c r="BYU162" s="90"/>
      <c r="BYV162" s="90"/>
      <c r="BYW162" s="90"/>
      <c r="BYX162" s="90"/>
      <c r="BYY162" s="90"/>
      <c r="BYZ162" s="90"/>
      <c r="BZA162" s="90"/>
      <c r="BZB162" s="90"/>
      <c r="BZC162" s="90"/>
      <c r="BZD162" s="90"/>
      <c r="BZE162" s="90"/>
      <c r="BZF162" s="90"/>
      <c r="BZG162" s="90"/>
      <c r="BZH162" s="90"/>
      <c r="BZI162" s="90"/>
      <c r="BZJ162" s="90"/>
      <c r="BZK162" s="90"/>
      <c r="BZL162" s="90"/>
      <c r="BZM162" s="90"/>
      <c r="BZN162" s="90"/>
      <c r="BZO162" s="90"/>
      <c r="BZP162" s="90"/>
      <c r="BZQ162" s="90"/>
      <c r="BZR162" s="90"/>
      <c r="BZS162" s="90"/>
      <c r="BZT162" s="90"/>
      <c r="BZU162" s="90"/>
      <c r="BZV162" s="90"/>
      <c r="BZW162" s="90"/>
      <c r="BZX162" s="90"/>
      <c r="BZY162" s="90"/>
      <c r="BZZ162" s="90"/>
      <c r="CAA162" s="90"/>
      <c r="CAB162" s="90"/>
      <c r="CAC162" s="90"/>
      <c r="CAD162" s="90"/>
      <c r="CAE162" s="90"/>
      <c r="CAF162" s="90"/>
      <c r="CAG162" s="90"/>
      <c r="CAH162" s="90"/>
      <c r="CAI162" s="90"/>
      <c r="CAJ162" s="90"/>
      <c r="CAK162" s="90"/>
      <c r="CAL162" s="90"/>
      <c r="CAM162" s="90"/>
      <c r="CAN162" s="90"/>
      <c r="CAO162" s="90"/>
      <c r="CAP162" s="90"/>
      <c r="CAQ162" s="90"/>
      <c r="CAR162" s="90"/>
      <c r="CAS162" s="90"/>
      <c r="CAT162" s="90"/>
      <c r="CAU162" s="90"/>
      <c r="CAV162" s="90"/>
      <c r="CAW162" s="90"/>
      <c r="CAX162" s="90"/>
      <c r="CAY162" s="90"/>
      <c r="CAZ162" s="90"/>
      <c r="CBA162" s="90"/>
      <c r="CBB162" s="90"/>
      <c r="CBC162" s="90"/>
      <c r="CBD162" s="90"/>
      <c r="CBE162" s="90"/>
      <c r="CBF162" s="90"/>
      <c r="CBG162" s="90"/>
      <c r="CBH162" s="90"/>
      <c r="CBI162" s="90"/>
      <c r="CBJ162" s="90"/>
      <c r="CBK162" s="90"/>
      <c r="CBL162" s="90"/>
      <c r="CBM162" s="90"/>
      <c r="CBN162" s="90"/>
      <c r="CBO162" s="90"/>
      <c r="CBP162" s="90"/>
      <c r="CBQ162" s="90"/>
      <c r="CBR162" s="90"/>
      <c r="CBS162" s="90"/>
      <c r="CBT162" s="90"/>
      <c r="CBU162" s="90"/>
      <c r="CBV162" s="90"/>
      <c r="CBW162" s="90"/>
      <c r="CBX162" s="90"/>
      <c r="CBY162" s="90"/>
      <c r="CBZ162" s="90"/>
      <c r="CCA162" s="90"/>
      <c r="CCB162" s="90"/>
      <c r="CCC162" s="90"/>
      <c r="CCD162" s="90"/>
      <c r="CCE162" s="90"/>
      <c r="CCF162" s="90"/>
      <c r="CCG162" s="90"/>
      <c r="CCH162" s="90"/>
      <c r="CCI162" s="90"/>
      <c r="CCJ162" s="90"/>
      <c r="CCK162" s="90"/>
      <c r="CCL162" s="90"/>
      <c r="CCM162" s="90"/>
      <c r="CCN162" s="90"/>
      <c r="CCO162" s="90"/>
      <c r="CCP162" s="90"/>
      <c r="CCQ162" s="90"/>
      <c r="CCR162" s="90"/>
      <c r="CCS162" s="90"/>
      <c r="CCT162" s="90"/>
      <c r="CCU162" s="90"/>
      <c r="CCV162" s="90"/>
      <c r="CCW162" s="90"/>
      <c r="CCX162" s="90"/>
      <c r="CCY162" s="90"/>
      <c r="CCZ162" s="90"/>
      <c r="CDA162" s="90"/>
      <c r="CDB162" s="90"/>
      <c r="CDC162" s="90"/>
      <c r="CDD162" s="90"/>
      <c r="CDE162" s="90"/>
      <c r="CDF162" s="90"/>
      <c r="CDG162" s="90"/>
      <c r="CDH162" s="90"/>
      <c r="CDI162" s="90"/>
      <c r="CDJ162" s="90"/>
      <c r="CDK162" s="90"/>
      <c r="CDL162" s="90"/>
      <c r="CDM162" s="90"/>
      <c r="CDN162" s="90"/>
      <c r="CDO162" s="90"/>
      <c r="CDP162" s="90"/>
      <c r="CDQ162" s="90"/>
      <c r="CDR162" s="90"/>
      <c r="CDS162" s="90"/>
      <c r="CDT162" s="90"/>
      <c r="CDU162" s="90"/>
      <c r="CDV162" s="90"/>
      <c r="CDW162" s="90"/>
      <c r="CDX162" s="90"/>
      <c r="CDY162" s="90"/>
      <c r="CDZ162" s="90"/>
      <c r="CEA162" s="90"/>
      <c r="CEB162" s="90"/>
      <c r="CEC162" s="90"/>
      <c r="CED162" s="90"/>
      <c r="CEE162" s="90"/>
      <c r="CEF162" s="90"/>
      <c r="CEG162" s="90"/>
      <c r="CEH162" s="90"/>
      <c r="CEI162" s="90"/>
      <c r="CEJ162" s="90"/>
      <c r="CEK162" s="90"/>
      <c r="CEL162" s="90"/>
      <c r="CEM162" s="90"/>
      <c r="CEN162" s="90"/>
      <c r="CEO162" s="90"/>
      <c r="CEP162" s="90"/>
      <c r="CEQ162" s="90"/>
      <c r="CER162" s="90"/>
      <c r="CES162" s="90"/>
      <c r="CET162" s="90"/>
      <c r="CEU162" s="90"/>
      <c r="CEV162" s="90"/>
      <c r="CEW162" s="90"/>
      <c r="CEX162" s="90"/>
      <c r="CEY162" s="90"/>
      <c r="CEZ162" s="90"/>
      <c r="CFA162" s="90"/>
      <c r="CFB162" s="90"/>
      <c r="CFC162" s="90"/>
      <c r="CFD162" s="90"/>
      <c r="CFE162" s="90"/>
      <c r="CFF162" s="90"/>
      <c r="CFG162" s="90"/>
      <c r="CFH162" s="90"/>
      <c r="CFI162" s="90"/>
      <c r="CFJ162" s="90"/>
      <c r="CFK162" s="90"/>
      <c r="CFL162" s="90"/>
      <c r="CFM162" s="90"/>
      <c r="CFN162" s="90"/>
      <c r="CFO162" s="90"/>
      <c r="CFP162" s="90"/>
      <c r="CFQ162" s="90"/>
      <c r="CFR162" s="90"/>
      <c r="CFS162" s="90"/>
      <c r="CFT162" s="90"/>
      <c r="CFU162" s="90"/>
      <c r="CFV162" s="90"/>
      <c r="CFW162" s="90"/>
      <c r="CFX162" s="90"/>
      <c r="CFY162" s="90"/>
      <c r="CFZ162" s="90"/>
      <c r="CGA162" s="90"/>
      <c r="CGB162" s="90"/>
      <c r="CGC162" s="90"/>
      <c r="CGD162" s="90"/>
      <c r="CGE162" s="90"/>
      <c r="CGF162" s="90"/>
      <c r="CGG162" s="90"/>
      <c r="CGH162" s="90"/>
      <c r="CGI162" s="90"/>
      <c r="CGJ162" s="90"/>
      <c r="CGK162" s="90"/>
      <c r="CGL162" s="90"/>
      <c r="CGM162" s="90"/>
      <c r="CGN162" s="90"/>
      <c r="CGO162" s="90"/>
      <c r="CGP162" s="90"/>
      <c r="CGQ162" s="90"/>
      <c r="CGR162" s="90"/>
      <c r="CGS162" s="90"/>
      <c r="CGT162" s="90"/>
      <c r="CGU162" s="90"/>
      <c r="CGV162" s="90"/>
      <c r="CGW162" s="90"/>
      <c r="CGX162" s="90"/>
      <c r="CGY162" s="90"/>
      <c r="CGZ162" s="90"/>
      <c r="CHA162" s="90"/>
      <c r="CHB162" s="90"/>
      <c r="CHC162" s="90"/>
      <c r="CHD162" s="90"/>
      <c r="CHE162" s="90"/>
      <c r="CHF162" s="90"/>
      <c r="CHG162" s="90"/>
      <c r="CHH162" s="90"/>
      <c r="CHI162" s="90"/>
      <c r="CHJ162" s="90"/>
      <c r="CHK162" s="90"/>
      <c r="CHL162" s="90"/>
      <c r="CHM162" s="90"/>
      <c r="CHN162" s="90"/>
      <c r="CHO162" s="90"/>
      <c r="CHP162" s="90"/>
      <c r="CHQ162" s="90"/>
      <c r="CHR162" s="90"/>
      <c r="CHS162" s="90"/>
      <c r="CHT162" s="90"/>
      <c r="CHU162" s="90"/>
      <c r="CHV162" s="90"/>
      <c r="CHW162" s="90"/>
      <c r="CHX162" s="90"/>
      <c r="CHY162" s="90"/>
      <c r="CHZ162" s="90"/>
      <c r="CIA162" s="90"/>
      <c r="CIB162" s="90"/>
      <c r="CIC162" s="90"/>
      <c r="CID162" s="90"/>
      <c r="CIE162" s="90"/>
      <c r="CIF162" s="90"/>
      <c r="CIG162" s="90"/>
      <c r="CIH162" s="90"/>
      <c r="CII162" s="90"/>
      <c r="CIJ162" s="90"/>
      <c r="CIK162" s="90"/>
      <c r="CIL162" s="90"/>
      <c r="CIM162" s="90"/>
      <c r="CIN162" s="90"/>
      <c r="CIO162" s="90"/>
      <c r="CIP162" s="90"/>
      <c r="CIQ162" s="90"/>
      <c r="CIR162" s="90"/>
      <c r="CIS162" s="90"/>
      <c r="CIT162" s="90"/>
      <c r="CIU162" s="90"/>
      <c r="CIV162" s="90"/>
      <c r="CIW162" s="90"/>
      <c r="CIX162" s="90"/>
      <c r="CIY162" s="90"/>
      <c r="CIZ162" s="90"/>
      <c r="CJA162" s="90"/>
      <c r="CJB162" s="90"/>
      <c r="CJC162" s="90"/>
      <c r="CJD162" s="90"/>
      <c r="CJE162" s="90"/>
      <c r="CJF162" s="90"/>
      <c r="CJG162" s="90"/>
      <c r="CJH162" s="90"/>
      <c r="CJI162" s="90"/>
      <c r="CJJ162" s="90"/>
      <c r="CJK162" s="90"/>
      <c r="CJL162" s="90"/>
      <c r="CJM162" s="90"/>
      <c r="CJN162" s="90"/>
      <c r="CJO162" s="90"/>
      <c r="CJP162" s="90"/>
      <c r="CJQ162" s="90"/>
      <c r="CJR162" s="90"/>
      <c r="CJS162" s="90"/>
      <c r="CJT162" s="90"/>
      <c r="CJU162" s="90"/>
      <c r="CJV162" s="90"/>
      <c r="CJW162" s="90"/>
      <c r="CJX162" s="90"/>
      <c r="CJY162" s="90"/>
      <c r="CJZ162" s="90"/>
      <c r="CKA162" s="90"/>
      <c r="CKB162" s="90"/>
      <c r="CKC162" s="90"/>
      <c r="CKD162" s="90"/>
      <c r="CKE162" s="90"/>
      <c r="CKF162" s="90"/>
      <c r="CKG162" s="90"/>
      <c r="CKH162" s="90"/>
      <c r="CKI162" s="90"/>
      <c r="CKJ162" s="90"/>
      <c r="CKK162" s="90"/>
      <c r="CKL162" s="90"/>
      <c r="CKM162" s="90"/>
      <c r="CKN162" s="90"/>
      <c r="CKO162" s="90"/>
      <c r="CKP162" s="90"/>
      <c r="CKQ162" s="90"/>
      <c r="CKR162" s="90"/>
      <c r="CKS162" s="90"/>
      <c r="CKT162" s="90"/>
      <c r="CKU162" s="90"/>
      <c r="CKV162" s="90"/>
      <c r="CKW162" s="90"/>
      <c r="CKX162" s="90"/>
      <c r="CKY162" s="90"/>
      <c r="CKZ162" s="90"/>
      <c r="CLA162" s="90"/>
      <c r="CLB162" s="90"/>
      <c r="CLC162" s="90"/>
      <c r="CLD162" s="90"/>
      <c r="CLE162" s="90"/>
      <c r="CLF162" s="90"/>
      <c r="CLG162" s="90"/>
      <c r="CLH162" s="90"/>
      <c r="CLI162" s="90"/>
      <c r="CLJ162" s="90"/>
      <c r="CLK162" s="90"/>
      <c r="CLL162" s="90"/>
      <c r="CLM162" s="90"/>
      <c r="CLN162" s="90"/>
      <c r="CLO162" s="90"/>
      <c r="CLP162" s="90"/>
      <c r="CLQ162" s="90"/>
      <c r="CLR162" s="90"/>
      <c r="CLS162" s="90"/>
      <c r="CLT162" s="90"/>
      <c r="CLU162" s="90"/>
      <c r="CLV162" s="90"/>
      <c r="CLW162" s="90"/>
      <c r="CLX162" s="90"/>
      <c r="CLY162" s="90"/>
      <c r="CLZ162" s="90"/>
      <c r="CMA162" s="90"/>
      <c r="CMB162" s="90"/>
      <c r="CMC162" s="90"/>
      <c r="CMD162" s="90"/>
      <c r="CME162" s="90"/>
      <c r="CMF162" s="90"/>
      <c r="CMG162" s="90"/>
      <c r="CMH162" s="90"/>
      <c r="CMI162" s="90"/>
      <c r="CMJ162" s="90"/>
      <c r="CMK162" s="90"/>
      <c r="CML162" s="90"/>
      <c r="CMM162" s="90"/>
      <c r="CMN162" s="90"/>
      <c r="CMO162" s="90"/>
      <c r="CMP162" s="90"/>
      <c r="CMQ162" s="90"/>
      <c r="CMR162" s="90"/>
      <c r="CMS162" s="90"/>
      <c r="CMT162" s="90"/>
      <c r="CMU162" s="90"/>
      <c r="CMV162" s="90"/>
      <c r="CMW162" s="90"/>
      <c r="CMX162" s="90"/>
      <c r="CMY162" s="90"/>
      <c r="CMZ162" s="90"/>
      <c r="CNA162" s="90"/>
      <c r="CNB162" s="90"/>
      <c r="CNC162" s="90"/>
      <c r="CND162" s="90"/>
      <c r="CNE162" s="90"/>
      <c r="CNF162" s="90"/>
      <c r="CNG162" s="90"/>
      <c r="CNH162" s="90"/>
      <c r="CNI162" s="90"/>
      <c r="CNJ162" s="90"/>
      <c r="CNK162" s="90"/>
      <c r="CNL162" s="90"/>
      <c r="CNM162" s="90"/>
      <c r="CNN162" s="90"/>
      <c r="CNO162" s="90"/>
      <c r="CNP162" s="90"/>
      <c r="CNQ162" s="90"/>
      <c r="CNR162" s="90"/>
      <c r="CNS162" s="90"/>
      <c r="CNT162" s="90"/>
      <c r="CNU162" s="90"/>
      <c r="CNV162" s="90"/>
      <c r="CNW162" s="90"/>
      <c r="CNX162" s="90"/>
      <c r="CNY162" s="90"/>
      <c r="CNZ162" s="90"/>
      <c r="COA162" s="90"/>
      <c r="COB162" s="90"/>
      <c r="COC162" s="90"/>
      <c r="COD162" s="90"/>
      <c r="COE162" s="90"/>
      <c r="COF162" s="90"/>
      <c r="COG162" s="90"/>
      <c r="COH162" s="90"/>
      <c r="COI162" s="90"/>
      <c r="COJ162" s="90"/>
      <c r="COK162" s="90"/>
      <c r="COL162" s="90"/>
      <c r="COM162" s="90"/>
      <c r="CON162" s="90"/>
      <c r="COO162" s="90"/>
      <c r="COP162" s="90"/>
      <c r="COQ162" s="90"/>
      <c r="COR162" s="90"/>
      <c r="COS162" s="90"/>
      <c r="COT162" s="90"/>
      <c r="COU162" s="90"/>
      <c r="COV162" s="90"/>
      <c r="COW162" s="90"/>
      <c r="COX162" s="90"/>
      <c r="COY162" s="90"/>
      <c r="COZ162" s="90"/>
      <c r="CPA162" s="90"/>
      <c r="CPB162" s="90"/>
      <c r="CPC162" s="90"/>
      <c r="CPD162" s="90"/>
      <c r="CPE162" s="90"/>
      <c r="CPF162" s="90"/>
      <c r="CPG162" s="90"/>
      <c r="CPH162" s="90"/>
      <c r="CPI162" s="90"/>
      <c r="CPJ162" s="90"/>
      <c r="CPK162" s="90"/>
      <c r="CPL162" s="90"/>
      <c r="CPM162" s="90"/>
      <c r="CPN162" s="90"/>
      <c r="CPO162" s="90"/>
      <c r="CPP162" s="90"/>
      <c r="CPQ162" s="90"/>
      <c r="CPR162" s="90"/>
      <c r="CPS162" s="90"/>
      <c r="CPT162" s="90"/>
      <c r="CPU162" s="90"/>
      <c r="CPV162" s="90"/>
      <c r="CPW162" s="90"/>
      <c r="CPX162" s="90"/>
      <c r="CPY162" s="90"/>
      <c r="CPZ162" s="90"/>
      <c r="CQA162" s="90"/>
      <c r="CQB162" s="90"/>
      <c r="CQC162" s="90"/>
      <c r="CQD162" s="90"/>
      <c r="CQE162" s="90"/>
      <c r="CQF162" s="90"/>
      <c r="CQG162" s="90"/>
      <c r="CQH162" s="90"/>
      <c r="CQI162" s="90"/>
      <c r="CQJ162" s="90"/>
      <c r="CQK162" s="90"/>
      <c r="CQL162" s="90"/>
      <c r="CQM162" s="90"/>
      <c r="CQN162" s="90"/>
      <c r="CQO162" s="90"/>
      <c r="CQP162" s="90"/>
      <c r="CQQ162" s="90"/>
      <c r="CQR162" s="90"/>
      <c r="CQS162" s="90"/>
      <c r="CQT162" s="90"/>
      <c r="CQU162" s="90"/>
      <c r="CQV162" s="90"/>
      <c r="CQW162" s="90"/>
      <c r="CQX162" s="90"/>
      <c r="CQY162" s="90"/>
      <c r="CQZ162" s="90"/>
      <c r="CRA162" s="90"/>
      <c r="CRB162" s="90"/>
      <c r="CRC162" s="90"/>
      <c r="CRD162" s="90"/>
      <c r="CRE162" s="90"/>
      <c r="CRF162" s="90"/>
      <c r="CRG162" s="90"/>
      <c r="CRH162" s="90"/>
      <c r="CRI162" s="90"/>
      <c r="CRJ162" s="90"/>
      <c r="CRK162" s="90"/>
      <c r="CRL162" s="90"/>
      <c r="CRM162" s="90"/>
      <c r="CRN162" s="90"/>
      <c r="CRO162" s="90"/>
      <c r="CRP162" s="90"/>
      <c r="CRQ162" s="90"/>
      <c r="CRR162" s="90"/>
      <c r="CRS162" s="90"/>
      <c r="CRT162" s="90"/>
      <c r="CRU162" s="90"/>
      <c r="CRV162" s="90"/>
      <c r="CRW162" s="90"/>
      <c r="CRX162" s="90"/>
      <c r="CRY162" s="90"/>
      <c r="CRZ162" s="90"/>
      <c r="CSA162" s="90"/>
      <c r="CSB162" s="90"/>
      <c r="CSC162" s="90"/>
      <c r="CSD162" s="90"/>
      <c r="CSE162" s="90"/>
      <c r="CSF162" s="90"/>
      <c r="CSG162" s="90"/>
      <c r="CSH162" s="90"/>
      <c r="CSI162" s="90"/>
      <c r="CSJ162" s="90"/>
      <c r="CSK162" s="90"/>
      <c r="CSL162" s="90"/>
      <c r="CSM162" s="90"/>
      <c r="CSN162" s="90"/>
      <c r="CSO162" s="90"/>
      <c r="CSP162" s="90"/>
      <c r="CSQ162" s="90"/>
      <c r="CSR162" s="90"/>
      <c r="CSS162" s="90"/>
      <c r="CST162" s="90"/>
      <c r="CSU162" s="90"/>
      <c r="CSV162" s="90"/>
      <c r="CSW162" s="90"/>
      <c r="CSX162" s="90"/>
      <c r="CSY162" s="90"/>
      <c r="CSZ162" s="90"/>
      <c r="CTA162" s="90"/>
      <c r="CTB162" s="90"/>
      <c r="CTC162" s="90"/>
      <c r="CTD162" s="90"/>
      <c r="CTE162" s="90"/>
      <c r="CTF162" s="90"/>
      <c r="CTG162" s="90"/>
      <c r="CTH162" s="90"/>
      <c r="CTI162" s="90"/>
      <c r="CTJ162" s="90"/>
      <c r="CTK162" s="90"/>
      <c r="CTL162" s="90"/>
      <c r="CTM162" s="90"/>
      <c r="CTN162" s="90"/>
      <c r="CTO162" s="90"/>
      <c r="CTP162" s="90"/>
      <c r="CTQ162" s="90"/>
      <c r="CTR162" s="90"/>
      <c r="CTS162" s="90"/>
      <c r="CTT162" s="90"/>
      <c r="CTU162" s="90"/>
      <c r="CTV162" s="90"/>
      <c r="CTW162" s="90"/>
      <c r="CTX162" s="90"/>
      <c r="CTY162" s="90"/>
      <c r="CTZ162" s="90"/>
      <c r="CUA162" s="90"/>
      <c r="CUB162" s="90"/>
      <c r="CUC162" s="90"/>
      <c r="CUD162" s="90"/>
      <c r="CUE162" s="90"/>
      <c r="CUF162" s="90"/>
      <c r="CUG162" s="90"/>
      <c r="CUH162" s="90"/>
      <c r="CUI162" s="90"/>
      <c r="CUJ162" s="90"/>
      <c r="CUK162" s="90"/>
      <c r="CUL162" s="90"/>
      <c r="CUM162" s="90"/>
      <c r="CUN162" s="90"/>
      <c r="CUO162" s="90"/>
      <c r="CUP162" s="90"/>
      <c r="CUQ162" s="90"/>
      <c r="CUR162" s="90"/>
      <c r="CUS162" s="90"/>
      <c r="CUT162" s="90"/>
      <c r="CUU162" s="90"/>
      <c r="CUV162" s="90"/>
      <c r="CUW162" s="90"/>
      <c r="CUX162" s="90"/>
      <c r="CUY162" s="90"/>
      <c r="CUZ162" s="90"/>
      <c r="CVA162" s="90"/>
      <c r="CVB162" s="90"/>
      <c r="CVC162" s="90"/>
      <c r="CVD162" s="90"/>
      <c r="CVE162" s="90"/>
      <c r="CVF162" s="90"/>
      <c r="CVG162" s="90"/>
      <c r="CVH162" s="90"/>
      <c r="CVI162" s="90"/>
      <c r="CVJ162" s="90"/>
      <c r="CVK162" s="90"/>
      <c r="CVL162" s="90"/>
      <c r="CVM162" s="90"/>
      <c r="CVN162" s="90"/>
      <c r="CVO162" s="90"/>
      <c r="CVP162" s="90"/>
      <c r="CVQ162" s="90"/>
      <c r="CVR162" s="90"/>
      <c r="CVS162" s="90"/>
      <c r="CVT162" s="90"/>
      <c r="CVU162" s="90"/>
      <c r="CVV162" s="90"/>
      <c r="CVW162" s="90"/>
      <c r="CVX162" s="90"/>
      <c r="CVY162" s="90"/>
      <c r="CVZ162" s="90"/>
      <c r="CWA162" s="90"/>
      <c r="CWB162" s="90"/>
      <c r="CWC162" s="90"/>
      <c r="CWD162" s="90"/>
      <c r="CWE162" s="90"/>
      <c r="CWF162" s="90"/>
      <c r="CWG162" s="90"/>
      <c r="CWH162" s="90"/>
      <c r="CWI162" s="90"/>
      <c r="CWJ162" s="90"/>
      <c r="CWK162" s="90"/>
      <c r="CWL162" s="90"/>
      <c r="CWM162" s="90"/>
      <c r="CWN162" s="90"/>
      <c r="CWO162" s="90"/>
      <c r="CWP162" s="90"/>
      <c r="CWQ162" s="90"/>
      <c r="CWR162" s="90"/>
      <c r="CWS162" s="90"/>
      <c r="CWT162" s="90"/>
      <c r="CWU162" s="90"/>
      <c r="CWV162" s="90"/>
      <c r="CWW162" s="90"/>
      <c r="CWX162" s="90"/>
      <c r="CWY162" s="90"/>
      <c r="CWZ162" s="90"/>
      <c r="CXA162" s="90"/>
      <c r="CXB162" s="90"/>
      <c r="CXC162" s="90"/>
      <c r="CXD162" s="90"/>
      <c r="CXE162" s="90"/>
      <c r="CXF162" s="90"/>
      <c r="CXG162" s="90"/>
      <c r="CXH162" s="90"/>
      <c r="CXI162" s="90"/>
      <c r="CXJ162" s="90"/>
      <c r="CXK162" s="90"/>
      <c r="CXL162" s="90"/>
      <c r="CXM162" s="90"/>
      <c r="CXN162" s="90"/>
      <c r="CXO162" s="90"/>
      <c r="CXP162" s="90"/>
      <c r="CXQ162" s="90"/>
      <c r="CXR162" s="90"/>
      <c r="CXS162" s="90"/>
      <c r="CXT162" s="90"/>
      <c r="CXU162" s="90"/>
      <c r="CXV162" s="90"/>
      <c r="CXW162" s="90"/>
      <c r="CXX162" s="90"/>
      <c r="CXY162" s="90"/>
      <c r="CXZ162" s="90"/>
      <c r="CYA162" s="90"/>
      <c r="CYB162" s="90"/>
      <c r="CYC162" s="90"/>
      <c r="CYD162" s="90"/>
      <c r="CYE162" s="90"/>
      <c r="CYF162" s="90"/>
      <c r="CYG162" s="90"/>
      <c r="CYH162" s="90"/>
      <c r="CYI162" s="90"/>
      <c r="CYJ162" s="90"/>
      <c r="CYK162" s="90"/>
      <c r="CYL162" s="90"/>
      <c r="CYM162" s="90"/>
      <c r="CYN162" s="90"/>
      <c r="CYO162" s="90"/>
      <c r="CYP162" s="90"/>
      <c r="CYQ162" s="90"/>
      <c r="CYR162" s="90"/>
      <c r="CYS162" s="90"/>
      <c r="CYT162" s="90"/>
      <c r="CYU162" s="90"/>
      <c r="CYV162" s="90"/>
      <c r="CYW162" s="90"/>
      <c r="CYX162" s="90"/>
      <c r="CYY162" s="90"/>
      <c r="CYZ162" s="90"/>
      <c r="CZA162" s="90"/>
      <c r="CZB162" s="90"/>
      <c r="CZC162" s="90"/>
      <c r="CZD162" s="90"/>
      <c r="CZE162" s="90"/>
      <c r="CZF162" s="90"/>
      <c r="CZG162" s="90"/>
      <c r="CZH162" s="90"/>
      <c r="CZI162" s="90"/>
      <c r="CZJ162" s="90"/>
      <c r="CZK162" s="90"/>
      <c r="CZL162" s="90"/>
      <c r="CZM162" s="90"/>
      <c r="CZN162" s="90"/>
      <c r="CZO162" s="90"/>
      <c r="CZP162" s="90"/>
      <c r="CZQ162" s="90"/>
      <c r="CZR162" s="90"/>
      <c r="CZS162" s="90"/>
      <c r="CZT162" s="90"/>
      <c r="CZU162" s="90"/>
      <c r="CZV162" s="90"/>
      <c r="CZW162" s="90"/>
      <c r="CZX162" s="90"/>
      <c r="CZY162" s="90"/>
      <c r="CZZ162" s="90"/>
      <c r="DAA162" s="90"/>
      <c r="DAB162" s="90"/>
      <c r="DAC162" s="90"/>
      <c r="DAD162" s="90"/>
      <c r="DAE162" s="90"/>
      <c r="DAF162" s="90"/>
      <c r="DAG162" s="90"/>
      <c r="DAH162" s="90"/>
      <c r="DAI162" s="90"/>
      <c r="DAJ162" s="90"/>
      <c r="DAK162" s="90"/>
      <c r="DAL162" s="90"/>
      <c r="DAM162" s="90"/>
      <c r="DAN162" s="90"/>
      <c r="DAO162" s="90"/>
      <c r="DAP162" s="90"/>
      <c r="DAQ162" s="90"/>
      <c r="DAR162" s="90"/>
      <c r="DAS162" s="90"/>
      <c r="DAT162" s="90"/>
      <c r="DAU162" s="90"/>
      <c r="DAV162" s="90"/>
      <c r="DAW162" s="90"/>
      <c r="DAX162" s="90"/>
      <c r="DAY162" s="90"/>
      <c r="DAZ162" s="90"/>
      <c r="DBA162" s="90"/>
      <c r="DBB162" s="90"/>
      <c r="DBC162" s="90"/>
      <c r="DBD162" s="90"/>
      <c r="DBE162" s="90"/>
      <c r="DBF162" s="90"/>
      <c r="DBG162" s="90"/>
      <c r="DBH162" s="90"/>
      <c r="DBI162" s="90"/>
      <c r="DBJ162" s="90"/>
      <c r="DBK162" s="90"/>
      <c r="DBL162" s="90"/>
      <c r="DBM162" s="90"/>
      <c r="DBN162" s="90"/>
      <c r="DBO162" s="90"/>
      <c r="DBP162" s="90"/>
      <c r="DBQ162" s="90"/>
      <c r="DBR162" s="90"/>
      <c r="DBS162" s="90"/>
      <c r="DBT162" s="90"/>
      <c r="DBU162" s="90"/>
      <c r="DBV162" s="90"/>
      <c r="DBW162" s="90"/>
      <c r="DBX162" s="90"/>
      <c r="DBY162" s="90"/>
      <c r="DBZ162" s="90"/>
      <c r="DCA162" s="90"/>
      <c r="DCB162" s="90"/>
      <c r="DCC162" s="90"/>
      <c r="DCD162" s="90"/>
      <c r="DCE162" s="90"/>
      <c r="DCF162" s="90"/>
      <c r="DCG162" s="90"/>
      <c r="DCH162" s="90"/>
      <c r="DCI162" s="90"/>
      <c r="DCJ162" s="90"/>
      <c r="DCK162" s="90"/>
      <c r="DCL162" s="90"/>
      <c r="DCM162" s="90"/>
      <c r="DCN162" s="90"/>
      <c r="DCO162" s="90"/>
      <c r="DCP162" s="90"/>
      <c r="DCQ162" s="90"/>
      <c r="DCR162" s="90"/>
      <c r="DCS162" s="90"/>
      <c r="DCT162" s="90"/>
      <c r="DCU162" s="90"/>
      <c r="DCV162" s="90"/>
      <c r="DCW162" s="90"/>
      <c r="DCX162" s="90"/>
      <c r="DCY162" s="90"/>
      <c r="DCZ162" s="90"/>
      <c r="DDA162" s="90"/>
      <c r="DDB162" s="90"/>
      <c r="DDC162" s="90"/>
      <c r="DDD162" s="90"/>
      <c r="DDE162" s="90"/>
      <c r="DDF162" s="90"/>
      <c r="DDG162" s="90"/>
      <c r="DDH162" s="90"/>
      <c r="DDI162" s="90"/>
      <c r="DDJ162" s="90"/>
      <c r="DDK162" s="90"/>
      <c r="DDL162" s="90"/>
      <c r="DDM162" s="90"/>
      <c r="DDN162" s="90"/>
      <c r="DDO162" s="90"/>
      <c r="DDP162" s="90"/>
      <c r="DDQ162" s="90"/>
      <c r="DDR162" s="90"/>
      <c r="DDS162" s="90"/>
      <c r="DDT162" s="90"/>
      <c r="DDU162" s="90"/>
      <c r="DDV162" s="90"/>
      <c r="DDW162" s="90"/>
      <c r="DDX162" s="90"/>
      <c r="DDY162" s="90"/>
      <c r="DDZ162" s="90"/>
      <c r="DEA162" s="90"/>
      <c r="DEB162" s="90"/>
      <c r="DEC162" s="90"/>
      <c r="DED162" s="90"/>
      <c r="DEE162" s="90"/>
      <c r="DEF162" s="90"/>
      <c r="DEG162" s="90"/>
      <c r="DEH162" s="90"/>
      <c r="DEI162" s="90"/>
      <c r="DEJ162" s="90"/>
      <c r="DEK162" s="90"/>
      <c r="DEL162" s="90"/>
      <c r="DEM162" s="90"/>
      <c r="DEN162" s="90"/>
      <c r="DEO162" s="90"/>
      <c r="DEP162" s="90"/>
      <c r="DEQ162" s="90"/>
      <c r="DER162" s="90"/>
      <c r="DES162" s="90"/>
      <c r="DET162" s="90"/>
      <c r="DEU162" s="90"/>
      <c r="DEV162" s="90"/>
      <c r="DEW162" s="90"/>
      <c r="DEX162" s="90"/>
      <c r="DEY162" s="90"/>
      <c r="DEZ162" s="90"/>
      <c r="DFA162" s="90"/>
      <c r="DFB162" s="90"/>
      <c r="DFC162" s="90"/>
      <c r="DFD162" s="90"/>
      <c r="DFE162" s="90"/>
      <c r="DFF162" s="90"/>
      <c r="DFG162" s="90"/>
      <c r="DFH162" s="90"/>
      <c r="DFI162" s="90"/>
      <c r="DFJ162" s="90"/>
      <c r="DFK162" s="90"/>
      <c r="DFL162" s="90"/>
      <c r="DFM162" s="90"/>
      <c r="DFN162" s="90"/>
      <c r="DFO162" s="90"/>
      <c r="DFP162" s="90"/>
      <c r="DFQ162" s="90"/>
      <c r="DFR162" s="90"/>
      <c r="DFS162" s="90"/>
      <c r="DFT162" s="90"/>
      <c r="DFU162" s="90"/>
      <c r="DFV162" s="90"/>
      <c r="DFW162" s="90"/>
      <c r="DFX162" s="90"/>
      <c r="DFY162" s="90"/>
      <c r="DFZ162" s="90"/>
      <c r="DGA162" s="90"/>
      <c r="DGB162" s="90"/>
      <c r="DGC162" s="90"/>
      <c r="DGD162" s="90"/>
      <c r="DGE162" s="90"/>
      <c r="DGF162" s="90"/>
      <c r="DGG162" s="90"/>
      <c r="DGH162" s="90"/>
      <c r="DGI162" s="90"/>
      <c r="DGJ162" s="90"/>
      <c r="DGK162" s="90"/>
      <c r="DGL162" s="90"/>
      <c r="DGM162" s="90"/>
      <c r="DGN162" s="90"/>
      <c r="DGO162" s="90"/>
      <c r="DGP162" s="90"/>
      <c r="DGQ162" s="90"/>
      <c r="DGR162" s="90"/>
      <c r="DGS162" s="90"/>
      <c r="DGT162" s="90"/>
      <c r="DGU162" s="90"/>
      <c r="DGV162" s="90"/>
      <c r="DGW162" s="90"/>
      <c r="DGX162" s="90"/>
      <c r="DGY162" s="90"/>
      <c r="DGZ162" s="90"/>
      <c r="DHA162" s="90"/>
      <c r="DHB162" s="90"/>
      <c r="DHC162" s="90"/>
      <c r="DHD162" s="90"/>
      <c r="DHE162" s="90"/>
      <c r="DHF162" s="90"/>
      <c r="DHG162" s="90"/>
      <c r="DHH162" s="90"/>
      <c r="DHI162" s="90"/>
      <c r="DHJ162" s="90"/>
      <c r="DHK162" s="90"/>
      <c r="DHL162" s="90"/>
      <c r="DHM162" s="90"/>
      <c r="DHN162" s="90"/>
      <c r="DHO162" s="90"/>
      <c r="DHP162" s="90"/>
      <c r="DHQ162" s="90"/>
      <c r="DHR162" s="90"/>
      <c r="DHS162" s="90"/>
      <c r="DHT162" s="90"/>
      <c r="DHU162" s="90"/>
      <c r="DHV162" s="90"/>
      <c r="DHW162" s="90"/>
      <c r="DHX162" s="90"/>
      <c r="DHY162" s="90"/>
      <c r="DHZ162" s="90"/>
      <c r="DIA162" s="90"/>
      <c r="DIB162" s="90"/>
      <c r="DIC162" s="90"/>
      <c r="DID162" s="90"/>
      <c r="DIE162" s="90"/>
      <c r="DIF162" s="90"/>
      <c r="DIG162" s="90"/>
      <c r="DIH162" s="90"/>
      <c r="DII162" s="90"/>
      <c r="DIJ162" s="90"/>
      <c r="DIK162" s="90"/>
      <c r="DIL162" s="90"/>
      <c r="DIM162" s="90"/>
      <c r="DIN162" s="90"/>
      <c r="DIO162" s="90"/>
      <c r="DIP162" s="90"/>
      <c r="DIQ162" s="90"/>
      <c r="DIR162" s="90"/>
      <c r="DIS162" s="90"/>
      <c r="DIT162" s="90"/>
      <c r="DIU162" s="90"/>
      <c r="DIV162" s="90"/>
      <c r="DIW162" s="90"/>
      <c r="DIX162" s="90"/>
      <c r="DIY162" s="90"/>
      <c r="DIZ162" s="90"/>
      <c r="DJA162" s="90"/>
      <c r="DJB162" s="90"/>
      <c r="DJC162" s="90"/>
      <c r="DJD162" s="90"/>
      <c r="DJE162" s="90"/>
      <c r="DJF162" s="90"/>
      <c r="DJG162" s="90"/>
      <c r="DJH162" s="90"/>
      <c r="DJI162" s="90"/>
      <c r="DJJ162" s="90"/>
      <c r="DJK162" s="90"/>
      <c r="DJL162" s="90"/>
      <c r="DJM162" s="90"/>
      <c r="DJN162" s="90"/>
      <c r="DJO162" s="90"/>
      <c r="DJP162" s="90"/>
      <c r="DJQ162" s="90"/>
      <c r="DJR162" s="90"/>
      <c r="DJS162" s="90"/>
      <c r="DJT162" s="90"/>
      <c r="DJU162" s="90"/>
      <c r="DJV162" s="90"/>
      <c r="DJW162" s="90"/>
      <c r="DJX162" s="90"/>
      <c r="DJY162" s="90"/>
      <c r="DJZ162" s="90"/>
      <c r="DKA162" s="90"/>
      <c r="DKB162" s="90"/>
      <c r="DKC162" s="90"/>
      <c r="DKD162" s="90"/>
      <c r="DKE162" s="90"/>
      <c r="DKF162" s="90"/>
      <c r="DKG162" s="90"/>
      <c r="DKH162" s="90"/>
      <c r="DKI162" s="90"/>
      <c r="DKJ162" s="90"/>
      <c r="DKK162" s="90"/>
      <c r="DKL162" s="90"/>
      <c r="DKM162" s="90"/>
      <c r="DKN162" s="90"/>
      <c r="DKO162" s="90"/>
      <c r="DKP162" s="90"/>
      <c r="DKQ162" s="90"/>
      <c r="DKR162" s="90"/>
      <c r="DKS162" s="90"/>
      <c r="DKT162" s="90"/>
      <c r="DKU162" s="90"/>
      <c r="DKV162" s="90"/>
      <c r="DKW162" s="90"/>
      <c r="DKX162" s="90"/>
      <c r="DKY162" s="90"/>
      <c r="DKZ162" s="90"/>
      <c r="DLA162" s="90"/>
      <c r="DLB162" s="90"/>
      <c r="DLC162" s="90"/>
      <c r="DLD162" s="90"/>
      <c r="DLE162" s="90"/>
      <c r="DLF162" s="90"/>
      <c r="DLG162" s="90"/>
      <c r="DLH162" s="90"/>
      <c r="DLI162" s="90"/>
      <c r="DLJ162" s="90"/>
      <c r="DLK162" s="90"/>
      <c r="DLL162" s="90"/>
      <c r="DLM162" s="90"/>
      <c r="DLN162" s="90"/>
      <c r="DLO162" s="90"/>
      <c r="DLP162" s="90"/>
      <c r="DLQ162" s="90"/>
      <c r="DLR162" s="90"/>
      <c r="DLS162" s="90"/>
      <c r="DLT162" s="90"/>
      <c r="DLU162" s="90"/>
      <c r="DLV162" s="90"/>
      <c r="DLW162" s="90"/>
      <c r="DLX162" s="90"/>
      <c r="DLY162" s="90"/>
      <c r="DLZ162" s="90"/>
      <c r="DMA162" s="90"/>
      <c r="DMB162" s="90"/>
      <c r="DMC162" s="90"/>
      <c r="DMD162" s="90"/>
      <c r="DME162" s="90"/>
      <c r="DMF162" s="90"/>
      <c r="DMG162" s="90"/>
      <c r="DMH162" s="90"/>
      <c r="DMI162" s="90"/>
      <c r="DMJ162" s="90"/>
      <c r="DMK162" s="90"/>
      <c r="DML162" s="90"/>
      <c r="DMM162" s="90"/>
      <c r="DMN162" s="90"/>
      <c r="DMO162" s="90"/>
      <c r="DMP162" s="90"/>
      <c r="DMQ162" s="90"/>
      <c r="DMR162" s="90"/>
      <c r="DMS162" s="90"/>
      <c r="DMT162" s="90"/>
      <c r="DMU162" s="90"/>
      <c r="DMV162" s="90"/>
      <c r="DMW162" s="90"/>
      <c r="DMX162" s="90"/>
      <c r="DMY162" s="90"/>
      <c r="DMZ162" s="90"/>
      <c r="DNA162" s="90"/>
      <c r="DNB162" s="90"/>
      <c r="DNC162" s="90"/>
      <c r="DND162" s="90"/>
      <c r="DNE162" s="90"/>
      <c r="DNF162" s="90"/>
      <c r="DNG162" s="90"/>
      <c r="DNH162" s="90"/>
      <c r="DNI162" s="90"/>
      <c r="DNJ162" s="90"/>
      <c r="DNK162" s="90"/>
      <c r="DNL162" s="90"/>
      <c r="DNM162" s="90"/>
      <c r="DNN162" s="90"/>
      <c r="DNO162" s="90"/>
      <c r="DNP162" s="90"/>
      <c r="DNQ162" s="90"/>
      <c r="DNR162" s="90"/>
      <c r="DNS162" s="90"/>
      <c r="DNT162" s="90"/>
      <c r="DNU162" s="90"/>
      <c r="DNV162" s="90"/>
      <c r="DNW162" s="90"/>
      <c r="DNX162" s="90"/>
      <c r="DNY162" s="90"/>
      <c r="DNZ162" s="90"/>
      <c r="DOA162" s="90"/>
      <c r="DOB162" s="90"/>
      <c r="DOC162" s="90"/>
      <c r="DOD162" s="90"/>
      <c r="DOE162" s="90"/>
      <c r="DOF162" s="90"/>
      <c r="DOG162" s="90"/>
      <c r="DOH162" s="90"/>
      <c r="DOI162" s="90"/>
      <c r="DOJ162" s="90"/>
      <c r="DOK162" s="90"/>
      <c r="DOL162" s="90"/>
      <c r="DOM162" s="90"/>
      <c r="DON162" s="90"/>
      <c r="DOO162" s="90"/>
      <c r="DOP162" s="90"/>
      <c r="DOQ162" s="90"/>
      <c r="DOR162" s="90"/>
      <c r="DOS162" s="90"/>
      <c r="DOT162" s="90"/>
      <c r="DOU162" s="90"/>
      <c r="DOV162" s="90"/>
      <c r="DOW162" s="90"/>
      <c r="DOX162" s="90"/>
      <c r="DOY162" s="90"/>
      <c r="DOZ162" s="90"/>
      <c r="DPA162" s="90"/>
      <c r="DPB162" s="90"/>
      <c r="DPC162" s="90"/>
      <c r="DPD162" s="90"/>
      <c r="DPE162" s="90"/>
      <c r="DPF162" s="90"/>
      <c r="DPG162" s="90"/>
      <c r="DPH162" s="90"/>
      <c r="DPI162" s="90"/>
      <c r="DPJ162" s="90"/>
      <c r="DPK162" s="90"/>
      <c r="DPL162" s="90"/>
      <c r="DPM162" s="90"/>
      <c r="DPN162" s="90"/>
      <c r="DPO162" s="90"/>
      <c r="DPP162" s="90"/>
      <c r="DPQ162" s="90"/>
      <c r="DPR162" s="90"/>
      <c r="DPS162" s="90"/>
      <c r="DPT162" s="90"/>
      <c r="DPU162" s="90"/>
      <c r="DPV162" s="90"/>
      <c r="DPW162" s="90"/>
      <c r="DPX162" s="90"/>
      <c r="DPY162" s="90"/>
      <c r="DPZ162" s="90"/>
      <c r="DQA162" s="90"/>
      <c r="DQB162" s="90"/>
      <c r="DQC162" s="90"/>
      <c r="DQD162" s="90"/>
      <c r="DQE162" s="90"/>
      <c r="DQF162" s="90"/>
      <c r="DQG162" s="90"/>
      <c r="DQH162" s="90"/>
      <c r="DQI162" s="90"/>
      <c r="DQJ162" s="90"/>
      <c r="DQK162" s="90"/>
      <c r="DQL162" s="90"/>
      <c r="DQM162" s="90"/>
      <c r="DQN162" s="90"/>
      <c r="DQO162" s="90"/>
      <c r="DQP162" s="90"/>
      <c r="DQQ162" s="90"/>
      <c r="DQR162" s="90"/>
      <c r="DQS162" s="90"/>
      <c r="DQT162" s="90"/>
      <c r="DQU162" s="90"/>
      <c r="DQV162" s="90"/>
      <c r="DQW162" s="90"/>
      <c r="DQX162" s="90"/>
      <c r="DQY162" s="90"/>
      <c r="DQZ162" s="90"/>
      <c r="DRA162" s="90"/>
      <c r="DRB162" s="90"/>
      <c r="DRC162" s="90"/>
      <c r="DRD162" s="90"/>
      <c r="DRE162" s="90"/>
      <c r="DRF162" s="90"/>
      <c r="DRG162" s="90"/>
      <c r="DRH162" s="90"/>
      <c r="DRI162" s="90"/>
      <c r="DRJ162" s="90"/>
      <c r="DRK162" s="90"/>
      <c r="DRL162" s="90"/>
      <c r="DRM162" s="90"/>
      <c r="DRN162" s="90"/>
      <c r="DRO162" s="90"/>
      <c r="DRP162" s="90"/>
      <c r="DRQ162" s="90"/>
      <c r="DRR162" s="90"/>
      <c r="DRS162" s="90"/>
      <c r="DRT162" s="90"/>
      <c r="DRU162" s="90"/>
      <c r="DRV162" s="90"/>
      <c r="DRW162" s="90"/>
      <c r="DRX162" s="90"/>
      <c r="DRY162" s="90"/>
      <c r="DRZ162" s="90"/>
      <c r="DSA162" s="90"/>
      <c r="DSB162" s="90"/>
      <c r="DSC162" s="90"/>
      <c r="DSD162" s="90"/>
      <c r="DSE162" s="90"/>
      <c r="DSF162" s="90"/>
      <c r="DSG162" s="90"/>
      <c r="DSH162" s="90"/>
      <c r="DSI162" s="90"/>
      <c r="DSJ162" s="90"/>
      <c r="DSK162" s="90"/>
      <c r="DSL162" s="90"/>
      <c r="DSM162" s="90"/>
      <c r="DSN162" s="90"/>
      <c r="DSO162" s="90"/>
      <c r="DSP162" s="90"/>
      <c r="DSQ162" s="90"/>
      <c r="DSR162" s="90"/>
      <c r="DSS162" s="90"/>
      <c r="DST162" s="90"/>
      <c r="DSU162" s="90"/>
      <c r="DSV162" s="90"/>
      <c r="DSW162" s="90"/>
      <c r="DSX162" s="90"/>
      <c r="DSY162" s="90"/>
      <c r="DSZ162" s="90"/>
      <c r="DTA162" s="90"/>
      <c r="DTB162" s="90"/>
      <c r="DTC162" s="90"/>
      <c r="DTD162" s="90"/>
      <c r="DTE162" s="90"/>
      <c r="DTF162" s="90"/>
      <c r="DTG162" s="90"/>
      <c r="DTH162" s="90"/>
      <c r="DTI162" s="90"/>
      <c r="DTJ162" s="90"/>
      <c r="DTK162" s="90"/>
      <c r="DTL162" s="90"/>
      <c r="DTM162" s="90"/>
      <c r="DTN162" s="90"/>
      <c r="DTO162" s="90"/>
      <c r="DTP162" s="90"/>
      <c r="DTQ162" s="90"/>
      <c r="DTR162" s="90"/>
      <c r="DTS162" s="90"/>
      <c r="DTT162" s="90"/>
      <c r="DTU162" s="90"/>
      <c r="DTV162" s="90"/>
      <c r="DTW162" s="90"/>
      <c r="DTX162" s="90"/>
      <c r="DTY162" s="90"/>
      <c r="DTZ162" s="90"/>
      <c r="DUA162" s="90"/>
      <c r="DUB162" s="90"/>
      <c r="DUC162" s="90"/>
      <c r="DUD162" s="90"/>
      <c r="DUE162" s="90"/>
      <c r="DUF162" s="90"/>
      <c r="DUG162" s="90"/>
      <c r="DUH162" s="90"/>
      <c r="DUI162" s="90"/>
      <c r="DUJ162" s="90"/>
      <c r="DUK162" s="90"/>
      <c r="DUL162" s="90"/>
      <c r="DUM162" s="90"/>
      <c r="DUN162" s="90"/>
      <c r="DUO162" s="90"/>
      <c r="DUP162" s="90"/>
      <c r="DUQ162" s="90"/>
      <c r="DUR162" s="90"/>
      <c r="DUS162" s="90"/>
      <c r="DUT162" s="90"/>
      <c r="DUU162" s="90"/>
      <c r="DUV162" s="90"/>
      <c r="DUW162" s="90"/>
      <c r="DUX162" s="90"/>
      <c r="DUY162" s="90"/>
      <c r="DUZ162" s="90"/>
      <c r="DVA162" s="90"/>
      <c r="DVB162" s="90"/>
      <c r="DVC162" s="90"/>
      <c r="DVD162" s="90"/>
      <c r="DVE162" s="90"/>
      <c r="DVF162" s="90"/>
      <c r="DVG162" s="90"/>
      <c r="DVH162" s="90"/>
      <c r="DVI162" s="90"/>
      <c r="DVJ162" s="90"/>
      <c r="DVK162" s="90"/>
      <c r="DVL162" s="90"/>
      <c r="DVM162" s="90"/>
      <c r="DVN162" s="90"/>
      <c r="DVO162" s="90"/>
      <c r="DVP162" s="90"/>
      <c r="DVQ162" s="90"/>
      <c r="DVR162" s="90"/>
      <c r="DVS162" s="90"/>
      <c r="DVT162" s="90"/>
      <c r="DVU162" s="90"/>
      <c r="DVV162" s="90"/>
      <c r="DVW162" s="90"/>
      <c r="DVX162" s="90"/>
      <c r="DVY162" s="90"/>
      <c r="DVZ162" s="90"/>
      <c r="DWA162" s="90"/>
      <c r="DWB162" s="90"/>
      <c r="DWC162" s="90"/>
      <c r="DWD162" s="90"/>
      <c r="DWE162" s="90"/>
      <c r="DWF162" s="90"/>
      <c r="DWG162" s="90"/>
      <c r="DWH162" s="90"/>
      <c r="DWI162" s="90"/>
      <c r="DWJ162" s="90"/>
      <c r="DWK162" s="90"/>
      <c r="DWL162" s="90"/>
      <c r="DWM162" s="90"/>
      <c r="DWN162" s="90"/>
      <c r="DWO162" s="90"/>
      <c r="DWP162" s="90"/>
      <c r="DWQ162" s="90"/>
      <c r="DWR162" s="90"/>
      <c r="DWS162" s="90"/>
      <c r="DWT162" s="90"/>
      <c r="DWU162" s="90"/>
      <c r="DWV162" s="90"/>
      <c r="DWW162" s="90"/>
      <c r="DWX162" s="90"/>
      <c r="DWY162" s="90"/>
      <c r="DWZ162" s="90"/>
      <c r="DXA162" s="90"/>
      <c r="DXB162" s="90"/>
      <c r="DXC162" s="90"/>
      <c r="DXD162" s="90"/>
      <c r="DXE162" s="90"/>
      <c r="DXF162" s="90"/>
      <c r="DXG162" s="90"/>
      <c r="DXH162" s="90"/>
      <c r="DXI162" s="90"/>
      <c r="DXJ162" s="90"/>
      <c r="DXK162" s="90"/>
      <c r="DXL162" s="90"/>
      <c r="DXM162" s="90"/>
      <c r="DXN162" s="90"/>
      <c r="DXO162" s="90"/>
      <c r="DXP162" s="90"/>
      <c r="DXQ162" s="90"/>
      <c r="DXR162" s="90"/>
      <c r="DXS162" s="90"/>
      <c r="DXT162" s="90"/>
      <c r="DXU162" s="90"/>
      <c r="DXV162" s="90"/>
      <c r="DXW162" s="90"/>
      <c r="DXX162" s="90"/>
      <c r="DXY162" s="90"/>
      <c r="DXZ162" s="90"/>
      <c r="DYA162" s="90"/>
      <c r="DYB162" s="90"/>
      <c r="DYC162" s="90"/>
      <c r="DYD162" s="90"/>
      <c r="DYE162" s="90"/>
      <c r="DYF162" s="90"/>
      <c r="DYG162" s="90"/>
      <c r="DYH162" s="90"/>
      <c r="DYI162" s="90"/>
      <c r="DYJ162" s="90"/>
      <c r="DYK162" s="90"/>
      <c r="DYL162" s="90"/>
      <c r="DYM162" s="90"/>
      <c r="DYN162" s="90"/>
      <c r="DYO162" s="90"/>
      <c r="DYP162" s="90"/>
      <c r="DYQ162" s="90"/>
      <c r="DYR162" s="90"/>
      <c r="DYS162" s="90"/>
      <c r="DYT162" s="90"/>
      <c r="DYU162" s="90"/>
      <c r="DYV162" s="90"/>
      <c r="DYW162" s="90"/>
      <c r="DYX162" s="90"/>
      <c r="DYY162" s="90"/>
      <c r="DYZ162" s="90"/>
      <c r="DZA162" s="90"/>
      <c r="DZB162" s="90"/>
      <c r="DZC162" s="90"/>
      <c r="DZD162" s="90"/>
      <c r="DZE162" s="90"/>
      <c r="DZF162" s="90"/>
      <c r="DZG162" s="90"/>
      <c r="DZH162" s="90"/>
      <c r="DZI162" s="90"/>
      <c r="DZJ162" s="90"/>
      <c r="DZK162" s="90"/>
      <c r="DZL162" s="90"/>
      <c r="DZM162" s="90"/>
      <c r="DZN162" s="90"/>
      <c r="DZO162" s="90"/>
      <c r="DZP162" s="90"/>
      <c r="DZQ162" s="90"/>
      <c r="DZR162" s="90"/>
      <c r="DZS162" s="90"/>
      <c r="DZT162" s="90"/>
      <c r="DZU162" s="90"/>
      <c r="DZV162" s="90"/>
      <c r="DZW162" s="90"/>
      <c r="DZX162" s="90"/>
      <c r="DZY162" s="90"/>
      <c r="DZZ162" s="90"/>
      <c r="EAA162" s="90"/>
      <c r="EAB162" s="90"/>
      <c r="EAC162" s="90"/>
      <c r="EAD162" s="90"/>
      <c r="EAE162" s="90"/>
      <c r="EAF162" s="90"/>
      <c r="EAG162" s="90"/>
      <c r="EAH162" s="90"/>
      <c r="EAI162" s="90"/>
      <c r="EAJ162" s="90"/>
      <c r="EAK162" s="90"/>
      <c r="EAL162" s="90"/>
      <c r="EAM162" s="90"/>
      <c r="EAN162" s="90"/>
      <c r="EAO162" s="90"/>
      <c r="EAP162" s="90"/>
      <c r="EAQ162" s="90"/>
      <c r="EAR162" s="90"/>
      <c r="EAS162" s="90"/>
      <c r="EAT162" s="90"/>
      <c r="EAU162" s="90"/>
      <c r="EAV162" s="90"/>
      <c r="EAW162" s="90"/>
      <c r="EAX162" s="90"/>
      <c r="EAY162" s="90"/>
      <c r="EAZ162" s="90"/>
      <c r="EBA162" s="90"/>
      <c r="EBB162" s="90"/>
      <c r="EBC162" s="90"/>
      <c r="EBD162" s="90"/>
      <c r="EBE162" s="90"/>
      <c r="EBF162" s="90"/>
      <c r="EBG162" s="90"/>
      <c r="EBH162" s="90"/>
      <c r="EBI162" s="90"/>
      <c r="EBJ162" s="90"/>
      <c r="EBK162" s="90"/>
      <c r="EBL162" s="90"/>
      <c r="EBM162" s="90"/>
      <c r="EBN162" s="90"/>
      <c r="EBO162" s="90"/>
      <c r="EBP162" s="90"/>
      <c r="EBQ162" s="90"/>
      <c r="EBR162" s="90"/>
      <c r="EBS162" s="90"/>
      <c r="EBT162" s="90"/>
      <c r="EBU162" s="90"/>
      <c r="EBV162" s="90"/>
      <c r="EBW162" s="90"/>
      <c r="EBX162" s="90"/>
      <c r="EBY162" s="90"/>
      <c r="EBZ162" s="90"/>
      <c r="ECA162" s="90"/>
      <c r="ECB162" s="90"/>
      <c r="ECC162" s="90"/>
      <c r="ECD162" s="90"/>
      <c r="ECE162" s="90"/>
      <c r="ECF162" s="90"/>
      <c r="ECG162" s="90"/>
      <c r="ECH162" s="90"/>
      <c r="ECI162" s="90"/>
      <c r="ECJ162" s="90"/>
      <c r="ECK162" s="90"/>
      <c r="ECL162" s="90"/>
      <c r="ECM162" s="90"/>
      <c r="ECN162" s="90"/>
      <c r="ECO162" s="90"/>
      <c r="ECP162" s="90"/>
      <c r="ECQ162" s="90"/>
      <c r="ECR162" s="90"/>
      <c r="ECS162" s="90"/>
      <c r="ECT162" s="90"/>
      <c r="ECU162" s="90"/>
      <c r="ECV162" s="90"/>
      <c r="ECW162" s="90"/>
      <c r="ECX162" s="90"/>
      <c r="ECY162" s="90"/>
      <c r="ECZ162" s="90"/>
      <c r="EDA162" s="90"/>
      <c r="EDB162" s="90"/>
      <c r="EDC162" s="90"/>
      <c r="EDD162" s="90"/>
      <c r="EDE162" s="90"/>
      <c r="EDF162" s="90"/>
      <c r="EDG162" s="90"/>
      <c r="EDH162" s="90"/>
      <c r="EDI162" s="90"/>
      <c r="EDJ162" s="90"/>
      <c r="EDK162" s="90"/>
      <c r="EDL162" s="90"/>
      <c r="EDM162" s="90"/>
      <c r="EDN162" s="90"/>
      <c r="EDO162" s="90"/>
      <c r="EDP162" s="90"/>
      <c r="EDQ162" s="90"/>
      <c r="EDR162" s="90"/>
      <c r="EDS162" s="90"/>
      <c r="EDT162" s="90"/>
      <c r="EDU162" s="90"/>
      <c r="EDV162" s="90"/>
      <c r="EDW162" s="90"/>
      <c r="EDX162" s="90"/>
      <c r="EDY162" s="90"/>
      <c r="EDZ162" s="90"/>
      <c r="EEA162" s="90"/>
      <c r="EEB162" s="90"/>
      <c r="EEC162" s="90"/>
      <c r="EED162" s="90"/>
      <c r="EEE162" s="90"/>
      <c r="EEF162" s="90"/>
      <c r="EEG162" s="90"/>
      <c r="EEH162" s="90"/>
      <c r="EEI162" s="90"/>
      <c r="EEJ162" s="90"/>
      <c r="EEK162" s="90"/>
      <c r="EEL162" s="90"/>
      <c r="EEM162" s="90"/>
      <c r="EEN162" s="90"/>
      <c r="EEO162" s="90"/>
      <c r="EEP162" s="90"/>
      <c r="EEQ162" s="90"/>
      <c r="EER162" s="90"/>
      <c r="EES162" s="90"/>
      <c r="EET162" s="90"/>
      <c r="EEU162" s="90"/>
      <c r="EEV162" s="90"/>
      <c r="EEW162" s="90"/>
      <c r="EEX162" s="90"/>
      <c r="EEY162" s="90"/>
      <c r="EEZ162" s="90"/>
      <c r="EFA162" s="90"/>
      <c r="EFB162" s="90"/>
      <c r="EFC162" s="90"/>
      <c r="EFD162" s="90"/>
      <c r="EFE162" s="90"/>
      <c r="EFF162" s="90"/>
      <c r="EFG162" s="90"/>
      <c r="EFH162" s="90"/>
      <c r="EFI162" s="90"/>
      <c r="EFJ162" s="90"/>
      <c r="EFK162" s="90"/>
      <c r="EFL162" s="90"/>
      <c r="EFM162" s="90"/>
      <c r="EFN162" s="90"/>
      <c r="EFO162" s="90"/>
      <c r="EFP162" s="90"/>
      <c r="EFQ162" s="90"/>
      <c r="EFR162" s="90"/>
      <c r="EFS162" s="90"/>
      <c r="EFT162" s="90"/>
      <c r="EFU162" s="90"/>
      <c r="EFV162" s="90"/>
      <c r="EFW162" s="90"/>
      <c r="EFX162" s="90"/>
      <c r="EFY162" s="90"/>
      <c r="EFZ162" s="90"/>
      <c r="EGA162" s="90"/>
      <c r="EGB162" s="90"/>
      <c r="EGC162" s="90"/>
      <c r="EGD162" s="90"/>
      <c r="EGE162" s="90"/>
      <c r="EGF162" s="90"/>
      <c r="EGG162" s="90"/>
      <c r="EGH162" s="90"/>
      <c r="EGI162" s="90"/>
      <c r="EGJ162" s="90"/>
      <c r="EGK162" s="90"/>
      <c r="EGL162" s="90"/>
      <c r="EGM162" s="90"/>
      <c r="EGN162" s="90"/>
      <c r="EGO162" s="90"/>
      <c r="EGP162" s="90"/>
      <c r="EGQ162" s="90"/>
      <c r="EGR162" s="90"/>
      <c r="EGS162" s="90"/>
      <c r="EGT162" s="90"/>
      <c r="EGU162" s="90"/>
      <c r="EGV162" s="90"/>
      <c r="EGW162" s="90"/>
      <c r="EGX162" s="90"/>
      <c r="EGY162" s="90"/>
      <c r="EGZ162" s="90"/>
      <c r="EHA162" s="90"/>
      <c r="EHB162" s="90"/>
      <c r="EHC162" s="90"/>
      <c r="EHD162" s="90"/>
      <c r="EHE162" s="90"/>
      <c r="EHF162" s="90"/>
      <c r="EHG162" s="90"/>
      <c r="EHH162" s="90"/>
      <c r="EHI162" s="90"/>
      <c r="EHJ162" s="90"/>
      <c r="EHK162" s="90"/>
      <c r="EHL162" s="90"/>
      <c r="EHM162" s="90"/>
      <c r="EHN162" s="90"/>
      <c r="EHO162" s="90"/>
      <c r="EHP162" s="90"/>
      <c r="EHQ162" s="90"/>
      <c r="EHR162" s="90"/>
      <c r="EHS162" s="90"/>
      <c r="EHT162" s="90"/>
      <c r="EHU162" s="90"/>
      <c r="EHV162" s="90"/>
      <c r="EHW162" s="90"/>
      <c r="EHX162" s="90"/>
      <c r="EHY162" s="90"/>
      <c r="EHZ162" s="90"/>
      <c r="EIA162" s="90"/>
      <c r="EIB162" s="90"/>
      <c r="EIC162" s="90"/>
      <c r="EID162" s="90"/>
      <c r="EIE162" s="90"/>
      <c r="EIF162" s="90"/>
      <c r="EIG162" s="90"/>
      <c r="EIH162" s="90"/>
      <c r="EII162" s="90"/>
      <c r="EIJ162" s="90"/>
      <c r="EIK162" s="90"/>
      <c r="EIL162" s="90"/>
      <c r="EIM162" s="90"/>
      <c r="EIN162" s="90"/>
      <c r="EIO162" s="90"/>
      <c r="EIP162" s="90"/>
      <c r="EIQ162" s="90"/>
      <c r="EIR162" s="90"/>
      <c r="EIS162" s="90"/>
      <c r="EIT162" s="90"/>
      <c r="EIU162" s="90"/>
      <c r="EIV162" s="90"/>
      <c r="EIW162" s="90"/>
      <c r="EIX162" s="90"/>
      <c r="EIY162" s="90"/>
      <c r="EIZ162" s="90"/>
      <c r="EJA162" s="90"/>
      <c r="EJB162" s="90"/>
      <c r="EJC162" s="90"/>
      <c r="EJD162" s="90"/>
      <c r="EJE162" s="90"/>
      <c r="EJF162" s="90"/>
      <c r="EJG162" s="90"/>
      <c r="EJH162" s="90"/>
      <c r="EJI162" s="90"/>
      <c r="EJJ162" s="90"/>
      <c r="EJK162" s="90"/>
      <c r="EJL162" s="90"/>
      <c r="EJM162" s="90"/>
      <c r="EJN162" s="90"/>
      <c r="EJO162" s="90"/>
      <c r="EJP162" s="90"/>
      <c r="EJQ162" s="90"/>
      <c r="EJR162" s="90"/>
      <c r="EJS162" s="90"/>
      <c r="EJT162" s="90"/>
      <c r="EJU162" s="90"/>
      <c r="EJV162" s="90"/>
      <c r="EJW162" s="90"/>
      <c r="EJX162" s="90"/>
      <c r="EJY162" s="90"/>
      <c r="EJZ162" s="90"/>
      <c r="EKA162" s="90"/>
      <c r="EKB162" s="90"/>
      <c r="EKC162" s="90"/>
      <c r="EKD162" s="90"/>
      <c r="EKE162" s="90"/>
      <c r="EKF162" s="90"/>
      <c r="EKG162" s="90"/>
      <c r="EKH162" s="90"/>
      <c r="EKI162" s="90"/>
      <c r="EKJ162" s="90"/>
      <c r="EKK162" s="90"/>
      <c r="EKL162" s="90"/>
      <c r="EKM162" s="90"/>
      <c r="EKN162" s="90"/>
      <c r="EKO162" s="90"/>
      <c r="EKP162" s="90"/>
      <c r="EKQ162" s="90"/>
      <c r="EKR162" s="90"/>
      <c r="EKS162" s="90"/>
      <c r="EKT162" s="90"/>
      <c r="EKU162" s="90"/>
      <c r="EKV162" s="90"/>
      <c r="EKW162" s="90"/>
      <c r="EKX162" s="90"/>
      <c r="EKY162" s="90"/>
      <c r="EKZ162" s="90"/>
      <c r="ELA162" s="90"/>
      <c r="ELB162" s="90"/>
      <c r="ELC162" s="90"/>
      <c r="ELD162" s="90"/>
      <c r="ELE162" s="90"/>
      <c r="ELF162" s="90"/>
      <c r="ELG162" s="90"/>
      <c r="ELH162" s="90"/>
      <c r="ELI162" s="90"/>
      <c r="ELJ162" s="90"/>
      <c r="ELK162" s="90"/>
      <c r="ELL162" s="90"/>
      <c r="ELM162" s="90"/>
      <c r="ELN162" s="90"/>
      <c r="ELO162" s="90"/>
      <c r="ELP162" s="90"/>
      <c r="ELQ162" s="90"/>
      <c r="ELR162" s="90"/>
      <c r="ELS162" s="90"/>
      <c r="ELT162" s="90"/>
      <c r="ELU162" s="90"/>
      <c r="ELV162" s="90"/>
      <c r="ELW162" s="90"/>
      <c r="ELX162" s="90"/>
      <c r="ELY162" s="90"/>
      <c r="ELZ162" s="90"/>
      <c r="EMA162" s="90"/>
      <c r="EMB162" s="90"/>
      <c r="EMC162" s="90"/>
      <c r="EMD162" s="90"/>
      <c r="EME162" s="90"/>
      <c r="EMF162" s="90"/>
      <c r="EMG162" s="90"/>
      <c r="EMH162" s="90"/>
      <c r="EMI162" s="90"/>
      <c r="EMJ162" s="90"/>
      <c r="EMK162" s="90"/>
      <c r="EML162" s="90"/>
      <c r="EMM162" s="90"/>
      <c r="EMN162" s="90"/>
      <c r="EMO162" s="90"/>
      <c r="EMP162" s="90"/>
      <c r="EMQ162" s="90"/>
      <c r="EMR162" s="90"/>
      <c r="EMS162" s="90"/>
      <c r="EMT162" s="90"/>
      <c r="EMU162" s="90"/>
      <c r="EMV162" s="90"/>
      <c r="EMW162" s="90"/>
      <c r="EMX162" s="90"/>
      <c r="EMY162" s="90"/>
      <c r="EMZ162" s="90"/>
      <c r="ENA162" s="90"/>
      <c r="ENB162" s="90"/>
      <c r="ENC162" s="90"/>
      <c r="END162" s="90"/>
      <c r="ENE162" s="90"/>
      <c r="ENF162" s="90"/>
      <c r="ENG162" s="90"/>
      <c r="ENH162" s="90"/>
      <c r="ENI162" s="90"/>
      <c r="ENJ162" s="90"/>
      <c r="ENK162" s="90"/>
      <c r="ENL162" s="90"/>
      <c r="ENM162" s="90"/>
      <c r="ENN162" s="90"/>
      <c r="ENO162" s="90"/>
      <c r="ENP162" s="90"/>
      <c r="ENQ162" s="90"/>
      <c r="ENR162" s="90"/>
      <c r="ENS162" s="90"/>
      <c r="ENT162" s="90"/>
      <c r="ENU162" s="90"/>
      <c r="ENV162" s="90"/>
      <c r="ENW162" s="90"/>
      <c r="ENX162" s="90"/>
      <c r="ENY162" s="90"/>
      <c r="ENZ162" s="90"/>
      <c r="EOA162" s="90"/>
      <c r="EOB162" s="90"/>
      <c r="EOC162" s="90"/>
      <c r="EOD162" s="90"/>
      <c r="EOE162" s="90"/>
      <c r="EOF162" s="90"/>
      <c r="EOG162" s="90"/>
      <c r="EOH162" s="90"/>
      <c r="EOI162" s="90"/>
      <c r="EOJ162" s="90"/>
      <c r="EOK162" s="90"/>
      <c r="EOL162" s="90"/>
      <c r="EOM162" s="90"/>
      <c r="EON162" s="90"/>
      <c r="EOO162" s="90"/>
      <c r="EOP162" s="90"/>
      <c r="EOQ162" s="90"/>
      <c r="EOR162" s="90"/>
      <c r="EOS162" s="90"/>
      <c r="EOT162" s="90"/>
      <c r="EOU162" s="90"/>
      <c r="EOV162" s="90"/>
      <c r="EOW162" s="90"/>
      <c r="EOX162" s="90"/>
      <c r="EOY162" s="90"/>
      <c r="EOZ162" s="90"/>
      <c r="EPA162" s="90"/>
      <c r="EPB162" s="90"/>
      <c r="EPC162" s="90"/>
      <c r="EPD162" s="90"/>
      <c r="EPE162" s="90"/>
      <c r="EPF162" s="90"/>
      <c r="EPG162" s="90"/>
      <c r="EPH162" s="90"/>
      <c r="EPI162" s="90"/>
      <c r="EPJ162" s="90"/>
      <c r="EPK162" s="90"/>
      <c r="EPL162" s="90"/>
      <c r="EPM162" s="90"/>
      <c r="EPN162" s="90"/>
      <c r="EPO162" s="90"/>
      <c r="EPP162" s="90"/>
      <c r="EPQ162" s="90"/>
      <c r="EPR162" s="90"/>
      <c r="EPS162" s="90"/>
      <c r="EPT162" s="90"/>
      <c r="EPU162" s="90"/>
      <c r="EPV162" s="90"/>
      <c r="EPW162" s="90"/>
      <c r="EPX162" s="90"/>
      <c r="EPY162" s="90"/>
      <c r="EPZ162" s="90"/>
      <c r="EQA162" s="90"/>
      <c r="EQB162" s="90"/>
      <c r="EQC162" s="90"/>
      <c r="EQD162" s="90"/>
      <c r="EQE162" s="90"/>
      <c r="EQF162" s="90"/>
      <c r="EQG162" s="90"/>
      <c r="EQH162" s="90"/>
      <c r="EQI162" s="90"/>
      <c r="EQJ162" s="90"/>
      <c r="EQK162" s="90"/>
      <c r="EQL162" s="90"/>
      <c r="EQM162" s="90"/>
      <c r="EQN162" s="90"/>
      <c r="EQO162" s="90"/>
      <c r="EQP162" s="90"/>
      <c r="EQQ162" s="90"/>
      <c r="EQR162" s="90"/>
      <c r="EQS162" s="90"/>
      <c r="EQT162" s="90"/>
      <c r="EQU162" s="90"/>
      <c r="EQV162" s="90"/>
      <c r="EQW162" s="90"/>
      <c r="EQX162" s="90"/>
      <c r="EQY162" s="90"/>
      <c r="EQZ162" s="90"/>
      <c r="ERA162" s="90"/>
      <c r="ERB162" s="90"/>
      <c r="ERC162" s="90"/>
      <c r="ERD162" s="90"/>
      <c r="ERE162" s="90"/>
      <c r="ERF162" s="90"/>
      <c r="ERG162" s="90"/>
      <c r="ERH162" s="90"/>
      <c r="ERI162" s="90"/>
      <c r="ERJ162" s="90"/>
      <c r="ERK162" s="90"/>
      <c r="ERL162" s="90"/>
      <c r="ERM162" s="90"/>
      <c r="ERN162" s="90"/>
      <c r="ERO162" s="90"/>
      <c r="ERP162" s="90"/>
      <c r="ERQ162" s="90"/>
      <c r="ERR162" s="90"/>
      <c r="ERS162" s="90"/>
      <c r="ERT162" s="90"/>
      <c r="ERU162" s="90"/>
      <c r="ERV162" s="90"/>
      <c r="ERW162" s="90"/>
      <c r="ERX162" s="90"/>
      <c r="ERY162" s="90"/>
      <c r="ERZ162" s="90"/>
      <c r="ESA162" s="90"/>
      <c r="ESB162" s="90"/>
      <c r="ESC162" s="90"/>
      <c r="ESD162" s="90"/>
      <c r="ESE162" s="90"/>
      <c r="ESF162" s="90"/>
      <c r="ESG162" s="90"/>
      <c r="ESH162" s="90"/>
      <c r="ESI162" s="90"/>
      <c r="ESJ162" s="90"/>
      <c r="ESK162" s="90"/>
      <c r="ESL162" s="90"/>
      <c r="ESM162" s="90"/>
      <c r="ESN162" s="90"/>
      <c r="ESO162" s="90"/>
      <c r="ESP162" s="90"/>
      <c r="ESQ162" s="90"/>
      <c r="ESR162" s="90"/>
      <c r="ESS162" s="90"/>
      <c r="EST162" s="90"/>
      <c r="ESU162" s="90"/>
      <c r="ESV162" s="90"/>
      <c r="ESW162" s="90"/>
      <c r="ESX162" s="90"/>
      <c r="ESY162" s="90"/>
      <c r="ESZ162" s="90"/>
      <c r="ETA162" s="90"/>
      <c r="ETB162" s="90"/>
      <c r="ETC162" s="90"/>
      <c r="ETD162" s="90"/>
      <c r="ETE162" s="90"/>
      <c r="ETF162" s="90"/>
      <c r="ETG162" s="90"/>
      <c r="ETH162" s="90"/>
      <c r="ETI162" s="90"/>
      <c r="ETJ162" s="90"/>
      <c r="ETK162" s="90"/>
      <c r="ETL162" s="90"/>
      <c r="ETM162" s="90"/>
      <c r="ETN162" s="90"/>
      <c r="ETO162" s="90"/>
      <c r="ETP162" s="90"/>
      <c r="ETQ162" s="90"/>
      <c r="ETR162" s="90"/>
      <c r="ETS162" s="90"/>
      <c r="ETT162" s="90"/>
      <c r="ETU162" s="90"/>
      <c r="ETV162" s="90"/>
      <c r="ETW162" s="90"/>
      <c r="ETX162" s="90"/>
      <c r="ETY162" s="90"/>
      <c r="ETZ162" s="90"/>
      <c r="EUA162" s="90"/>
      <c r="EUB162" s="90"/>
      <c r="EUC162" s="90"/>
      <c r="EUD162" s="90"/>
      <c r="EUE162" s="90"/>
      <c r="EUF162" s="90"/>
      <c r="EUG162" s="90"/>
      <c r="EUH162" s="90"/>
      <c r="EUI162" s="90"/>
      <c r="EUJ162" s="90"/>
      <c r="EUK162" s="90"/>
      <c r="EUL162" s="90"/>
      <c r="EUM162" s="90"/>
      <c r="EUN162" s="90"/>
      <c r="EUO162" s="90"/>
      <c r="EUP162" s="90"/>
      <c r="EUQ162" s="90"/>
      <c r="EUR162" s="90"/>
      <c r="EUS162" s="90"/>
      <c r="EUT162" s="90"/>
      <c r="EUU162" s="90"/>
      <c r="EUV162" s="90"/>
      <c r="EUW162" s="90"/>
      <c r="EUX162" s="90"/>
      <c r="EUY162" s="90"/>
      <c r="EUZ162" s="90"/>
      <c r="EVA162" s="90"/>
      <c r="EVB162" s="90"/>
      <c r="EVC162" s="90"/>
      <c r="EVD162" s="90"/>
      <c r="EVE162" s="90"/>
      <c r="EVF162" s="90"/>
      <c r="EVG162" s="90"/>
      <c r="EVH162" s="90"/>
      <c r="EVI162" s="90"/>
      <c r="EVJ162" s="90"/>
      <c r="EVK162" s="90"/>
      <c r="EVL162" s="90"/>
      <c r="EVM162" s="90"/>
      <c r="EVN162" s="90"/>
      <c r="EVO162" s="90"/>
      <c r="EVP162" s="90"/>
      <c r="EVQ162" s="90"/>
      <c r="EVR162" s="90"/>
      <c r="EVS162" s="90"/>
      <c r="EVT162" s="90"/>
      <c r="EVU162" s="90"/>
      <c r="EVV162" s="90"/>
      <c r="EVW162" s="90"/>
      <c r="EVX162" s="90"/>
      <c r="EVY162" s="90"/>
      <c r="EVZ162" s="90"/>
      <c r="EWA162" s="90"/>
      <c r="EWB162" s="90"/>
      <c r="EWC162" s="90"/>
      <c r="EWD162" s="90"/>
      <c r="EWE162" s="90"/>
      <c r="EWF162" s="90"/>
      <c r="EWG162" s="90"/>
      <c r="EWH162" s="90"/>
      <c r="EWI162" s="90"/>
      <c r="EWJ162" s="90"/>
      <c r="EWK162" s="90"/>
      <c r="EWL162" s="90"/>
      <c r="EWM162" s="90"/>
      <c r="EWN162" s="90"/>
      <c r="EWO162" s="90"/>
      <c r="EWP162" s="90"/>
      <c r="EWQ162" s="90"/>
      <c r="EWR162" s="90"/>
      <c r="EWS162" s="90"/>
      <c r="EWT162" s="90"/>
      <c r="EWU162" s="90"/>
      <c r="EWV162" s="90"/>
      <c r="EWW162" s="90"/>
      <c r="EWX162" s="90"/>
      <c r="EWY162" s="90"/>
      <c r="EWZ162" s="90"/>
      <c r="EXA162" s="90"/>
      <c r="EXB162" s="90"/>
      <c r="EXC162" s="90"/>
      <c r="EXD162" s="90"/>
      <c r="EXE162" s="90"/>
      <c r="EXF162" s="90"/>
      <c r="EXG162" s="90"/>
      <c r="EXH162" s="90"/>
      <c r="EXI162" s="90"/>
      <c r="EXJ162" s="90"/>
      <c r="EXK162" s="90"/>
      <c r="EXL162" s="90"/>
      <c r="EXM162" s="90"/>
      <c r="EXN162" s="90"/>
      <c r="EXO162" s="90"/>
      <c r="EXP162" s="90"/>
      <c r="EXQ162" s="90"/>
      <c r="EXR162" s="90"/>
      <c r="EXS162" s="90"/>
      <c r="EXT162" s="90"/>
      <c r="EXU162" s="90"/>
      <c r="EXV162" s="90"/>
      <c r="EXW162" s="90"/>
      <c r="EXX162" s="90"/>
      <c r="EXY162" s="90"/>
      <c r="EXZ162" s="90"/>
      <c r="EYA162" s="90"/>
      <c r="EYB162" s="90"/>
      <c r="EYC162" s="90"/>
      <c r="EYD162" s="90"/>
      <c r="EYE162" s="90"/>
      <c r="EYF162" s="90"/>
      <c r="EYG162" s="90"/>
      <c r="EYH162" s="90"/>
      <c r="EYI162" s="90"/>
      <c r="EYJ162" s="90"/>
      <c r="EYK162" s="90"/>
      <c r="EYL162" s="90"/>
      <c r="EYM162" s="90"/>
      <c r="EYN162" s="90"/>
      <c r="EYO162" s="90"/>
      <c r="EYP162" s="90"/>
      <c r="EYQ162" s="90"/>
      <c r="EYR162" s="90"/>
      <c r="EYS162" s="90"/>
      <c r="EYT162" s="90"/>
      <c r="EYU162" s="90"/>
      <c r="EYV162" s="90"/>
      <c r="EYW162" s="90"/>
      <c r="EYX162" s="90"/>
      <c r="EYY162" s="90"/>
      <c r="EYZ162" s="90"/>
      <c r="EZA162" s="90"/>
      <c r="EZB162" s="90"/>
      <c r="EZC162" s="90"/>
      <c r="EZD162" s="90"/>
      <c r="EZE162" s="90"/>
      <c r="EZF162" s="90"/>
      <c r="EZG162" s="90"/>
      <c r="EZH162" s="90"/>
      <c r="EZI162" s="90"/>
      <c r="EZJ162" s="90"/>
      <c r="EZK162" s="90"/>
      <c r="EZL162" s="90"/>
      <c r="EZM162" s="90"/>
      <c r="EZN162" s="90"/>
      <c r="EZO162" s="90"/>
      <c r="EZP162" s="90"/>
      <c r="EZQ162" s="90"/>
      <c r="EZR162" s="90"/>
      <c r="EZS162" s="90"/>
      <c r="EZT162" s="90"/>
      <c r="EZU162" s="90"/>
      <c r="EZV162" s="90"/>
      <c r="EZW162" s="90"/>
      <c r="EZX162" s="90"/>
      <c r="EZY162" s="90"/>
      <c r="EZZ162" s="90"/>
      <c r="FAA162" s="90"/>
      <c r="FAB162" s="90"/>
      <c r="FAC162" s="90"/>
      <c r="FAD162" s="90"/>
      <c r="FAE162" s="90"/>
      <c r="FAF162" s="90"/>
      <c r="FAG162" s="90"/>
      <c r="FAH162" s="90"/>
      <c r="FAI162" s="90"/>
      <c r="FAJ162" s="90"/>
      <c r="FAK162" s="90"/>
      <c r="FAL162" s="90"/>
      <c r="FAM162" s="90"/>
      <c r="FAN162" s="90"/>
      <c r="FAO162" s="90"/>
      <c r="FAP162" s="90"/>
      <c r="FAQ162" s="90"/>
      <c r="FAR162" s="90"/>
      <c r="FAS162" s="90"/>
      <c r="FAT162" s="90"/>
      <c r="FAU162" s="90"/>
      <c r="FAV162" s="90"/>
      <c r="FAW162" s="90"/>
      <c r="FAX162" s="90"/>
      <c r="FAY162" s="90"/>
      <c r="FAZ162" s="90"/>
      <c r="FBA162" s="90"/>
      <c r="FBB162" s="90"/>
      <c r="FBC162" s="90"/>
      <c r="FBD162" s="90"/>
      <c r="FBE162" s="90"/>
      <c r="FBF162" s="90"/>
      <c r="FBG162" s="90"/>
      <c r="FBH162" s="90"/>
      <c r="FBI162" s="90"/>
      <c r="FBJ162" s="90"/>
      <c r="FBK162" s="90"/>
      <c r="FBL162" s="90"/>
      <c r="FBM162" s="90"/>
      <c r="FBN162" s="90"/>
      <c r="FBO162" s="90"/>
      <c r="FBP162" s="90"/>
      <c r="FBQ162" s="90"/>
      <c r="FBR162" s="90"/>
      <c r="FBS162" s="90"/>
      <c r="FBT162" s="90"/>
      <c r="FBU162" s="90"/>
      <c r="FBV162" s="90"/>
      <c r="FBW162" s="90"/>
      <c r="FBX162" s="90"/>
      <c r="FBY162" s="90"/>
      <c r="FBZ162" s="90"/>
      <c r="FCA162" s="90"/>
      <c r="FCB162" s="90"/>
      <c r="FCC162" s="90"/>
      <c r="FCD162" s="90"/>
      <c r="FCE162" s="90"/>
      <c r="FCF162" s="90"/>
      <c r="FCG162" s="90"/>
      <c r="FCH162" s="90"/>
      <c r="FCI162" s="90"/>
      <c r="FCJ162" s="90"/>
      <c r="FCK162" s="90"/>
      <c r="FCL162" s="90"/>
      <c r="FCM162" s="90"/>
      <c r="FCN162" s="90"/>
      <c r="FCO162" s="90"/>
      <c r="FCP162" s="90"/>
      <c r="FCQ162" s="90"/>
      <c r="FCR162" s="90"/>
      <c r="FCS162" s="90"/>
      <c r="FCT162" s="90"/>
      <c r="FCU162" s="90"/>
      <c r="FCV162" s="90"/>
      <c r="FCW162" s="90"/>
      <c r="FCX162" s="90"/>
      <c r="FCY162" s="90"/>
      <c r="FCZ162" s="90"/>
      <c r="FDA162" s="90"/>
      <c r="FDB162" s="90"/>
      <c r="FDC162" s="90"/>
      <c r="FDD162" s="90"/>
      <c r="FDE162" s="90"/>
      <c r="FDF162" s="90"/>
      <c r="FDG162" s="90"/>
      <c r="FDH162" s="90"/>
      <c r="FDI162" s="90"/>
      <c r="FDJ162" s="90"/>
      <c r="FDK162" s="90"/>
      <c r="FDL162" s="90"/>
      <c r="FDM162" s="90"/>
      <c r="FDN162" s="90"/>
      <c r="FDO162" s="90"/>
      <c r="FDP162" s="90"/>
      <c r="FDQ162" s="90"/>
      <c r="FDR162" s="90"/>
      <c r="FDS162" s="90"/>
      <c r="FDT162" s="90"/>
      <c r="FDU162" s="90"/>
      <c r="FDV162" s="90"/>
      <c r="FDW162" s="90"/>
      <c r="FDX162" s="90"/>
      <c r="FDY162" s="90"/>
      <c r="FDZ162" s="90"/>
      <c r="FEA162" s="90"/>
      <c r="FEB162" s="90"/>
      <c r="FEC162" s="90"/>
      <c r="FED162" s="90"/>
      <c r="FEE162" s="90"/>
      <c r="FEF162" s="90"/>
      <c r="FEG162" s="90"/>
      <c r="FEH162" s="90"/>
      <c r="FEI162" s="90"/>
      <c r="FEJ162" s="90"/>
      <c r="FEK162" s="90"/>
      <c r="FEL162" s="90"/>
      <c r="FEM162" s="90"/>
      <c r="FEN162" s="90"/>
      <c r="FEO162" s="90"/>
      <c r="FEP162" s="90"/>
      <c r="FEQ162" s="90"/>
      <c r="FER162" s="90"/>
      <c r="FES162" s="90"/>
      <c r="FET162" s="90"/>
      <c r="FEU162" s="90"/>
      <c r="FEV162" s="90"/>
      <c r="FEW162" s="90"/>
      <c r="FEX162" s="90"/>
      <c r="FEY162" s="90"/>
      <c r="FEZ162" s="90"/>
      <c r="FFA162" s="90"/>
      <c r="FFB162" s="90"/>
      <c r="FFC162" s="90"/>
      <c r="FFD162" s="90"/>
      <c r="FFE162" s="90"/>
      <c r="FFF162" s="90"/>
      <c r="FFG162" s="90"/>
      <c r="FFH162" s="90"/>
      <c r="FFI162" s="90"/>
      <c r="FFJ162" s="90"/>
      <c r="FFK162" s="90"/>
      <c r="FFL162" s="90"/>
      <c r="FFM162" s="90"/>
      <c r="FFN162" s="90"/>
      <c r="FFO162" s="90"/>
      <c r="FFP162" s="90"/>
      <c r="FFQ162" s="90"/>
      <c r="FFR162" s="90"/>
      <c r="FFS162" s="90"/>
      <c r="FFT162" s="90"/>
      <c r="FFU162" s="90"/>
      <c r="FFV162" s="90"/>
      <c r="FFW162" s="90"/>
      <c r="FFX162" s="90"/>
      <c r="FFY162" s="90"/>
      <c r="FFZ162" s="90"/>
      <c r="FGA162" s="90"/>
      <c r="FGB162" s="90"/>
      <c r="FGC162" s="90"/>
      <c r="FGD162" s="90"/>
      <c r="FGE162" s="90"/>
      <c r="FGF162" s="90"/>
      <c r="FGG162" s="90"/>
      <c r="FGH162" s="90"/>
      <c r="FGI162" s="90"/>
      <c r="FGJ162" s="90"/>
      <c r="FGK162" s="90"/>
      <c r="FGL162" s="90"/>
      <c r="FGM162" s="90"/>
      <c r="FGN162" s="90"/>
      <c r="FGO162" s="90"/>
      <c r="FGP162" s="90"/>
      <c r="FGQ162" s="90"/>
      <c r="FGR162" s="90"/>
      <c r="FGS162" s="90"/>
      <c r="FGT162" s="90"/>
      <c r="FGU162" s="90"/>
      <c r="FGV162" s="90"/>
      <c r="FGW162" s="90"/>
      <c r="FGX162" s="90"/>
      <c r="FGY162" s="90"/>
      <c r="FGZ162" s="90"/>
      <c r="FHA162" s="90"/>
      <c r="FHB162" s="90"/>
      <c r="FHC162" s="90"/>
      <c r="FHD162" s="90"/>
      <c r="FHE162" s="90"/>
      <c r="FHF162" s="90"/>
      <c r="FHG162" s="90"/>
      <c r="FHH162" s="90"/>
      <c r="FHI162" s="90"/>
      <c r="FHJ162" s="90"/>
      <c r="FHK162" s="90"/>
      <c r="FHL162" s="90"/>
      <c r="FHM162" s="90"/>
      <c r="FHN162" s="90"/>
      <c r="FHO162" s="90"/>
      <c r="FHP162" s="90"/>
      <c r="FHQ162" s="90"/>
      <c r="FHR162" s="90"/>
      <c r="FHS162" s="90"/>
      <c r="FHT162" s="90"/>
      <c r="FHU162" s="90"/>
      <c r="FHV162" s="90"/>
      <c r="FHW162" s="90"/>
      <c r="FHX162" s="90"/>
      <c r="FHY162" s="90"/>
      <c r="FHZ162" s="90"/>
      <c r="FIA162" s="90"/>
      <c r="FIB162" s="90"/>
      <c r="FIC162" s="90"/>
      <c r="FID162" s="90"/>
      <c r="FIE162" s="90"/>
      <c r="FIF162" s="90"/>
      <c r="FIG162" s="90"/>
      <c r="FIH162" s="90"/>
      <c r="FII162" s="90"/>
      <c r="FIJ162" s="90"/>
      <c r="FIK162" s="90"/>
      <c r="FIL162" s="90"/>
      <c r="FIM162" s="90"/>
      <c r="FIN162" s="90"/>
      <c r="FIO162" s="90"/>
      <c r="FIP162" s="90"/>
      <c r="FIQ162" s="90"/>
      <c r="FIR162" s="90"/>
      <c r="FIS162" s="90"/>
      <c r="FIT162" s="90"/>
      <c r="FIU162" s="90"/>
      <c r="FIV162" s="90"/>
      <c r="FIW162" s="90"/>
      <c r="FIX162" s="90"/>
      <c r="FIY162" s="90"/>
      <c r="FIZ162" s="90"/>
      <c r="FJA162" s="90"/>
      <c r="FJB162" s="90"/>
      <c r="FJC162" s="90"/>
      <c r="FJD162" s="90"/>
      <c r="FJE162" s="90"/>
      <c r="FJF162" s="90"/>
      <c r="FJG162" s="90"/>
      <c r="FJH162" s="90"/>
      <c r="FJI162" s="90"/>
      <c r="FJJ162" s="90"/>
      <c r="FJK162" s="90"/>
      <c r="FJL162" s="90"/>
      <c r="FJM162" s="90"/>
      <c r="FJN162" s="90"/>
      <c r="FJO162" s="90"/>
      <c r="FJP162" s="90"/>
      <c r="FJQ162" s="90"/>
      <c r="FJR162" s="90"/>
      <c r="FJS162" s="90"/>
      <c r="FJT162" s="90"/>
      <c r="FJU162" s="90"/>
      <c r="FJV162" s="90"/>
      <c r="FJW162" s="90"/>
      <c r="FJX162" s="90"/>
      <c r="FJY162" s="90"/>
      <c r="FJZ162" s="90"/>
      <c r="FKA162" s="90"/>
      <c r="FKB162" s="90"/>
      <c r="FKC162" s="90"/>
      <c r="FKD162" s="90"/>
      <c r="FKE162" s="90"/>
      <c r="FKF162" s="90"/>
      <c r="FKG162" s="90"/>
      <c r="FKH162" s="90"/>
      <c r="FKI162" s="90"/>
      <c r="FKJ162" s="90"/>
      <c r="FKK162" s="90"/>
      <c r="FKL162" s="90"/>
      <c r="FKM162" s="90"/>
      <c r="FKN162" s="90"/>
      <c r="FKO162" s="90"/>
      <c r="FKP162" s="90"/>
      <c r="FKQ162" s="90"/>
      <c r="FKR162" s="90"/>
      <c r="FKS162" s="90"/>
      <c r="FKT162" s="90"/>
      <c r="FKU162" s="90"/>
      <c r="FKV162" s="90"/>
      <c r="FKW162" s="90"/>
      <c r="FKX162" s="90"/>
      <c r="FKY162" s="90"/>
      <c r="FKZ162" s="90"/>
      <c r="FLA162" s="90"/>
      <c r="FLB162" s="90"/>
      <c r="FLC162" s="90"/>
      <c r="FLD162" s="90"/>
      <c r="FLE162" s="90"/>
      <c r="FLF162" s="90"/>
      <c r="FLG162" s="90"/>
      <c r="FLH162" s="90"/>
      <c r="FLI162" s="90"/>
      <c r="FLJ162" s="90"/>
      <c r="FLK162" s="90"/>
      <c r="FLL162" s="90"/>
      <c r="FLM162" s="90"/>
      <c r="FLN162" s="90"/>
      <c r="FLO162" s="90"/>
      <c r="FLP162" s="90"/>
      <c r="FLQ162" s="90"/>
      <c r="FLR162" s="90"/>
      <c r="FLS162" s="90"/>
      <c r="FLT162" s="90"/>
      <c r="FLU162" s="90"/>
      <c r="FLV162" s="90"/>
      <c r="FLW162" s="90"/>
      <c r="FLX162" s="90"/>
      <c r="FLY162" s="90"/>
      <c r="FLZ162" s="90"/>
      <c r="FMA162" s="90"/>
      <c r="FMB162" s="90"/>
      <c r="FMC162" s="90"/>
      <c r="FMD162" s="90"/>
      <c r="FME162" s="90"/>
      <c r="FMF162" s="90"/>
      <c r="FMG162" s="90"/>
      <c r="FMH162" s="90"/>
      <c r="FMI162" s="90"/>
      <c r="FMJ162" s="90"/>
      <c r="FMK162" s="90"/>
      <c r="FML162" s="90"/>
      <c r="FMM162" s="90"/>
      <c r="FMN162" s="90"/>
      <c r="FMO162" s="90"/>
      <c r="FMP162" s="90"/>
      <c r="FMQ162" s="90"/>
      <c r="FMR162" s="90"/>
      <c r="FMS162" s="90"/>
      <c r="FMT162" s="90"/>
      <c r="FMU162" s="90"/>
      <c r="FMV162" s="90"/>
      <c r="FMW162" s="90"/>
      <c r="FMX162" s="90"/>
      <c r="FMY162" s="90"/>
      <c r="FMZ162" s="90"/>
      <c r="FNA162" s="90"/>
      <c r="FNB162" s="90"/>
      <c r="FNC162" s="90"/>
      <c r="FND162" s="90"/>
      <c r="FNE162" s="90"/>
      <c r="FNF162" s="90"/>
      <c r="FNG162" s="90"/>
      <c r="FNH162" s="90"/>
      <c r="FNI162" s="90"/>
      <c r="FNJ162" s="90"/>
      <c r="FNK162" s="90"/>
      <c r="FNL162" s="90"/>
      <c r="FNM162" s="90"/>
      <c r="FNN162" s="90"/>
      <c r="FNO162" s="90"/>
      <c r="FNP162" s="90"/>
      <c r="FNQ162" s="90"/>
      <c r="FNR162" s="90"/>
      <c r="FNS162" s="90"/>
      <c r="FNT162" s="90"/>
      <c r="FNU162" s="90"/>
      <c r="FNV162" s="90"/>
      <c r="FNW162" s="90"/>
      <c r="FNX162" s="90"/>
      <c r="FNY162" s="90"/>
      <c r="FNZ162" s="90"/>
      <c r="FOA162" s="90"/>
      <c r="FOB162" s="90"/>
      <c r="FOC162" s="90"/>
      <c r="FOD162" s="90"/>
      <c r="FOE162" s="90"/>
      <c r="FOF162" s="90"/>
      <c r="FOG162" s="90"/>
      <c r="FOH162" s="90"/>
      <c r="FOI162" s="90"/>
      <c r="FOJ162" s="90"/>
      <c r="FOK162" s="90"/>
      <c r="FOL162" s="90"/>
      <c r="FOM162" s="90"/>
      <c r="FON162" s="90"/>
      <c r="FOO162" s="90"/>
      <c r="FOP162" s="90"/>
      <c r="FOQ162" s="90"/>
      <c r="FOR162" s="90"/>
      <c r="FOS162" s="90"/>
      <c r="FOT162" s="90"/>
      <c r="FOU162" s="90"/>
      <c r="FOV162" s="90"/>
      <c r="FOW162" s="90"/>
      <c r="FOX162" s="90"/>
      <c r="FOY162" s="90"/>
      <c r="FOZ162" s="90"/>
      <c r="FPA162" s="90"/>
      <c r="FPB162" s="90"/>
      <c r="FPC162" s="90"/>
      <c r="FPD162" s="90"/>
      <c r="FPE162" s="90"/>
      <c r="FPF162" s="90"/>
      <c r="FPG162" s="90"/>
      <c r="FPH162" s="90"/>
      <c r="FPI162" s="90"/>
      <c r="FPJ162" s="90"/>
      <c r="FPK162" s="90"/>
      <c r="FPL162" s="90"/>
      <c r="FPM162" s="90"/>
      <c r="FPN162" s="90"/>
      <c r="FPO162" s="90"/>
      <c r="FPP162" s="90"/>
      <c r="FPQ162" s="90"/>
      <c r="FPR162" s="90"/>
      <c r="FPS162" s="90"/>
      <c r="FPT162" s="90"/>
      <c r="FPU162" s="90"/>
      <c r="FPV162" s="90"/>
      <c r="FPW162" s="90"/>
      <c r="FPX162" s="90"/>
      <c r="FPY162" s="90"/>
      <c r="FPZ162" s="90"/>
      <c r="FQA162" s="90"/>
      <c r="FQB162" s="90"/>
      <c r="FQC162" s="90"/>
      <c r="FQD162" s="90"/>
      <c r="FQE162" s="90"/>
      <c r="FQF162" s="90"/>
      <c r="FQG162" s="90"/>
      <c r="FQH162" s="90"/>
      <c r="FQI162" s="90"/>
      <c r="FQJ162" s="90"/>
      <c r="FQK162" s="90"/>
      <c r="FQL162" s="90"/>
      <c r="FQM162" s="90"/>
      <c r="FQN162" s="90"/>
      <c r="FQO162" s="90"/>
      <c r="FQP162" s="90"/>
      <c r="FQQ162" s="90"/>
      <c r="FQR162" s="90"/>
      <c r="FQS162" s="90"/>
      <c r="FQT162" s="90"/>
      <c r="FQU162" s="90"/>
      <c r="FQV162" s="90"/>
      <c r="FQW162" s="90"/>
      <c r="FQX162" s="90"/>
      <c r="FQY162" s="90"/>
      <c r="FQZ162" s="90"/>
      <c r="FRA162" s="90"/>
      <c r="FRB162" s="90"/>
      <c r="FRC162" s="90"/>
      <c r="FRD162" s="90"/>
      <c r="FRE162" s="90"/>
      <c r="FRF162" s="90"/>
      <c r="FRG162" s="90"/>
      <c r="FRH162" s="90"/>
      <c r="FRI162" s="90"/>
      <c r="FRJ162" s="90"/>
      <c r="FRK162" s="90"/>
      <c r="FRL162" s="90"/>
      <c r="FRM162" s="90"/>
      <c r="FRN162" s="90"/>
      <c r="FRO162" s="90"/>
      <c r="FRP162" s="90"/>
      <c r="FRQ162" s="90"/>
      <c r="FRR162" s="90"/>
      <c r="FRS162" s="90"/>
      <c r="FRT162" s="90"/>
      <c r="FRU162" s="90"/>
      <c r="FRV162" s="90"/>
      <c r="FRW162" s="90"/>
      <c r="FRX162" s="90"/>
      <c r="FRY162" s="90"/>
      <c r="FRZ162" s="90"/>
      <c r="FSA162" s="90"/>
      <c r="FSB162" s="90"/>
      <c r="FSC162" s="90"/>
      <c r="FSD162" s="90"/>
      <c r="FSE162" s="90"/>
      <c r="FSF162" s="90"/>
      <c r="FSG162" s="90"/>
      <c r="FSH162" s="90"/>
      <c r="FSI162" s="90"/>
      <c r="FSJ162" s="90"/>
      <c r="FSK162" s="90"/>
      <c r="FSL162" s="90"/>
      <c r="FSM162" s="90"/>
      <c r="FSN162" s="90"/>
      <c r="FSO162" s="90"/>
      <c r="FSP162" s="90"/>
      <c r="FSQ162" s="90"/>
      <c r="FSR162" s="90"/>
      <c r="FSS162" s="90"/>
      <c r="FST162" s="90"/>
      <c r="FSU162" s="90"/>
      <c r="FSV162" s="90"/>
      <c r="FSW162" s="90"/>
      <c r="FSX162" s="90"/>
      <c r="FSY162" s="90"/>
      <c r="FSZ162" s="90"/>
      <c r="FTA162" s="90"/>
      <c r="FTB162" s="90"/>
      <c r="FTC162" s="90"/>
      <c r="FTD162" s="90"/>
      <c r="FTE162" s="90"/>
      <c r="FTF162" s="90"/>
      <c r="FTG162" s="90"/>
      <c r="FTH162" s="90"/>
      <c r="FTI162" s="90"/>
      <c r="FTJ162" s="90"/>
      <c r="FTK162" s="90"/>
      <c r="FTL162" s="90"/>
      <c r="FTM162" s="90"/>
      <c r="FTN162" s="90"/>
      <c r="FTO162" s="90"/>
      <c r="FTP162" s="90"/>
      <c r="FTQ162" s="90"/>
      <c r="FTR162" s="90"/>
      <c r="FTS162" s="90"/>
      <c r="FTT162" s="90"/>
      <c r="FTU162" s="90"/>
      <c r="FTV162" s="90"/>
      <c r="FTW162" s="90"/>
      <c r="FTX162" s="90"/>
      <c r="FTY162" s="90"/>
      <c r="FTZ162" s="90"/>
      <c r="FUA162" s="90"/>
      <c r="FUB162" s="90"/>
      <c r="FUC162" s="90"/>
      <c r="FUD162" s="90"/>
      <c r="FUE162" s="90"/>
      <c r="FUF162" s="90"/>
      <c r="FUG162" s="90"/>
      <c r="FUH162" s="90"/>
      <c r="FUI162" s="90"/>
      <c r="FUJ162" s="90"/>
      <c r="FUK162" s="90"/>
      <c r="FUL162" s="90"/>
      <c r="FUM162" s="90"/>
      <c r="FUN162" s="90"/>
      <c r="FUO162" s="90"/>
      <c r="FUP162" s="90"/>
      <c r="FUQ162" s="90"/>
      <c r="FUR162" s="90"/>
      <c r="FUS162" s="90"/>
      <c r="FUT162" s="90"/>
      <c r="FUU162" s="90"/>
      <c r="FUV162" s="90"/>
      <c r="FUW162" s="90"/>
      <c r="FUX162" s="90"/>
      <c r="FUY162" s="90"/>
      <c r="FUZ162" s="90"/>
      <c r="FVA162" s="90"/>
      <c r="FVB162" s="90"/>
      <c r="FVC162" s="90"/>
      <c r="FVD162" s="90"/>
      <c r="FVE162" s="90"/>
      <c r="FVF162" s="90"/>
      <c r="FVG162" s="90"/>
      <c r="FVH162" s="90"/>
      <c r="FVI162" s="90"/>
      <c r="FVJ162" s="90"/>
      <c r="FVK162" s="90"/>
      <c r="FVL162" s="90"/>
      <c r="FVM162" s="90"/>
      <c r="FVN162" s="90"/>
      <c r="FVO162" s="90"/>
      <c r="FVP162" s="90"/>
      <c r="FVQ162" s="90"/>
      <c r="FVR162" s="90"/>
      <c r="FVS162" s="90"/>
      <c r="FVT162" s="90"/>
      <c r="FVU162" s="90"/>
      <c r="FVV162" s="90"/>
      <c r="FVW162" s="90"/>
      <c r="FVX162" s="90"/>
      <c r="FVY162" s="90"/>
      <c r="FVZ162" s="90"/>
      <c r="FWA162" s="90"/>
      <c r="FWB162" s="90"/>
      <c r="FWC162" s="90"/>
      <c r="FWD162" s="90"/>
      <c r="FWE162" s="90"/>
      <c r="FWF162" s="90"/>
      <c r="FWG162" s="90"/>
      <c r="FWH162" s="90"/>
      <c r="FWI162" s="90"/>
      <c r="FWJ162" s="90"/>
      <c r="FWK162" s="90"/>
      <c r="FWL162" s="90"/>
      <c r="FWM162" s="90"/>
      <c r="FWN162" s="90"/>
      <c r="FWO162" s="90"/>
      <c r="FWP162" s="90"/>
      <c r="FWQ162" s="90"/>
      <c r="FWR162" s="90"/>
      <c r="FWS162" s="90"/>
      <c r="FWT162" s="90"/>
      <c r="FWU162" s="90"/>
      <c r="FWV162" s="90"/>
      <c r="FWW162" s="90"/>
      <c r="FWX162" s="90"/>
      <c r="FWY162" s="90"/>
      <c r="FWZ162" s="90"/>
      <c r="FXA162" s="90"/>
      <c r="FXB162" s="90"/>
      <c r="FXC162" s="90"/>
      <c r="FXD162" s="90"/>
      <c r="FXE162" s="90"/>
      <c r="FXF162" s="90"/>
      <c r="FXG162" s="90"/>
      <c r="FXH162" s="90"/>
      <c r="FXI162" s="90"/>
      <c r="FXJ162" s="90"/>
      <c r="FXK162" s="90"/>
      <c r="FXL162" s="90"/>
      <c r="FXM162" s="90"/>
      <c r="FXN162" s="90"/>
      <c r="FXO162" s="90"/>
      <c r="FXP162" s="90"/>
      <c r="FXQ162" s="90"/>
      <c r="FXR162" s="90"/>
      <c r="FXS162" s="90"/>
      <c r="FXT162" s="90"/>
      <c r="FXU162" s="90"/>
      <c r="FXV162" s="90"/>
      <c r="FXW162" s="90"/>
      <c r="FXX162" s="90"/>
      <c r="FXY162" s="90"/>
      <c r="FXZ162" s="90"/>
      <c r="FYA162" s="90"/>
      <c r="FYB162" s="90"/>
      <c r="FYC162" s="90"/>
      <c r="FYD162" s="90"/>
      <c r="FYE162" s="90"/>
      <c r="FYF162" s="90"/>
      <c r="FYG162" s="90"/>
      <c r="FYH162" s="90"/>
      <c r="FYI162" s="90"/>
      <c r="FYJ162" s="90"/>
      <c r="FYK162" s="90"/>
      <c r="FYL162" s="90"/>
      <c r="FYM162" s="90"/>
      <c r="FYN162" s="90"/>
      <c r="FYO162" s="90"/>
      <c r="FYP162" s="90"/>
      <c r="FYQ162" s="90"/>
      <c r="FYR162" s="90"/>
      <c r="FYS162" s="90"/>
      <c r="FYT162" s="90"/>
      <c r="FYU162" s="90"/>
      <c r="FYV162" s="90"/>
      <c r="FYW162" s="90"/>
      <c r="FYX162" s="90"/>
      <c r="FYY162" s="90"/>
      <c r="FYZ162" s="90"/>
      <c r="FZA162" s="90"/>
      <c r="FZB162" s="90"/>
      <c r="FZC162" s="90"/>
      <c r="FZD162" s="90"/>
      <c r="FZE162" s="90"/>
      <c r="FZF162" s="90"/>
      <c r="FZG162" s="90"/>
      <c r="FZH162" s="90"/>
      <c r="FZI162" s="90"/>
      <c r="FZJ162" s="90"/>
      <c r="FZK162" s="90"/>
      <c r="FZL162" s="90"/>
      <c r="FZM162" s="90"/>
      <c r="FZN162" s="90"/>
      <c r="FZO162" s="90"/>
      <c r="FZP162" s="90"/>
      <c r="FZQ162" s="90"/>
      <c r="FZR162" s="90"/>
      <c r="FZS162" s="90"/>
      <c r="FZT162" s="90"/>
      <c r="FZU162" s="90"/>
      <c r="FZV162" s="90"/>
      <c r="FZW162" s="90"/>
      <c r="FZX162" s="90"/>
      <c r="FZY162" s="90"/>
      <c r="FZZ162" s="90"/>
      <c r="GAA162" s="90"/>
      <c r="GAB162" s="90"/>
      <c r="GAC162" s="90"/>
      <c r="GAD162" s="90"/>
      <c r="GAE162" s="90"/>
      <c r="GAF162" s="90"/>
      <c r="GAG162" s="90"/>
      <c r="GAH162" s="90"/>
      <c r="GAI162" s="90"/>
      <c r="GAJ162" s="90"/>
      <c r="GAK162" s="90"/>
      <c r="GAL162" s="90"/>
      <c r="GAM162" s="90"/>
      <c r="GAN162" s="90"/>
      <c r="GAO162" s="90"/>
      <c r="GAP162" s="90"/>
      <c r="GAQ162" s="90"/>
      <c r="GAR162" s="90"/>
      <c r="GAS162" s="90"/>
      <c r="GAT162" s="90"/>
      <c r="GAU162" s="90"/>
      <c r="GAV162" s="90"/>
      <c r="GAW162" s="90"/>
      <c r="GAX162" s="90"/>
      <c r="GAY162" s="90"/>
      <c r="GAZ162" s="90"/>
      <c r="GBA162" s="90"/>
      <c r="GBB162" s="90"/>
      <c r="GBC162" s="90"/>
      <c r="GBD162" s="90"/>
      <c r="GBE162" s="90"/>
      <c r="GBF162" s="90"/>
      <c r="GBG162" s="90"/>
      <c r="GBH162" s="90"/>
      <c r="GBI162" s="90"/>
      <c r="GBJ162" s="90"/>
      <c r="GBK162" s="90"/>
      <c r="GBL162" s="90"/>
      <c r="GBM162" s="90"/>
      <c r="GBN162" s="90"/>
      <c r="GBO162" s="90"/>
      <c r="GBP162" s="90"/>
      <c r="GBQ162" s="90"/>
      <c r="GBR162" s="90"/>
      <c r="GBS162" s="90"/>
      <c r="GBT162" s="90"/>
      <c r="GBU162" s="90"/>
      <c r="GBV162" s="90"/>
      <c r="GBW162" s="90"/>
      <c r="GBX162" s="90"/>
      <c r="GBY162" s="90"/>
      <c r="GBZ162" s="90"/>
      <c r="GCA162" s="90"/>
      <c r="GCB162" s="90"/>
      <c r="GCC162" s="90"/>
      <c r="GCD162" s="90"/>
      <c r="GCE162" s="90"/>
      <c r="GCF162" s="90"/>
      <c r="GCG162" s="90"/>
      <c r="GCH162" s="90"/>
      <c r="GCI162" s="90"/>
      <c r="GCJ162" s="90"/>
      <c r="GCK162" s="90"/>
      <c r="GCL162" s="90"/>
      <c r="GCM162" s="90"/>
      <c r="GCN162" s="90"/>
      <c r="GCO162" s="90"/>
      <c r="GCP162" s="90"/>
      <c r="GCQ162" s="90"/>
      <c r="GCR162" s="90"/>
      <c r="GCS162" s="90"/>
      <c r="GCT162" s="90"/>
      <c r="GCU162" s="90"/>
      <c r="GCV162" s="90"/>
      <c r="GCW162" s="90"/>
      <c r="GCX162" s="90"/>
      <c r="GCY162" s="90"/>
      <c r="GCZ162" s="90"/>
      <c r="GDA162" s="90"/>
      <c r="GDB162" s="90"/>
      <c r="GDC162" s="90"/>
      <c r="GDD162" s="90"/>
      <c r="GDE162" s="90"/>
      <c r="GDF162" s="90"/>
      <c r="GDG162" s="90"/>
      <c r="GDH162" s="90"/>
      <c r="GDI162" s="90"/>
      <c r="GDJ162" s="90"/>
      <c r="GDK162" s="90"/>
      <c r="GDL162" s="90"/>
      <c r="GDM162" s="90"/>
      <c r="GDN162" s="90"/>
      <c r="GDO162" s="90"/>
      <c r="GDP162" s="90"/>
      <c r="GDQ162" s="90"/>
      <c r="GDR162" s="90"/>
      <c r="GDS162" s="90"/>
      <c r="GDT162" s="90"/>
      <c r="GDU162" s="90"/>
      <c r="GDV162" s="90"/>
      <c r="GDW162" s="90"/>
      <c r="GDX162" s="90"/>
      <c r="GDY162" s="90"/>
      <c r="GDZ162" s="90"/>
      <c r="GEA162" s="90"/>
      <c r="GEB162" s="90"/>
      <c r="GEC162" s="90"/>
      <c r="GED162" s="90"/>
      <c r="GEE162" s="90"/>
      <c r="GEF162" s="90"/>
      <c r="GEG162" s="90"/>
      <c r="GEH162" s="90"/>
      <c r="GEI162" s="90"/>
      <c r="GEJ162" s="90"/>
      <c r="GEK162" s="90"/>
      <c r="GEL162" s="90"/>
      <c r="GEM162" s="90"/>
      <c r="GEN162" s="90"/>
      <c r="GEO162" s="90"/>
      <c r="GEP162" s="90"/>
      <c r="GEQ162" s="90"/>
      <c r="GER162" s="90"/>
      <c r="GES162" s="90"/>
      <c r="GET162" s="90"/>
      <c r="GEU162" s="90"/>
      <c r="GEV162" s="90"/>
      <c r="GEW162" s="90"/>
      <c r="GEX162" s="90"/>
      <c r="GEY162" s="90"/>
      <c r="GEZ162" s="90"/>
      <c r="GFA162" s="90"/>
      <c r="GFB162" s="90"/>
      <c r="GFC162" s="90"/>
      <c r="GFD162" s="90"/>
      <c r="GFE162" s="90"/>
      <c r="GFF162" s="90"/>
      <c r="GFG162" s="90"/>
      <c r="GFH162" s="90"/>
      <c r="GFI162" s="90"/>
      <c r="GFJ162" s="90"/>
      <c r="GFK162" s="90"/>
      <c r="GFL162" s="90"/>
      <c r="GFM162" s="90"/>
      <c r="GFN162" s="90"/>
      <c r="GFO162" s="90"/>
      <c r="GFP162" s="90"/>
      <c r="GFQ162" s="90"/>
      <c r="GFR162" s="90"/>
      <c r="GFS162" s="90"/>
      <c r="GFT162" s="90"/>
      <c r="GFU162" s="90"/>
      <c r="GFV162" s="90"/>
      <c r="GFW162" s="90"/>
      <c r="GFX162" s="90"/>
      <c r="GFY162" s="90"/>
      <c r="GFZ162" s="90"/>
      <c r="GGA162" s="90"/>
      <c r="GGB162" s="90"/>
      <c r="GGC162" s="90"/>
      <c r="GGD162" s="90"/>
      <c r="GGE162" s="90"/>
      <c r="GGF162" s="90"/>
      <c r="GGG162" s="90"/>
      <c r="GGH162" s="90"/>
      <c r="GGI162" s="90"/>
      <c r="GGJ162" s="90"/>
      <c r="GGK162" s="90"/>
      <c r="GGL162" s="90"/>
      <c r="GGM162" s="90"/>
      <c r="GGN162" s="90"/>
      <c r="GGO162" s="90"/>
      <c r="GGP162" s="90"/>
      <c r="GGQ162" s="90"/>
      <c r="GGR162" s="90"/>
      <c r="GGS162" s="90"/>
      <c r="GGT162" s="90"/>
      <c r="GGU162" s="90"/>
      <c r="GGV162" s="90"/>
      <c r="GGW162" s="90"/>
      <c r="GGX162" s="90"/>
      <c r="GGY162" s="90"/>
      <c r="GGZ162" s="90"/>
      <c r="GHA162" s="90"/>
      <c r="GHB162" s="90"/>
      <c r="GHC162" s="90"/>
      <c r="GHD162" s="90"/>
      <c r="GHE162" s="90"/>
      <c r="GHF162" s="90"/>
      <c r="GHG162" s="90"/>
      <c r="GHH162" s="90"/>
      <c r="GHI162" s="90"/>
      <c r="GHJ162" s="90"/>
      <c r="GHK162" s="90"/>
      <c r="GHL162" s="90"/>
      <c r="GHM162" s="90"/>
      <c r="GHN162" s="90"/>
      <c r="GHO162" s="90"/>
      <c r="GHP162" s="90"/>
      <c r="GHQ162" s="90"/>
      <c r="GHR162" s="90"/>
      <c r="GHS162" s="90"/>
      <c r="GHT162" s="90"/>
      <c r="GHU162" s="90"/>
      <c r="GHV162" s="90"/>
      <c r="GHW162" s="90"/>
      <c r="GHX162" s="90"/>
      <c r="GHY162" s="90"/>
      <c r="GHZ162" s="90"/>
      <c r="GIA162" s="90"/>
      <c r="GIB162" s="90"/>
      <c r="GIC162" s="90"/>
      <c r="GID162" s="90"/>
      <c r="GIE162" s="90"/>
      <c r="GIF162" s="90"/>
      <c r="GIG162" s="90"/>
      <c r="GIH162" s="90"/>
      <c r="GII162" s="90"/>
      <c r="GIJ162" s="90"/>
      <c r="GIK162" s="90"/>
      <c r="GIL162" s="90"/>
      <c r="GIM162" s="90"/>
      <c r="GIN162" s="90"/>
      <c r="GIO162" s="90"/>
      <c r="GIP162" s="90"/>
      <c r="GIQ162" s="90"/>
      <c r="GIR162" s="90"/>
      <c r="GIS162" s="90"/>
      <c r="GIT162" s="90"/>
      <c r="GIU162" s="90"/>
      <c r="GIV162" s="90"/>
      <c r="GIW162" s="90"/>
      <c r="GIX162" s="90"/>
      <c r="GIY162" s="90"/>
      <c r="GIZ162" s="90"/>
      <c r="GJA162" s="90"/>
      <c r="GJB162" s="90"/>
      <c r="GJC162" s="90"/>
      <c r="GJD162" s="90"/>
      <c r="GJE162" s="90"/>
      <c r="GJF162" s="90"/>
      <c r="GJG162" s="90"/>
      <c r="GJH162" s="90"/>
      <c r="GJI162" s="90"/>
      <c r="GJJ162" s="90"/>
      <c r="GJK162" s="90"/>
      <c r="GJL162" s="90"/>
      <c r="GJM162" s="90"/>
      <c r="GJN162" s="90"/>
      <c r="GJO162" s="90"/>
      <c r="GJP162" s="90"/>
      <c r="GJQ162" s="90"/>
      <c r="GJR162" s="90"/>
      <c r="GJS162" s="90"/>
      <c r="GJT162" s="90"/>
      <c r="GJU162" s="90"/>
      <c r="GJV162" s="90"/>
      <c r="GJW162" s="90"/>
      <c r="GJX162" s="90"/>
      <c r="GJY162" s="90"/>
      <c r="GJZ162" s="90"/>
      <c r="GKA162" s="90"/>
      <c r="GKB162" s="90"/>
      <c r="GKC162" s="90"/>
      <c r="GKD162" s="90"/>
      <c r="GKE162" s="90"/>
      <c r="GKF162" s="90"/>
      <c r="GKG162" s="90"/>
      <c r="GKH162" s="90"/>
      <c r="GKI162" s="90"/>
      <c r="GKJ162" s="90"/>
      <c r="GKK162" s="90"/>
      <c r="GKL162" s="90"/>
      <c r="GKM162" s="90"/>
      <c r="GKN162" s="90"/>
      <c r="GKO162" s="90"/>
      <c r="GKP162" s="90"/>
      <c r="GKQ162" s="90"/>
      <c r="GKR162" s="90"/>
      <c r="GKS162" s="90"/>
      <c r="GKT162" s="90"/>
      <c r="GKU162" s="90"/>
      <c r="GKV162" s="90"/>
      <c r="GKW162" s="90"/>
      <c r="GKX162" s="90"/>
      <c r="GKY162" s="90"/>
      <c r="GKZ162" s="90"/>
      <c r="GLA162" s="90"/>
      <c r="GLB162" s="90"/>
      <c r="GLC162" s="90"/>
      <c r="GLD162" s="90"/>
      <c r="GLE162" s="90"/>
      <c r="GLF162" s="90"/>
      <c r="GLG162" s="90"/>
      <c r="GLH162" s="90"/>
      <c r="GLI162" s="90"/>
      <c r="GLJ162" s="90"/>
      <c r="GLK162" s="90"/>
      <c r="GLL162" s="90"/>
      <c r="GLM162" s="90"/>
      <c r="GLN162" s="90"/>
      <c r="GLO162" s="90"/>
      <c r="GLP162" s="90"/>
      <c r="GLQ162" s="90"/>
      <c r="GLR162" s="90"/>
      <c r="GLS162" s="90"/>
      <c r="GLT162" s="90"/>
      <c r="GLU162" s="90"/>
      <c r="GLV162" s="90"/>
      <c r="GLW162" s="90"/>
      <c r="GLX162" s="90"/>
      <c r="GLY162" s="90"/>
      <c r="GLZ162" s="90"/>
      <c r="GMA162" s="90"/>
      <c r="GMB162" s="90"/>
      <c r="GMC162" s="90"/>
      <c r="GMD162" s="90"/>
      <c r="GME162" s="90"/>
      <c r="GMF162" s="90"/>
      <c r="GMG162" s="90"/>
      <c r="GMH162" s="90"/>
      <c r="GMI162" s="90"/>
      <c r="GMJ162" s="90"/>
      <c r="GMK162" s="90"/>
      <c r="GML162" s="90"/>
      <c r="GMM162" s="90"/>
      <c r="GMN162" s="90"/>
      <c r="GMO162" s="90"/>
      <c r="GMP162" s="90"/>
      <c r="GMQ162" s="90"/>
      <c r="GMR162" s="90"/>
      <c r="GMS162" s="90"/>
      <c r="GMT162" s="90"/>
      <c r="GMU162" s="90"/>
      <c r="GMV162" s="90"/>
      <c r="GMW162" s="90"/>
      <c r="GMX162" s="90"/>
      <c r="GMY162" s="90"/>
      <c r="GMZ162" s="90"/>
      <c r="GNA162" s="90"/>
      <c r="GNB162" s="90"/>
      <c r="GNC162" s="90"/>
      <c r="GND162" s="90"/>
      <c r="GNE162" s="90"/>
      <c r="GNF162" s="90"/>
      <c r="GNG162" s="90"/>
      <c r="GNH162" s="90"/>
      <c r="GNI162" s="90"/>
      <c r="GNJ162" s="90"/>
      <c r="GNK162" s="90"/>
      <c r="GNL162" s="90"/>
      <c r="GNM162" s="90"/>
      <c r="GNN162" s="90"/>
      <c r="GNO162" s="90"/>
      <c r="GNP162" s="90"/>
      <c r="GNQ162" s="90"/>
      <c r="GNR162" s="90"/>
      <c r="GNS162" s="90"/>
      <c r="GNT162" s="90"/>
      <c r="GNU162" s="90"/>
      <c r="GNV162" s="90"/>
      <c r="GNW162" s="90"/>
      <c r="GNX162" s="90"/>
      <c r="GNY162" s="90"/>
      <c r="GNZ162" s="90"/>
      <c r="GOA162" s="90"/>
      <c r="GOB162" s="90"/>
      <c r="GOC162" s="90"/>
      <c r="GOD162" s="90"/>
      <c r="GOE162" s="90"/>
      <c r="GOF162" s="90"/>
      <c r="GOG162" s="90"/>
      <c r="GOH162" s="90"/>
      <c r="GOI162" s="90"/>
      <c r="GOJ162" s="90"/>
      <c r="GOK162" s="90"/>
      <c r="GOL162" s="90"/>
      <c r="GOM162" s="90"/>
      <c r="GON162" s="90"/>
      <c r="GOO162" s="90"/>
      <c r="GOP162" s="90"/>
      <c r="GOQ162" s="90"/>
      <c r="GOR162" s="90"/>
      <c r="GOS162" s="90"/>
      <c r="GOT162" s="90"/>
      <c r="GOU162" s="90"/>
      <c r="GOV162" s="90"/>
      <c r="GOW162" s="90"/>
      <c r="GOX162" s="90"/>
      <c r="GOY162" s="90"/>
      <c r="GOZ162" s="90"/>
      <c r="GPA162" s="90"/>
      <c r="GPB162" s="90"/>
      <c r="GPC162" s="90"/>
      <c r="GPD162" s="90"/>
      <c r="GPE162" s="90"/>
      <c r="GPF162" s="90"/>
      <c r="GPG162" s="90"/>
      <c r="GPH162" s="90"/>
      <c r="GPI162" s="90"/>
      <c r="GPJ162" s="90"/>
      <c r="GPK162" s="90"/>
      <c r="GPL162" s="90"/>
      <c r="GPM162" s="90"/>
      <c r="GPN162" s="90"/>
      <c r="GPO162" s="90"/>
      <c r="GPP162" s="90"/>
      <c r="GPQ162" s="90"/>
      <c r="GPR162" s="90"/>
      <c r="GPS162" s="90"/>
      <c r="GPT162" s="90"/>
      <c r="GPU162" s="90"/>
      <c r="GPV162" s="90"/>
      <c r="GPW162" s="90"/>
      <c r="GPX162" s="90"/>
      <c r="GPY162" s="90"/>
      <c r="GPZ162" s="90"/>
      <c r="GQA162" s="90"/>
      <c r="GQB162" s="90"/>
      <c r="GQC162" s="90"/>
      <c r="GQD162" s="90"/>
      <c r="GQE162" s="90"/>
      <c r="GQF162" s="90"/>
      <c r="GQG162" s="90"/>
      <c r="GQH162" s="90"/>
      <c r="GQI162" s="90"/>
      <c r="GQJ162" s="90"/>
      <c r="GQK162" s="90"/>
      <c r="GQL162" s="90"/>
      <c r="GQM162" s="90"/>
      <c r="GQN162" s="90"/>
      <c r="GQO162" s="90"/>
      <c r="GQP162" s="90"/>
      <c r="GQQ162" s="90"/>
      <c r="GQR162" s="90"/>
      <c r="GQS162" s="90"/>
      <c r="GQT162" s="90"/>
      <c r="GQU162" s="90"/>
      <c r="GQV162" s="90"/>
      <c r="GQW162" s="90"/>
      <c r="GQX162" s="90"/>
      <c r="GQY162" s="90"/>
      <c r="GQZ162" s="90"/>
      <c r="GRA162" s="90"/>
      <c r="GRB162" s="90"/>
      <c r="GRC162" s="90"/>
      <c r="GRD162" s="90"/>
      <c r="GRE162" s="90"/>
      <c r="GRF162" s="90"/>
      <c r="GRG162" s="90"/>
      <c r="GRH162" s="90"/>
      <c r="GRI162" s="90"/>
      <c r="GRJ162" s="90"/>
      <c r="GRK162" s="90"/>
      <c r="GRL162" s="90"/>
      <c r="GRM162" s="90"/>
      <c r="GRN162" s="90"/>
      <c r="GRO162" s="90"/>
      <c r="GRP162" s="90"/>
      <c r="GRQ162" s="90"/>
      <c r="GRR162" s="90"/>
      <c r="GRS162" s="90"/>
      <c r="GRT162" s="90"/>
      <c r="GRU162" s="90"/>
      <c r="GRV162" s="90"/>
      <c r="GRW162" s="90"/>
      <c r="GRX162" s="90"/>
      <c r="GRY162" s="90"/>
      <c r="GRZ162" s="90"/>
      <c r="GSA162" s="90"/>
      <c r="GSB162" s="90"/>
      <c r="GSC162" s="90"/>
      <c r="GSD162" s="90"/>
      <c r="GSE162" s="90"/>
      <c r="GSF162" s="90"/>
      <c r="GSG162" s="90"/>
      <c r="GSH162" s="90"/>
      <c r="GSI162" s="90"/>
      <c r="GSJ162" s="90"/>
      <c r="GSK162" s="90"/>
      <c r="GSL162" s="90"/>
      <c r="GSM162" s="90"/>
      <c r="GSN162" s="90"/>
      <c r="GSO162" s="90"/>
      <c r="GSP162" s="90"/>
      <c r="GSQ162" s="90"/>
      <c r="GSR162" s="90"/>
      <c r="GSS162" s="90"/>
      <c r="GST162" s="90"/>
      <c r="GSU162" s="90"/>
      <c r="GSV162" s="90"/>
      <c r="GSW162" s="90"/>
      <c r="GSX162" s="90"/>
      <c r="GSY162" s="90"/>
      <c r="GSZ162" s="90"/>
      <c r="GTA162" s="90"/>
      <c r="GTB162" s="90"/>
      <c r="GTC162" s="90"/>
      <c r="GTD162" s="90"/>
      <c r="GTE162" s="90"/>
      <c r="GTF162" s="90"/>
      <c r="GTG162" s="90"/>
      <c r="GTH162" s="90"/>
      <c r="GTI162" s="90"/>
      <c r="GTJ162" s="90"/>
      <c r="GTK162" s="90"/>
      <c r="GTL162" s="90"/>
      <c r="GTM162" s="90"/>
      <c r="GTN162" s="90"/>
      <c r="GTO162" s="90"/>
      <c r="GTP162" s="90"/>
      <c r="GTQ162" s="90"/>
      <c r="GTR162" s="90"/>
      <c r="GTS162" s="90"/>
      <c r="GTT162" s="90"/>
      <c r="GTU162" s="90"/>
      <c r="GTV162" s="90"/>
      <c r="GTW162" s="90"/>
      <c r="GTX162" s="90"/>
      <c r="GTY162" s="90"/>
      <c r="GTZ162" s="90"/>
      <c r="GUA162" s="90"/>
      <c r="GUB162" s="90"/>
      <c r="GUC162" s="90"/>
      <c r="GUD162" s="90"/>
      <c r="GUE162" s="90"/>
      <c r="GUF162" s="90"/>
      <c r="GUG162" s="90"/>
      <c r="GUH162" s="90"/>
      <c r="GUI162" s="90"/>
      <c r="GUJ162" s="90"/>
      <c r="GUK162" s="90"/>
      <c r="GUL162" s="90"/>
      <c r="GUM162" s="90"/>
      <c r="GUN162" s="90"/>
      <c r="GUO162" s="90"/>
      <c r="GUP162" s="90"/>
      <c r="GUQ162" s="90"/>
      <c r="GUR162" s="90"/>
      <c r="GUS162" s="90"/>
      <c r="GUT162" s="90"/>
      <c r="GUU162" s="90"/>
      <c r="GUV162" s="90"/>
      <c r="GUW162" s="90"/>
      <c r="GUX162" s="90"/>
      <c r="GUY162" s="90"/>
      <c r="GUZ162" s="90"/>
      <c r="GVA162" s="90"/>
      <c r="GVB162" s="90"/>
      <c r="GVC162" s="90"/>
      <c r="GVD162" s="90"/>
      <c r="GVE162" s="90"/>
      <c r="GVF162" s="90"/>
      <c r="GVG162" s="90"/>
      <c r="GVH162" s="90"/>
      <c r="GVI162" s="90"/>
      <c r="GVJ162" s="90"/>
      <c r="GVK162" s="90"/>
      <c r="GVL162" s="90"/>
      <c r="GVM162" s="90"/>
      <c r="GVN162" s="90"/>
      <c r="GVO162" s="90"/>
      <c r="GVP162" s="90"/>
      <c r="GVQ162" s="90"/>
      <c r="GVR162" s="90"/>
      <c r="GVS162" s="90"/>
      <c r="GVT162" s="90"/>
      <c r="GVU162" s="90"/>
      <c r="GVV162" s="90"/>
      <c r="GVW162" s="90"/>
      <c r="GVX162" s="90"/>
      <c r="GVY162" s="90"/>
      <c r="GVZ162" s="90"/>
      <c r="GWA162" s="90"/>
      <c r="GWB162" s="90"/>
      <c r="GWC162" s="90"/>
      <c r="GWD162" s="90"/>
      <c r="GWE162" s="90"/>
      <c r="GWF162" s="90"/>
      <c r="GWG162" s="90"/>
      <c r="GWH162" s="90"/>
      <c r="GWI162" s="90"/>
      <c r="GWJ162" s="90"/>
      <c r="GWK162" s="90"/>
      <c r="GWL162" s="90"/>
      <c r="GWM162" s="90"/>
      <c r="GWN162" s="90"/>
      <c r="GWO162" s="90"/>
      <c r="GWP162" s="90"/>
      <c r="GWQ162" s="90"/>
      <c r="GWR162" s="90"/>
      <c r="GWS162" s="90"/>
      <c r="GWT162" s="90"/>
      <c r="GWU162" s="90"/>
      <c r="GWV162" s="90"/>
      <c r="GWW162" s="90"/>
      <c r="GWX162" s="90"/>
      <c r="GWY162" s="90"/>
      <c r="GWZ162" s="90"/>
      <c r="GXA162" s="90"/>
      <c r="GXB162" s="90"/>
      <c r="GXC162" s="90"/>
      <c r="GXD162" s="90"/>
      <c r="GXE162" s="90"/>
      <c r="GXF162" s="90"/>
      <c r="GXG162" s="90"/>
      <c r="GXH162" s="90"/>
      <c r="GXI162" s="90"/>
      <c r="GXJ162" s="90"/>
      <c r="GXK162" s="90"/>
      <c r="GXL162" s="90"/>
      <c r="GXM162" s="90"/>
      <c r="GXN162" s="90"/>
      <c r="GXO162" s="90"/>
      <c r="GXP162" s="90"/>
      <c r="GXQ162" s="90"/>
      <c r="GXR162" s="90"/>
      <c r="GXS162" s="90"/>
      <c r="GXT162" s="90"/>
      <c r="GXU162" s="90"/>
      <c r="GXV162" s="90"/>
      <c r="GXW162" s="90"/>
      <c r="GXX162" s="90"/>
      <c r="GXY162" s="90"/>
      <c r="GXZ162" s="90"/>
      <c r="GYA162" s="90"/>
      <c r="GYB162" s="90"/>
      <c r="GYC162" s="90"/>
      <c r="GYD162" s="90"/>
      <c r="GYE162" s="90"/>
      <c r="GYF162" s="90"/>
      <c r="GYG162" s="90"/>
      <c r="GYH162" s="90"/>
      <c r="GYI162" s="90"/>
      <c r="GYJ162" s="90"/>
      <c r="GYK162" s="90"/>
      <c r="GYL162" s="90"/>
      <c r="GYM162" s="90"/>
      <c r="GYN162" s="90"/>
      <c r="GYO162" s="90"/>
      <c r="GYP162" s="90"/>
      <c r="GYQ162" s="90"/>
      <c r="GYR162" s="90"/>
      <c r="GYS162" s="90"/>
      <c r="GYT162" s="90"/>
      <c r="GYU162" s="90"/>
      <c r="GYV162" s="90"/>
      <c r="GYW162" s="90"/>
      <c r="GYX162" s="90"/>
      <c r="GYY162" s="90"/>
      <c r="GYZ162" s="90"/>
      <c r="GZA162" s="90"/>
      <c r="GZB162" s="90"/>
      <c r="GZC162" s="90"/>
      <c r="GZD162" s="90"/>
      <c r="GZE162" s="90"/>
      <c r="GZF162" s="90"/>
      <c r="GZG162" s="90"/>
      <c r="GZH162" s="90"/>
      <c r="GZI162" s="90"/>
      <c r="GZJ162" s="90"/>
      <c r="GZK162" s="90"/>
      <c r="GZL162" s="90"/>
      <c r="GZM162" s="90"/>
      <c r="GZN162" s="90"/>
      <c r="GZO162" s="90"/>
      <c r="GZP162" s="90"/>
      <c r="GZQ162" s="90"/>
      <c r="GZR162" s="90"/>
      <c r="GZS162" s="90"/>
      <c r="GZT162" s="90"/>
      <c r="GZU162" s="90"/>
      <c r="GZV162" s="90"/>
      <c r="GZW162" s="90"/>
      <c r="GZX162" s="90"/>
      <c r="GZY162" s="90"/>
      <c r="GZZ162" s="90"/>
      <c r="HAA162" s="90"/>
      <c r="HAB162" s="90"/>
      <c r="HAC162" s="90"/>
      <c r="HAD162" s="90"/>
      <c r="HAE162" s="90"/>
      <c r="HAF162" s="90"/>
      <c r="HAG162" s="90"/>
      <c r="HAH162" s="90"/>
      <c r="HAI162" s="90"/>
      <c r="HAJ162" s="90"/>
      <c r="HAK162" s="90"/>
      <c r="HAL162" s="90"/>
      <c r="HAM162" s="90"/>
      <c r="HAN162" s="90"/>
      <c r="HAO162" s="90"/>
      <c r="HAP162" s="90"/>
      <c r="HAQ162" s="90"/>
      <c r="HAR162" s="90"/>
      <c r="HAS162" s="90"/>
      <c r="HAT162" s="90"/>
      <c r="HAU162" s="90"/>
      <c r="HAV162" s="90"/>
      <c r="HAW162" s="90"/>
      <c r="HAX162" s="90"/>
      <c r="HAY162" s="90"/>
      <c r="HAZ162" s="90"/>
      <c r="HBA162" s="90"/>
      <c r="HBB162" s="90"/>
      <c r="HBC162" s="90"/>
      <c r="HBD162" s="90"/>
      <c r="HBE162" s="90"/>
      <c r="HBF162" s="90"/>
      <c r="HBG162" s="90"/>
      <c r="HBH162" s="90"/>
      <c r="HBI162" s="90"/>
      <c r="HBJ162" s="90"/>
      <c r="HBK162" s="90"/>
      <c r="HBL162" s="90"/>
      <c r="HBM162" s="90"/>
      <c r="HBN162" s="90"/>
      <c r="HBO162" s="90"/>
      <c r="HBP162" s="90"/>
      <c r="HBQ162" s="90"/>
      <c r="HBR162" s="90"/>
      <c r="HBS162" s="90"/>
      <c r="HBT162" s="90"/>
      <c r="HBU162" s="90"/>
      <c r="HBV162" s="90"/>
      <c r="HBW162" s="90"/>
      <c r="HBX162" s="90"/>
      <c r="HBY162" s="90"/>
      <c r="HBZ162" s="90"/>
      <c r="HCA162" s="90"/>
      <c r="HCB162" s="90"/>
      <c r="HCC162" s="90"/>
      <c r="HCD162" s="90"/>
      <c r="HCE162" s="90"/>
      <c r="HCF162" s="90"/>
      <c r="HCG162" s="90"/>
      <c r="HCH162" s="90"/>
      <c r="HCI162" s="90"/>
      <c r="HCJ162" s="90"/>
      <c r="HCK162" s="90"/>
      <c r="HCL162" s="90"/>
      <c r="HCM162" s="90"/>
      <c r="HCN162" s="90"/>
      <c r="HCO162" s="90"/>
      <c r="HCP162" s="90"/>
      <c r="HCQ162" s="90"/>
      <c r="HCR162" s="90"/>
      <c r="HCS162" s="90"/>
      <c r="HCT162" s="90"/>
      <c r="HCU162" s="90"/>
      <c r="HCV162" s="90"/>
      <c r="HCW162" s="90"/>
      <c r="HCX162" s="90"/>
      <c r="HCY162" s="90"/>
      <c r="HCZ162" s="90"/>
      <c r="HDA162" s="90"/>
      <c r="HDB162" s="90"/>
      <c r="HDC162" s="90"/>
      <c r="HDD162" s="90"/>
      <c r="HDE162" s="90"/>
      <c r="HDF162" s="90"/>
      <c r="HDG162" s="90"/>
      <c r="HDH162" s="90"/>
      <c r="HDI162" s="90"/>
      <c r="HDJ162" s="90"/>
      <c r="HDK162" s="90"/>
      <c r="HDL162" s="90"/>
      <c r="HDM162" s="90"/>
      <c r="HDN162" s="90"/>
      <c r="HDO162" s="90"/>
      <c r="HDP162" s="90"/>
      <c r="HDQ162" s="90"/>
      <c r="HDR162" s="90"/>
      <c r="HDS162" s="90"/>
      <c r="HDT162" s="90"/>
      <c r="HDU162" s="90"/>
      <c r="HDV162" s="90"/>
      <c r="HDW162" s="90"/>
      <c r="HDX162" s="90"/>
      <c r="HDY162" s="90"/>
      <c r="HDZ162" s="90"/>
      <c r="HEA162" s="90"/>
      <c r="HEB162" s="90"/>
      <c r="HEC162" s="90"/>
      <c r="HED162" s="90"/>
      <c r="HEE162" s="90"/>
      <c r="HEF162" s="90"/>
      <c r="HEG162" s="90"/>
      <c r="HEH162" s="90"/>
      <c r="HEI162" s="90"/>
      <c r="HEJ162" s="90"/>
      <c r="HEK162" s="90"/>
      <c r="HEL162" s="90"/>
      <c r="HEM162" s="90"/>
      <c r="HEN162" s="90"/>
      <c r="HEO162" s="90"/>
      <c r="HEP162" s="90"/>
      <c r="HEQ162" s="90"/>
      <c r="HER162" s="90"/>
      <c r="HES162" s="90"/>
      <c r="HET162" s="90"/>
      <c r="HEU162" s="90"/>
      <c r="HEV162" s="90"/>
      <c r="HEW162" s="90"/>
      <c r="HEX162" s="90"/>
      <c r="HEY162" s="90"/>
      <c r="HEZ162" s="90"/>
      <c r="HFA162" s="90"/>
      <c r="HFB162" s="90"/>
      <c r="HFC162" s="90"/>
      <c r="HFD162" s="90"/>
      <c r="HFE162" s="90"/>
      <c r="HFF162" s="90"/>
      <c r="HFG162" s="90"/>
      <c r="HFH162" s="90"/>
      <c r="HFI162" s="90"/>
      <c r="HFJ162" s="90"/>
      <c r="HFK162" s="90"/>
      <c r="HFL162" s="90"/>
      <c r="HFM162" s="90"/>
      <c r="HFN162" s="90"/>
      <c r="HFO162" s="90"/>
      <c r="HFP162" s="90"/>
      <c r="HFQ162" s="90"/>
      <c r="HFR162" s="90"/>
      <c r="HFS162" s="90"/>
      <c r="HFT162" s="90"/>
      <c r="HFU162" s="90"/>
      <c r="HFV162" s="90"/>
      <c r="HFW162" s="90"/>
      <c r="HFX162" s="90"/>
      <c r="HFY162" s="90"/>
      <c r="HFZ162" s="90"/>
      <c r="HGA162" s="90"/>
      <c r="HGB162" s="90"/>
      <c r="HGC162" s="90"/>
      <c r="HGD162" s="90"/>
      <c r="HGE162" s="90"/>
      <c r="HGF162" s="90"/>
      <c r="HGG162" s="90"/>
      <c r="HGH162" s="90"/>
      <c r="HGI162" s="90"/>
      <c r="HGJ162" s="90"/>
      <c r="HGK162" s="90"/>
      <c r="HGL162" s="90"/>
      <c r="HGM162" s="90"/>
      <c r="HGN162" s="90"/>
      <c r="HGO162" s="90"/>
      <c r="HGP162" s="90"/>
      <c r="HGQ162" s="90"/>
      <c r="HGR162" s="90"/>
      <c r="HGS162" s="90"/>
      <c r="HGT162" s="90"/>
      <c r="HGU162" s="90"/>
      <c r="HGV162" s="90"/>
      <c r="HGW162" s="90"/>
      <c r="HGX162" s="90"/>
      <c r="HGY162" s="90"/>
      <c r="HGZ162" s="90"/>
      <c r="HHA162" s="90"/>
      <c r="HHB162" s="90"/>
      <c r="HHC162" s="90"/>
      <c r="HHD162" s="90"/>
      <c r="HHE162" s="90"/>
      <c r="HHF162" s="90"/>
      <c r="HHG162" s="90"/>
      <c r="HHH162" s="90"/>
      <c r="HHI162" s="90"/>
      <c r="HHJ162" s="90"/>
      <c r="HHK162" s="90"/>
      <c r="HHL162" s="90"/>
      <c r="HHM162" s="90"/>
      <c r="HHN162" s="90"/>
      <c r="HHO162" s="90"/>
      <c r="HHP162" s="90"/>
      <c r="HHQ162" s="90"/>
      <c r="HHR162" s="90"/>
      <c r="HHS162" s="90"/>
      <c r="HHT162" s="90"/>
      <c r="HHU162" s="90"/>
      <c r="HHV162" s="90"/>
      <c r="HHW162" s="90"/>
      <c r="HHX162" s="90"/>
      <c r="HHY162" s="90"/>
      <c r="HHZ162" s="90"/>
      <c r="HIA162" s="90"/>
      <c r="HIB162" s="90"/>
      <c r="HIC162" s="90"/>
      <c r="HID162" s="90"/>
      <c r="HIE162" s="90"/>
      <c r="HIF162" s="90"/>
      <c r="HIG162" s="90"/>
      <c r="HIH162" s="90"/>
      <c r="HII162" s="90"/>
      <c r="HIJ162" s="90"/>
      <c r="HIK162" s="90"/>
      <c r="HIL162" s="90"/>
      <c r="HIM162" s="90"/>
      <c r="HIN162" s="90"/>
      <c r="HIO162" s="90"/>
      <c r="HIP162" s="90"/>
      <c r="HIQ162" s="90"/>
      <c r="HIR162" s="90"/>
      <c r="HIS162" s="90"/>
      <c r="HIT162" s="90"/>
      <c r="HIU162" s="90"/>
      <c r="HIV162" s="90"/>
      <c r="HIW162" s="90"/>
      <c r="HIX162" s="90"/>
      <c r="HIY162" s="90"/>
      <c r="HIZ162" s="90"/>
      <c r="HJA162" s="90"/>
      <c r="HJB162" s="90"/>
      <c r="HJC162" s="90"/>
      <c r="HJD162" s="90"/>
      <c r="HJE162" s="90"/>
      <c r="HJF162" s="90"/>
      <c r="HJG162" s="90"/>
      <c r="HJH162" s="90"/>
      <c r="HJI162" s="90"/>
      <c r="HJJ162" s="90"/>
      <c r="HJK162" s="90"/>
      <c r="HJL162" s="90"/>
      <c r="HJM162" s="90"/>
      <c r="HJN162" s="90"/>
      <c r="HJO162" s="90"/>
      <c r="HJP162" s="90"/>
      <c r="HJQ162" s="90"/>
      <c r="HJR162" s="90"/>
      <c r="HJS162" s="90"/>
      <c r="HJT162" s="90"/>
      <c r="HJU162" s="90"/>
      <c r="HJV162" s="90"/>
      <c r="HJW162" s="90"/>
      <c r="HJX162" s="90"/>
      <c r="HJY162" s="90"/>
      <c r="HJZ162" s="90"/>
      <c r="HKA162" s="90"/>
      <c r="HKB162" s="90"/>
      <c r="HKC162" s="90"/>
      <c r="HKD162" s="90"/>
      <c r="HKE162" s="90"/>
      <c r="HKF162" s="90"/>
      <c r="HKG162" s="90"/>
      <c r="HKH162" s="90"/>
      <c r="HKI162" s="90"/>
      <c r="HKJ162" s="90"/>
      <c r="HKK162" s="90"/>
      <c r="HKL162" s="90"/>
      <c r="HKM162" s="90"/>
      <c r="HKN162" s="90"/>
      <c r="HKO162" s="90"/>
      <c r="HKP162" s="90"/>
      <c r="HKQ162" s="90"/>
      <c r="HKR162" s="90"/>
      <c r="HKS162" s="90"/>
      <c r="HKT162" s="90"/>
      <c r="HKU162" s="90"/>
      <c r="HKV162" s="90"/>
      <c r="HKW162" s="90"/>
      <c r="HKX162" s="90"/>
      <c r="HKY162" s="90"/>
      <c r="HKZ162" s="90"/>
      <c r="HLA162" s="90"/>
      <c r="HLB162" s="90"/>
      <c r="HLC162" s="90"/>
      <c r="HLD162" s="90"/>
      <c r="HLE162" s="90"/>
      <c r="HLF162" s="90"/>
      <c r="HLG162" s="90"/>
      <c r="HLH162" s="90"/>
      <c r="HLI162" s="90"/>
      <c r="HLJ162" s="90"/>
      <c r="HLK162" s="90"/>
      <c r="HLL162" s="90"/>
      <c r="HLM162" s="90"/>
      <c r="HLN162" s="90"/>
      <c r="HLO162" s="90"/>
      <c r="HLP162" s="90"/>
      <c r="HLQ162" s="90"/>
      <c r="HLR162" s="90"/>
      <c r="HLS162" s="90"/>
      <c r="HLT162" s="90"/>
      <c r="HLU162" s="90"/>
      <c r="HLV162" s="90"/>
      <c r="HLW162" s="90"/>
      <c r="HLX162" s="90"/>
      <c r="HLY162" s="90"/>
      <c r="HLZ162" s="90"/>
      <c r="HMA162" s="90"/>
      <c r="HMB162" s="90"/>
      <c r="HMC162" s="90"/>
      <c r="HMD162" s="90"/>
      <c r="HME162" s="90"/>
      <c r="HMF162" s="90"/>
      <c r="HMG162" s="90"/>
      <c r="HMH162" s="90"/>
      <c r="HMI162" s="90"/>
      <c r="HMJ162" s="90"/>
      <c r="HMK162" s="90"/>
      <c r="HML162" s="90"/>
      <c r="HMM162" s="90"/>
      <c r="HMN162" s="90"/>
      <c r="HMO162" s="90"/>
      <c r="HMP162" s="90"/>
      <c r="HMQ162" s="90"/>
      <c r="HMR162" s="90"/>
      <c r="HMS162" s="90"/>
      <c r="HMT162" s="90"/>
      <c r="HMU162" s="90"/>
      <c r="HMV162" s="90"/>
      <c r="HMW162" s="90"/>
      <c r="HMX162" s="90"/>
      <c r="HMY162" s="90"/>
      <c r="HMZ162" s="90"/>
      <c r="HNA162" s="90"/>
      <c r="HNB162" s="90"/>
      <c r="HNC162" s="90"/>
      <c r="HND162" s="90"/>
      <c r="HNE162" s="90"/>
      <c r="HNF162" s="90"/>
      <c r="HNG162" s="90"/>
      <c r="HNH162" s="90"/>
      <c r="HNI162" s="90"/>
      <c r="HNJ162" s="90"/>
      <c r="HNK162" s="90"/>
      <c r="HNL162" s="90"/>
      <c r="HNM162" s="90"/>
      <c r="HNN162" s="90"/>
      <c r="HNO162" s="90"/>
      <c r="HNP162" s="90"/>
      <c r="HNQ162" s="90"/>
      <c r="HNR162" s="90"/>
      <c r="HNS162" s="90"/>
      <c r="HNT162" s="90"/>
      <c r="HNU162" s="90"/>
      <c r="HNV162" s="90"/>
      <c r="HNW162" s="90"/>
      <c r="HNX162" s="90"/>
      <c r="HNY162" s="90"/>
      <c r="HNZ162" s="90"/>
      <c r="HOA162" s="90"/>
      <c r="HOB162" s="90"/>
      <c r="HOC162" s="90"/>
      <c r="HOD162" s="90"/>
      <c r="HOE162" s="90"/>
      <c r="HOF162" s="90"/>
      <c r="HOG162" s="90"/>
      <c r="HOH162" s="90"/>
      <c r="HOI162" s="90"/>
      <c r="HOJ162" s="90"/>
      <c r="HOK162" s="90"/>
      <c r="HOL162" s="90"/>
      <c r="HOM162" s="90"/>
      <c r="HON162" s="90"/>
      <c r="HOO162" s="90"/>
      <c r="HOP162" s="90"/>
      <c r="HOQ162" s="90"/>
      <c r="HOR162" s="90"/>
      <c r="HOS162" s="90"/>
      <c r="HOT162" s="90"/>
      <c r="HOU162" s="90"/>
      <c r="HOV162" s="90"/>
      <c r="HOW162" s="90"/>
      <c r="HOX162" s="90"/>
      <c r="HOY162" s="90"/>
      <c r="HOZ162" s="90"/>
      <c r="HPA162" s="90"/>
      <c r="HPB162" s="90"/>
      <c r="HPC162" s="90"/>
      <c r="HPD162" s="90"/>
      <c r="HPE162" s="90"/>
      <c r="HPF162" s="90"/>
      <c r="HPG162" s="90"/>
      <c r="HPH162" s="90"/>
      <c r="HPI162" s="90"/>
      <c r="HPJ162" s="90"/>
      <c r="HPK162" s="90"/>
      <c r="HPL162" s="90"/>
      <c r="HPM162" s="90"/>
      <c r="HPN162" s="90"/>
      <c r="HPO162" s="90"/>
      <c r="HPP162" s="90"/>
      <c r="HPQ162" s="90"/>
      <c r="HPR162" s="90"/>
      <c r="HPS162" s="90"/>
      <c r="HPT162" s="90"/>
      <c r="HPU162" s="90"/>
      <c r="HPV162" s="90"/>
      <c r="HPW162" s="90"/>
      <c r="HPX162" s="90"/>
      <c r="HPY162" s="90"/>
      <c r="HPZ162" s="90"/>
      <c r="HQA162" s="90"/>
      <c r="HQB162" s="90"/>
      <c r="HQC162" s="90"/>
      <c r="HQD162" s="90"/>
      <c r="HQE162" s="90"/>
      <c r="HQF162" s="90"/>
      <c r="HQG162" s="90"/>
      <c r="HQH162" s="90"/>
      <c r="HQI162" s="90"/>
      <c r="HQJ162" s="90"/>
      <c r="HQK162" s="90"/>
      <c r="HQL162" s="90"/>
      <c r="HQM162" s="90"/>
      <c r="HQN162" s="90"/>
      <c r="HQO162" s="90"/>
      <c r="HQP162" s="90"/>
      <c r="HQQ162" s="90"/>
      <c r="HQR162" s="90"/>
      <c r="HQS162" s="90"/>
      <c r="HQT162" s="90"/>
      <c r="HQU162" s="90"/>
      <c r="HQV162" s="90"/>
      <c r="HQW162" s="90"/>
      <c r="HQX162" s="90"/>
      <c r="HQY162" s="90"/>
      <c r="HQZ162" s="90"/>
      <c r="HRA162" s="90"/>
      <c r="HRB162" s="90"/>
      <c r="HRC162" s="90"/>
      <c r="HRD162" s="90"/>
      <c r="HRE162" s="90"/>
      <c r="HRF162" s="90"/>
      <c r="HRG162" s="90"/>
      <c r="HRH162" s="90"/>
      <c r="HRI162" s="90"/>
      <c r="HRJ162" s="90"/>
      <c r="HRK162" s="90"/>
      <c r="HRL162" s="90"/>
      <c r="HRM162" s="90"/>
      <c r="HRN162" s="90"/>
      <c r="HRO162" s="90"/>
      <c r="HRP162" s="90"/>
      <c r="HRQ162" s="90"/>
      <c r="HRR162" s="90"/>
      <c r="HRS162" s="90"/>
      <c r="HRT162" s="90"/>
      <c r="HRU162" s="90"/>
      <c r="HRV162" s="90"/>
      <c r="HRW162" s="90"/>
      <c r="HRX162" s="90"/>
      <c r="HRY162" s="90"/>
      <c r="HRZ162" s="90"/>
      <c r="HSA162" s="90"/>
      <c r="HSB162" s="90"/>
      <c r="HSC162" s="90"/>
      <c r="HSD162" s="90"/>
      <c r="HSE162" s="90"/>
      <c r="HSF162" s="90"/>
      <c r="HSG162" s="90"/>
      <c r="HSH162" s="90"/>
      <c r="HSI162" s="90"/>
      <c r="HSJ162" s="90"/>
      <c r="HSK162" s="90"/>
      <c r="HSL162" s="90"/>
      <c r="HSM162" s="90"/>
      <c r="HSN162" s="90"/>
      <c r="HSO162" s="90"/>
      <c r="HSP162" s="90"/>
      <c r="HSQ162" s="90"/>
      <c r="HSR162" s="90"/>
      <c r="HSS162" s="90"/>
      <c r="HST162" s="90"/>
      <c r="HSU162" s="90"/>
      <c r="HSV162" s="90"/>
      <c r="HSW162" s="90"/>
      <c r="HSX162" s="90"/>
      <c r="HSY162" s="90"/>
      <c r="HSZ162" s="90"/>
      <c r="HTA162" s="90"/>
      <c r="HTB162" s="90"/>
      <c r="HTC162" s="90"/>
      <c r="HTD162" s="90"/>
      <c r="HTE162" s="90"/>
      <c r="HTF162" s="90"/>
      <c r="HTG162" s="90"/>
      <c r="HTH162" s="90"/>
      <c r="HTI162" s="90"/>
      <c r="HTJ162" s="90"/>
      <c r="HTK162" s="90"/>
      <c r="HTL162" s="90"/>
      <c r="HTM162" s="90"/>
      <c r="HTN162" s="90"/>
      <c r="HTO162" s="90"/>
      <c r="HTP162" s="90"/>
      <c r="HTQ162" s="90"/>
      <c r="HTR162" s="90"/>
      <c r="HTS162" s="90"/>
      <c r="HTT162" s="90"/>
      <c r="HTU162" s="90"/>
      <c r="HTV162" s="90"/>
      <c r="HTW162" s="90"/>
      <c r="HTX162" s="90"/>
      <c r="HTY162" s="90"/>
      <c r="HTZ162" s="90"/>
      <c r="HUA162" s="90"/>
      <c r="HUB162" s="90"/>
      <c r="HUC162" s="90"/>
      <c r="HUD162" s="90"/>
      <c r="HUE162" s="90"/>
      <c r="HUF162" s="90"/>
      <c r="HUG162" s="90"/>
      <c r="HUH162" s="90"/>
      <c r="HUI162" s="90"/>
      <c r="HUJ162" s="90"/>
      <c r="HUK162" s="90"/>
      <c r="HUL162" s="90"/>
      <c r="HUM162" s="90"/>
      <c r="HUN162" s="90"/>
      <c r="HUO162" s="90"/>
      <c r="HUP162" s="90"/>
      <c r="HUQ162" s="90"/>
      <c r="HUR162" s="90"/>
      <c r="HUS162" s="90"/>
      <c r="HUT162" s="90"/>
      <c r="HUU162" s="90"/>
      <c r="HUV162" s="90"/>
      <c r="HUW162" s="90"/>
      <c r="HUX162" s="90"/>
      <c r="HUY162" s="90"/>
      <c r="HUZ162" s="90"/>
      <c r="HVA162" s="90"/>
      <c r="HVB162" s="90"/>
      <c r="HVC162" s="90"/>
      <c r="HVD162" s="90"/>
      <c r="HVE162" s="90"/>
      <c r="HVF162" s="90"/>
      <c r="HVG162" s="90"/>
      <c r="HVH162" s="90"/>
      <c r="HVI162" s="90"/>
      <c r="HVJ162" s="90"/>
      <c r="HVK162" s="90"/>
      <c r="HVL162" s="90"/>
      <c r="HVM162" s="90"/>
      <c r="HVN162" s="90"/>
      <c r="HVO162" s="90"/>
      <c r="HVP162" s="90"/>
      <c r="HVQ162" s="90"/>
      <c r="HVR162" s="90"/>
      <c r="HVS162" s="90"/>
      <c r="HVT162" s="90"/>
      <c r="HVU162" s="90"/>
      <c r="HVV162" s="90"/>
      <c r="HVW162" s="90"/>
      <c r="HVX162" s="90"/>
      <c r="HVY162" s="90"/>
      <c r="HVZ162" s="90"/>
      <c r="HWA162" s="90"/>
      <c r="HWB162" s="90"/>
      <c r="HWC162" s="90"/>
      <c r="HWD162" s="90"/>
      <c r="HWE162" s="90"/>
      <c r="HWF162" s="90"/>
      <c r="HWG162" s="90"/>
      <c r="HWH162" s="90"/>
      <c r="HWI162" s="90"/>
      <c r="HWJ162" s="90"/>
      <c r="HWK162" s="90"/>
      <c r="HWL162" s="90"/>
      <c r="HWM162" s="90"/>
      <c r="HWN162" s="90"/>
      <c r="HWO162" s="90"/>
      <c r="HWP162" s="90"/>
      <c r="HWQ162" s="90"/>
      <c r="HWR162" s="90"/>
      <c r="HWS162" s="90"/>
      <c r="HWT162" s="90"/>
      <c r="HWU162" s="90"/>
      <c r="HWV162" s="90"/>
      <c r="HWW162" s="90"/>
      <c r="HWX162" s="90"/>
      <c r="HWY162" s="90"/>
      <c r="HWZ162" s="90"/>
      <c r="HXA162" s="90"/>
      <c r="HXB162" s="90"/>
      <c r="HXC162" s="90"/>
      <c r="HXD162" s="90"/>
      <c r="HXE162" s="90"/>
      <c r="HXF162" s="90"/>
      <c r="HXG162" s="90"/>
      <c r="HXH162" s="90"/>
      <c r="HXI162" s="90"/>
      <c r="HXJ162" s="90"/>
      <c r="HXK162" s="90"/>
      <c r="HXL162" s="90"/>
      <c r="HXM162" s="90"/>
      <c r="HXN162" s="90"/>
      <c r="HXO162" s="90"/>
      <c r="HXP162" s="90"/>
      <c r="HXQ162" s="90"/>
      <c r="HXR162" s="90"/>
      <c r="HXS162" s="90"/>
      <c r="HXT162" s="90"/>
      <c r="HXU162" s="90"/>
      <c r="HXV162" s="90"/>
      <c r="HXW162" s="90"/>
      <c r="HXX162" s="90"/>
      <c r="HXY162" s="90"/>
      <c r="HXZ162" s="90"/>
      <c r="HYA162" s="90"/>
      <c r="HYB162" s="90"/>
      <c r="HYC162" s="90"/>
      <c r="HYD162" s="90"/>
      <c r="HYE162" s="90"/>
      <c r="HYF162" s="90"/>
      <c r="HYG162" s="90"/>
      <c r="HYH162" s="90"/>
      <c r="HYI162" s="90"/>
      <c r="HYJ162" s="90"/>
      <c r="HYK162" s="90"/>
      <c r="HYL162" s="90"/>
      <c r="HYM162" s="90"/>
      <c r="HYN162" s="90"/>
      <c r="HYO162" s="90"/>
      <c r="HYP162" s="90"/>
      <c r="HYQ162" s="90"/>
      <c r="HYR162" s="90"/>
      <c r="HYS162" s="90"/>
      <c r="HYT162" s="90"/>
      <c r="HYU162" s="90"/>
      <c r="HYV162" s="90"/>
      <c r="HYW162" s="90"/>
      <c r="HYX162" s="90"/>
      <c r="HYY162" s="90"/>
      <c r="HYZ162" s="90"/>
      <c r="HZA162" s="90"/>
      <c r="HZB162" s="90"/>
      <c r="HZC162" s="90"/>
      <c r="HZD162" s="90"/>
      <c r="HZE162" s="90"/>
      <c r="HZF162" s="90"/>
      <c r="HZG162" s="90"/>
      <c r="HZH162" s="90"/>
      <c r="HZI162" s="90"/>
      <c r="HZJ162" s="90"/>
      <c r="HZK162" s="90"/>
      <c r="HZL162" s="90"/>
      <c r="HZM162" s="90"/>
      <c r="HZN162" s="90"/>
      <c r="HZO162" s="90"/>
      <c r="HZP162" s="90"/>
      <c r="HZQ162" s="90"/>
      <c r="HZR162" s="90"/>
      <c r="HZS162" s="90"/>
      <c r="HZT162" s="90"/>
      <c r="HZU162" s="90"/>
      <c r="HZV162" s="90"/>
      <c r="HZW162" s="90"/>
      <c r="HZX162" s="90"/>
      <c r="HZY162" s="90"/>
      <c r="HZZ162" s="90"/>
      <c r="IAA162" s="90"/>
      <c r="IAB162" s="90"/>
      <c r="IAC162" s="90"/>
      <c r="IAD162" s="90"/>
      <c r="IAE162" s="90"/>
      <c r="IAF162" s="90"/>
      <c r="IAG162" s="90"/>
      <c r="IAH162" s="90"/>
      <c r="IAI162" s="90"/>
      <c r="IAJ162" s="90"/>
      <c r="IAK162" s="90"/>
      <c r="IAL162" s="90"/>
      <c r="IAM162" s="90"/>
      <c r="IAN162" s="90"/>
      <c r="IAO162" s="90"/>
      <c r="IAP162" s="90"/>
      <c r="IAQ162" s="90"/>
      <c r="IAR162" s="90"/>
      <c r="IAS162" s="90"/>
      <c r="IAT162" s="90"/>
      <c r="IAU162" s="90"/>
      <c r="IAV162" s="90"/>
      <c r="IAW162" s="90"/>
      <c r="IAX162" s="90"/>
      <c r="IAY162" s="90"/>
      <c r="IAZ162" s="90"/>
      <c r="IBA162" s="90"/>
      <c r="IBB162" s="90"/>
      <c r="IBC162" s="90"/>
      <c r="IBD162" s="90"/>
      <c r="IBE162" s="90"/>
      <c r="IBF162" s="90"/>
      <c r="IBG162" s="90"/>
      <c r="IBH162" s="90"/>
      <c r="IBI162" s="90"/>
      <c r="IBJ162" s="90"/>
      <c r="IBK162" s="90"/>
      <c r="IBL162" s="90"/>
      <c r="IBM162" s="90"/>
      <c r="IBN162" s="90"/>
      <c r="IBO162" s="90"/>
      <c r="IBP162" s="90"/>
      <c r="IBQ162" s="90"/>
      <c r="IBR162" s="90"/>
      <c r="IBS162" s="90"/>
      <c r="IBT162" s="90"/>
      <c r="IBU162" s="90"/>
      <c r="IBV162" s="90"/>
      <c r="IBW162" s="90"/>
      <c r="IBX162" s="90"/>
      <c r="IBY162" s="90"/>
      <c r="IBZ162" s="90"/>
      <c r="ICA162" s="90"/>
      <c r="ICB162" s="90"/>
      <c r="ICC162" s="90"/>
      <c r="ICD162" s="90"/>
      <c r="ICE162" s="90"/>
      <c r="ICF162" s="90"/>
      <c r="ICG162" s="90"/>
      <c r="ICH162" s="90"/>
      <c r="ICI162" s="90"/>
      <c r="ICJ162" s="90"/>
      <c r="ICK162" s="90"/>
      <c r="ICL162" s="90"/>
      <c r="ICM162" s="90"/>
      <c r="ICN162" s="90"/>
      <c r="ICO162" s="90"/>
      <c r="ICP162" s="90"/>
      <c r="ICQ162" s="90"/>
      <c r="ICR162" s="90"/>
      <c r="ICS162" s="90"/>
      <c r="ICT162" s="90"/>
      <c r="ICU162" s="90"/>
      <c r="ICV162" s="90"/>
      <c r="ICW162" s="90"/>
      <c r="ICX162" s="90"/>
      <c r="ICY162" s="90"/>
      <c r="ICZ162" s="90"/>
      <c r="IDA162" s="90"/>
      <c r="IDB162" s="90"/>
      <c r="IDC162" s="90"/>
      <c r="IDD162" s="90"/>
      <c r="IDE162" s="90"/>
      <c r="IDF162" s="90"/>
      <c r="IDG162" s="90"/>
      <c r="IDH162" s="90"/>
      <c r="IDI162" s="90"/>
      <c r="IDJ162" s="90"/>
      <c r="IDK162" s="90"/>
      <c r="IDL162" s="90"/>
      <c r="IDM162" s="90"/>
      <c r="IDN162" s="90"/>
      <c r="IDO162" s="90"/>
      <c r="IDP162" s="90"/>
      <c r="IDQ162" s="90"/>
      <c r="IDR162" s="90"/>
      <c r="IDS162" s="90"/>
      <c r="IDT162" s="90"/>
      <c r="IDU162" s="90"/>
      <c r="IDV162" s="90"/>
      <c r="IDW162" s="90"/>
      <c r="IDX162" s="90"/>
      <c r="IDY162" s="90"/>
      <c r="IDZ162" s="90"/>
      <c r="IEA162" s="90"/>
      <c r="IEB162" s="90"/>
      <c r="IEC162" s="90"/>
      <c r="IED162" s="90"/>
      <c r="IEE162" s="90"/>
      <c r="IEF162" s="90"/>
      <c r="IEG162" s="90"/>
      <c r="IEH162" s="90"/>
      <c r="IEI162" s="90"/>
      <c r="IEJ162" s="90"/>
      <c r="IEK162" s="90"/>
      <c r="IEL162" s="90"/>
      <c r="IEM162" s="90"/>
      <c r="IEN162" s="90"/>
      <c r="IEO162" s="90"/>
      <c r="IEP162" s="90"/>
      <c r="IEQ162" s="90"/>
      <c r="IER162" s="90"/>
      <c r="IES162" s="90"/>
      <c r="IET162" s="90"/>
      <c r="IEU162" s="90"/>
      <c r="IEV162" s="90"/>
      <c r="IEW162" s="90"/>
      <c r="IEX162" s="90"/>
      <c r="IEY162" s="90"/>
      <c r="IEZ162" s="90"/>
      <c r="IFA162" s="90"/>
      <c r="IFB162" s="90"/>
      <c r="IFC162" s="90"/>
      <c r="IFD162" s="90"/>
      <c r="IFE162" s="90"/>
      <c r="IFF162" s="90"/>
      <c r="IFG162" s="90"/>
      <c r="IFH162" s="90"/>
      <c r="IFI162" s="90"/>
      <c r="IFJ162" s="90"/>
      <c r="IFK162" s="90"/>
      <c r="IFL162" s="90"/>
      <c r="IFM162" s="90"/>
      <c r="IFN162" s="90"/>
      <c r="IFO162" s="90"/>
      <c r="IFP162" s="90"/>
      <c r="IFQ162" s="90"/>
      <c r="IFR162" s="90"/>
      <c r="IFS162" s="90"/>
      <c r="IFT162" s="90"/>
      <c r="IFU162" s="90"/>
      <c r="IFV162" s="90"/>
      <c r="IFW162" s="90"/>
      <c r="IFX162" s="90"/>
      <c r="IFY162" s="90"/>
      <c r="IFZ162" s="90"/>
      <c r="IGA162" s="90"/>
      <c r="IGB162" s="90"/>
      <c r="IGC162" s="90"/>
      <c r="IGD162" s="90"/>
      <c r="IGE162" s="90"/>
      <c r="IGF162" s="90"/>
      <c r="IGG162" s="90"/>
      <c r="IGH162" s="90"/>
      <c r="IGI162" s="90"/>
      <c r="IGJ162" s="90"/>
      <c r="IGK162" s="90"/>
      <c r="IGL162" s="90"/>
      <c r="IGM162" s="90"/>
      <c r="IGN162" s="90"/>
      <c r="IGO162" s="90"/>
      <c r="IGP162" s="90"/>
      <c r="IGQ162" s="90"/>
      <c r="IGR162" s="90"/>
      <c r="IGS162" s="90"/>
      <c r="IGT162" s="90"/>
      <c r="IGU162" s="90"/>
      <c r="IGV162" s="90"/>
      <c r="IGW162" s="90"/>
      <c r="IGX162" s="90"/>
      <c r="IGY162" s="90"/>
      <c r="IGZ162" s="90"/>
      <c r="IHA162" s="90"/>
      <c r="IHB162" s="90"/>
      <c r="IHC162" s="90"/>
      <c r="IHD162" s="90"/>
      <c r="IHE162" s="90"/>
      <c r="IHF162" s="90"/>
      <c r="IHG162" s="90"/>
      <c r="IHH162" s="90"/>
      <c r="IHI162" s="90"/>
      <c r="IHJ162" s="90"/>
      <c r="IHK162" s="90"/>
      <c r="IHL162" s="90"/>
      <c r="IHM162" s="90"/>
      <c r="IHN162" s="90"/>
      <c r="IHO162" s="90"/>
      <c r="IHP162" s="90"/>
      <c r="IHQ162" s="90"/>
      <c r="IHR162" s="90"/>
      <c r="IHS162" s="90"/>
      <c r="IHT162" s="90"/>
      <c r="IHU162" s="90"/>
      <c r="IHV162" s="90"/>
      <c r="IHW162" s="90"/>
      <c r="IHX162" s="90"/>
      <c r="IHY162" s="90"/>
      <c r="IHZ162" s="90"/>
      <c r="IIA162" s="90"/>
      <c r="IIB162" s="90"/>
      <c r="IIC162" s="90"/>
      <c r="IID162" s="90"/>
      <c r="IIE162" s="90"/>
      <c r="IIF162" s="90"/>
      <c r="IIG162" s="90"/>
      <c r="IIH162" s="90"/>
      <c r="III162" s="90"/>
      <c r="IIJ162" s="90"/>
      <c r="IIK162" s="90"/>
      <c r="IIL162" s="90"/>
      <c r="IIM162" s="90"/>
      <c r="IIN162" s="90"/>
      <c r="IIO162" s="90"/>
      <c r="IIP162" s="90"/>
      <c r="IIQ162" s="90"/>
      <c r="IIR162" s="90"/>
      <c r="IIS162" s="90"/>
      <c r="IIT162" s="90"/>
      <c r="IIU162" s="90"/>
      <c r="IIV162" s="90"/>
      <c r="IIW162" s="90"/>
      <c r="IIX162" s="90"/>
      <c r="IIY162" s="90"/>
      <c r="IIZ162" s="90"/>
      <c r="IJA162" s="90"/>
      <c r="IJB162" s="90"/>
      <c r="IJC162" s="90"/>
      <c r="IJD162" s="90"/>
      <c r="IJE162" s="90"/>
      <c r="IJF162" s="90"/>
      <c r="IJG162" s="90"/>
      <c r="IJH162" s="90"/>
      <c r="IJI162" s="90"/>
      <c r="IJJ162" s="90"/>
      <c r="IJK162" s="90"/>
      <c r="IJL162" s="90"/>
      <c r="IJM162" s="90"/>
      <c r="IJN162" s="90"/>
      <c r="IJO162" s="90"/>
      <c r="IJP162" s="90"/>
      <c r="IJQ162" s="90"/>
      <c r="IJR162" s="90"/>
      <c r="IJS162" s="90"/>
      <c r="IJT162" s="90"/>
      <c r="IJU162" s="90"/>
      <c r="IJV162" s="90"/>
      <c r="IJW162" s="90"/>
      <c r="IJX162" s="90"/>
      <c r="IJY162" s="90"/>
      <c r="IJZ162" s="90"/>
      <c r="IKA162" s="90"/>
      <c r="IKB162" s="90"/>
      <c r="IKC162" s="90"/>
      <c r="IKD162" s="90"/>
      <c r="IKE162" s="90"/>
      <c r="IKF162" s="90"/>
      <c r="IKG162" s="90"/>
      <c r="IKH162" s="90"/>
      <c r="IKI162" s="90"/>
      <c r="IKJ162" s="90"/>
      <c r="IKK162" s="90"/>
      <c r="IKL162" s="90"/>
      <c r="IKM162" s="90"/>
      <c r="IKN162" s="90"/>
      <c r="IKO162" s="90"/>
      <c r="IKP162" s="90"/>
      <c r="IKQ162" s="90"/>
      <c r="IKR162" s="90"/>
      <c r="IKS162" s="90"/>
      <c r="IKT162" s="90"/>
      <c r="IKU162" s="90"/>
      <c r="IKV162" s="90"/>
      <c r="IKW162" s="90"/>
      <c r="IKX162" s="90"/>
      <c r="IKY162" s="90"/>
      <c r="IKZ162" s="90"/>
      <c r="ILA162" s="90"/>
      <c r="ILB162" s="90"/>
      <c r="ILC162" s="90"/>
      <c r="ILD162" s="90"/>
      <c r="ILE162" s="90"/>
      <c r="ILF162" s="90"/>
      <c r="ILG162" s="90"/>
      <c r="ILH162" s="90"/>
      <c r="ILI162" s="90"/>
      <c r="ILJ162" s="90"/>
      <c r="ILK162" s="90"/>
      <c r="ILL162" s="90"/>
      <c r="ILM162" s="90"/>
      <c r="ILN162" s="90"/>
      <c r="ILO162" s="90"/>
      <c r="ILP162" s="90"/>
      <c r="ILQ162" s="90"/>
      <c r="ILR162" s="90"/>
      <c r="ILS162" s="90"/>
      <c r="ILT162" s="90"/>
      <c r="ILU162" s="90"/>
      <c r="ILV162" s="90"/>
      <c r="ILW162" s="90"/>
      <c r="ILX162" s="90"/>
      <c r="ILY162" s="90"/>
      <c r="ILZ162" s="90"/>
      <c r="IMA162" s="90"/>
      <c r="IMB162" s="90"/>
      <c r="IMC162" s="90"/>
      <c r="IMD162" s="90"/>
      <c r="IME162" s="90"/>
      <c r="IMF162" s="90"/>
      <c r="IMG162" s="90"/>
      <c r="IMH162" s="90"/>
      <c r="IMI162" s="90"/>
      <c r="IMJ162" s="90"/>
      <c r="IMK162" s="90"/>
      <c r="IML162" s="90"/>
      <c r="IMM162" s="90"/>
      <c r="IMN162" s="90"/>
      <c r="IMO162" s="90"/>
      <c r="IMP162" s="90"/>
      <c r="IMQ162" s="90"/>
      <c r="IMR162" s="90"/>
      <c r="IMS162" s="90"/>
      <c r="IMT162" s="90"/>
      <c r="IMU162" s="90"/>
      <c r="IMV162" s="90"/>
      <c r="IMW162" s="90"/>
      <c r="IMX162" s="90"/>
      <c r="IMY162" s="90"/>
      <c r="IMZ162" s="90"/>
      <c r="INA162" s="90"/>
      <c r="INB162" s="90"/>
      <c r="INC162" s="90"/>
      <c r="IND162" s="90"/>
      <c r="INE162" s="90"/>
      <c r="INF162" s="90"/>
      <c r="ING162" s="90"/>
      <c r="INH162" s="90"/>
      <c r="INI162" s="90"/>
      <c r="INJ162" s="90"/>
      <c r="INK162" s="90"/>
      <c r="INL162" s="90"/>
      <c r="INM162" s="90"/>
      <c r="INN162" s="90"/>
      <c r="INO162" s="90"/>
      <c r="INP162" s="90"/>
      <c r="INQ162" s="90"/>
      <c r="INR162" s="90"/>
      <c r="INS162" s="90"/>
      <c r="INT162" s="90"/>
      <c r="INU162" s="90"/>
      <c r="INV162" s="90"/>
      <c r="INW162" s="90"/>
      <c r="INX162" s="90"/>
      <c r="INY162" s="90"/>
      <c r="INZ162" s="90"/>
      <c r="IOA162" s="90"/>
      <c r="IOB162" s="90"/>
      <c r="IOC162" s="90"/>
      <c r="IOD162" s="90"/>
      <c r="IOE162" s="90"/>
      <c r="IOF162" s="90"/>
      <c r="IOG162" s="90"/>
      <c r="IOH162" s="90"/>
      <c r="IOI162" s="90"/>
      <c r="IOJ162" s="90"/>
      <c r="IOK162" s="90"/>
      <c r="IOL162" s="90"/>
      <c r="IOM162" s="90"/>
      <c r="ION162" s="90"/>
      <c r="IOO162" s="90"/>
      <c r="IOP162" s="90"/>
      <c r="IOQ162" s="90"/>
      <c r="IOR162" s="90"/>
      <c r="IOS162" s="90"/>
      <c r="IOT162" s="90"/>
      <c r="IOU162" s="90"/>
      <c r="IOV162" s="90"/>
      <c r="IOW162" s="90"/>
      <c r="IOX162" s="90"/>
      <c r="IOY162" s="90"/>
      <c r="IOZ162" s="90"/>
      <c r="IPA162" s="90"/>
      <c r="IPB162" s="90"/>
      <c r="IPC162" s="90"/>
      <c r="IPD162" s="90"/>
      <c r="IPE162" s="90"/>
      <c r="IPF162" s="90"/>
      <c r="IPG162" s="90"/>
      <c r="IPH162" s="90"/>
      <c r="IPI162" s="90"/>
      <c r="IPJ162" s="90"/>
      <c r="IPK162" s="90"/>
      <c r="IPL162" s="90"/>
      <c r="IPM162" s="90"/>
      <c r="IPN162" s="90"/>
      <c r="IPO162" s="90"/>
      <c r="IPP162" s="90"/>
      <c r="IPQ162" s="90"/>
      <c r="IPR162" s="90"/>
      <c r="IPS162" s="90"/>
      <c r="IPT162" s="90"/>
      <c r="IPU162" s="90"/>
      <c r="IPV162" s="90"/>
      <c r="IPW162" s="90"/>
      <c r="IPX162" s="90"/>
      <c r="IPY162" s="90"/>
      <c r="IPZ162" s="90"/>
      <c r="IQA162" s="90"/>
      <c r="IQB162" s="90"/>
      <c r="IQC162" s="90"/>
      <c r="IQD162" s="90"/>
      <c r="IQE162" s="90"/>
      <c r="IQF162" s="90"/>
      <c r="IQG162" s="90"/>
      <c r="IQH162" s="90"/>
      <c r="IQI162" s="90"/>
      <c r="IQJ162" s="90"/>
      <c r="IQK162" s="90"/>
      <c r="IQL162" s="90"/>
      <c r="IQM162" s="90"/>
      <c r="IQN162" s="90"/>
      <c r="IQO162" s="90"/>
      <c r="IQP162" s="90"/>
      <c r="IQQ162" s="90"/>
      <c r="IQR162" s="90"/>
      <c r="IQS162" s="90"/>
      <c r="IQT162" s="90"/>
      <c r="IQU162" s="90"/>
      <c r="IQV162" s="90"/>
      <c r="IQW162" s="90"/>
      <c r="IQX162" s="90"/>
      <c r="IQY162" s="90"/>
      <c r="IQZ162" s="90"/>
      <c r="IRA162" s="90"/>
      <c r="IRB162" s="90"/>
      <c r="IRC162" s="90"/>
      <c r="IRD162" s="90"/>
      <c r="IRE162" s="90"/>
      <c r="IRF162" s="90"/>
      <c r="IRG162" s="90"/>
      <c r="IRH162" s="90"/>
      <c r="IRI162" s="90"/>
      <c r="IRJ162" s="90"/>
      <c r="IRK162" s="90"/>
      <c r="IRL162" s="90"/>
      <c r="IRM162" s="90"/>
      <c r="IRN162" s="90"/>
      <c r="IRO162" s="90"/>
      <c r="IRP162" s="90"/>
      <c r="IRQ162" s="90"/>
      <c r="IRR162" s="90"/>
      <c r="IRS162" s="90"/>
      <c r="IRT162" s="90"/>
      <c r="IRU162" s="90"/>
      <c r="IRV162" s="90"/>
      <c r="IRW162" s="90"/>
      <c r="IRX162" s="90"/>
      <c r="IRY162" s="90"/>
      <c r="IRZ162" s="90"/>
      <c r="ISA162" s="90"/>
      <c r="ISB162" s="90"/>
      <c r="ISC162" s="90"/>
      <c r="ISD162" s="90"/>
      <c r="ISE162" s="90"/>
      <c r="ISF162" s="90"/>
      <c r="ISG162" s="90"/>
      <c r="ISH162" s="90"/>
      <c r="ISI162" s="90"/>
      <c r="ISJ162" s="90"/>
      <c r="ISK162" s="90"/>
      <c r="ISL162" s="90"/>
      <c r="ISM162" s="90"/>
      <c r="ISN162" s="90"/>
      <c r="ISO162" s="90"/>
      <c r="ISP162" s="90"/>
      <c r="ISQ162" s="90"/>
      <c r="ISR162" s="90"/>
      <c r="ISS162" s="90"/>
      <c r="IST162" s="90"/>
      <c r="ISU162" s="90"/>
      <c r="ISV162" s="90"/>
      <c r="ISW162" s="90"/>
      <c r="ISX162" s="90"/>
      <c r="ISY162" s="90"/>
      <c r="ISZ162" s="90"/>
      <c r="ITA162" s="90"/>
      <c r="ITB162" s="90"/>
      <c r="ITC162" s="90"/>
      <c r="ITD162" s="90"/>
      <c r="ITE162" s="90"/>
      <c r="ITF162" s="90"/>
      <c r="ITG162" s="90"/>
      <c r="ITH162" s="90"/>
      <c r="ITI162" s="90"/>
      <c r="ITJ162" s="90"/>
      <c r="ITK162" s="90"/>
      <c r="ITL162" s="90"/>
      <c r="ITM162" s="90"/>
      <c r="ITN162" s="90"/>
      <c r="ITO162" s="90"/>
      <c r="ITP162" s="90"/>
      <c r="ITQ162" s="90"/>
      <c r="ITR162" s="90"/>
      <c r="ITS162" s="90"/>
      <c r="ITT162" s="90"/>
      <c r="ITU162" s="90"/>
      <c r="ITV162" s="90"/>
      <c r="ITW162" s="90"/>
      <c r="ITX162" s="90"/>
      <c r="ITY162" s="90"/>
      <c r="ITZ162" s="90"/>
      <c r="IUA162" s="90"/>
      <c r="IUB162" s="90"/>
      <c r="IUC162" s="90"/>
      <c r="IUD162" s="90"/>
      <c r="IUE162" s="90"/>
      <c r="IUF162" s="90"/>
      <c r="IUG162" s="90"/>
      <c r="IUH162" s="90"/>
      <c r="IUI162" s="90"/>
      <c r="IUJ162" s="90"/>
      <c r="IUK162" s="90"/>
      <c r="IUL162" s="90"/>
      <c r="IUM162" s="90"/>
      <c r="IUN162" s="90"/>
      <c r="IUO162" s="90"/>
      <c r="IUP162" s="90"/>
      <c r="IUQ162" s="90"/>
      <c r="IUR162" s="90"/>
      <c r="IUS162" s="90"/>
      <c r="IUT162" s="90"/>
      <c r="IUU162" s="90"/>
      <c r="IUV162" s="90"/>
      <c r="IUW162" s="90"/>
      <c r="IUX162" s="90"/>
      <c r="IUY162" s="90"/>
      <c r="IUZ162" s="90"/>
      <c r="IVA162" s="90"/>
      <c r="IVB162" s="90"/>
      <c r="IVC162" s="90"/>
      <c r="IVD162" s="90"/>
      <c r="IVE162" s="90"/>
      <c r="IVF162" s="90"/>
      <c r="IVG162" s="90"/>
      <c r="IVH162" s="90"/>
      <c r="IVI162" s="90"/>
      <c r="IVJ162" s="90"/>
      <c r="IVK162" s="90"/>
      <c r="IVL162" s="90"/>
      <c r="IVM162" s="90"/>
      <c r="IVN162" s="90"/>
      <c r="IVO162" s="90"/>
      <c r="IVP162" s="90"/>
      <c r="IVQ162" s="90"/>
      <c r="IVR162" s="90"/>
      <c r="IVS162" s="90"/>
      <c r="IVT162" s="90"/>
      <c r="IVU162" s="90"/>
      <c r="IVV162" s="90"/>
      <c r="IVW162" s="90"/>
      <c r="IVX162" s="90"/>
      <c r="IVY162" s="90"/>
      <c r="IVZ162" s="90"/>
      <c r="IWA162" s="90"/>
      <c r="IWB162" s="90"/>
      <c r="IWC162" s="90"/>
      <c r="IWD162" s="90"/>
      <c r="IWE162" s="90"/>
      <c r="IWF162" s="90"/>
      <c r="IWG162" s="90"/>
      <c r="IWH162" s="90"/>
      <c r="IWI162" s="90"/>
      <c r="IWJ162" s="90"/>
      <c r="IWK162" s="90"/>
      <c r="IWL162" s="90"/>
      <c r="IWM162" s="90"/>
      <c r="IWN162" s="90"/>
      <c r="IWO162" s="90"/>
      <c r="IWP162" s="90"/>
      <c r="IWQ162" s="90"/>
      <c r="IWR162" s="90"/>
      <c r="IWS162" s="90"/>
      <c r="IWT162" s="90"/>
      <c r="IWU162" s="90"/>
      <c r="IWV162" s="90"/>
      <c r="IWW162" s="90"/>
      <c r="IWX162" s="90"/>
      <c r="IWY162" s="90"/>
      <c r="IWZ162" s="90"/>
      <c r="IXA162" s="90"/>
      <c r="IXB162" s="90"/>
      <c r="IXC162" s="90"/>
      <c r="IXD162" s="90"/>
      <c r="IXE162" s="90"/>
      <c r="IXF162" s="90"/>
      <c r="IXG162" s="90"/>
      <c r="IXH162" s="90"/>
      <c r="IXI162" s="90"/>
      <c r="IXJ162" s="90"/>
      <c r="IXK162" s="90"/>
      <c r="IXL162" s="90"/>
      <c r="IXM162" s="90"/>
      <c r="IXN162" s="90"/>
      <c r="IXO162" s="90"/>
      <c r="IXP162" s="90"/>
      <c r="IXQ162" s="90"/>
      <c r="IXR162" s="90"/>
      <c r="IXS162" s="90"/>
      <c r="IXT162" s="90"/>
      <c r="IXU162" s="90"/>
      <c r="IXV162" s="90"/>
      <c r="IXW162" s="90"/>
      <c r="IXX162" s="90"/>
      <c r="IXY162" s="90"/>
      <c r="IXZ162" s="90"/>
      <c r="IYA162" s="90"/>
      <c r="IYB162" s="90"/>
      <c r="IYC162" s="90"/>
      <c r="IYD162" s="90"/>
      <c r="IYE162" s="90"/>
      <c r="IYF162" s="90"/>
      <c r="IYG162" s="90"/>
      <c r="IYH162" s="90"/>
      <c r="IYI162" s="90"/>
      <c r="IYJ162" s="90"/>
      <c r="IYK162" s="90"/>
      <c r="IYL162" s="90"/>
      <c r="IYM162" s="90"/>
      <c r="IYN162" s="90"/>
      <c r="IYO162" s="90"/>
      <c r="IYP162" s="90"/>
      <c r="IYQ162" s="90"/>
      <c r="IYR162" s="90"/>
      <c r="IYS162" s="90"/>
      <c r="IYT162" s="90"/>
      <c r="IYU162" s="90"/>
      <c r="IYV162" s="90"/>
      <c r="IYW162" s="90"/>
      <c r="IYX162" s="90"/>
      <c r="IYY162" s="90"/>
      <c r="IYZ162" s="90"/>
      <c r="IZA162" s="90"/>
      <c r="IZB162" s="90"/>
      <c r="IZC162" s="90"/>
      <c r="IZD162" s="90"/>
      <c r="IZE162" s="90"/>
      <c r="IZF162" s="90"/>
      <c r="IZG162" s="90"/>
      <c r="IZH162" s="90"/>
      <c r="IZI162" s="90"/>
      <c r="IZJ162" s="90"/>
      <c r="IZK162" s="90"/>
      <c r="IZL162" s="90"/>
      <c r="IZM162" s="90"/>
      <c r="IZN162" s="90"/>
      <c r="IZO162" s="90"/>
      <c r="IZP162" s="90"/>
      <c r="IZQ162" s="90"/>
      <c r="IZR162" s="90"/>
      <c r="IZS162" s="90"/>
      <c r="IZT162" s="90"/>
      <c r="IZU162" s="90"/>
      <c r="IZV162" s="90"/>
      <c r="IZW162" s="90"/>
      <c r="IZX162" s="90"/>
      <c r="IZY162" s="90"/>
      <c r="IZZ162" s="90"/>
      <c r="JAA162" s="90"/>
      <c r="JAB162" s="90"/>
      <c r="JAC162" s="90"/>
      <c r="JAD162" s="90"/>
      <c r="JAE162" s="90"/>
      <c r="JAF162" s="90"/>
      <c r="JAG162" s="90"/>
      <c r="JAH162" s="90"/>
      <c r="JAI162" s="90"/>
      <c r="JAJ162" s="90"/>
      <c r="JAK162" s="90"/>
      <c r="JAL162" s="90"/>
      <c r="JAM162" s="90"/>
      <c r="JAN162" s="90"/>
      <c r="JAO162" s="90"/>
      <c r="JAP162" s="90"/>
      <c r="JAQ162" s="90"/>
      <c r="JAR162" s="90"/>
      <c r="JAS162" s="90"/>
      <c r="JAT162" s="90"/>
      <c r="JAU162" s="90"/>
      <c r="JAV162" s="90"/>
      <c r="JAW162" s="90"/>
      <c r="JAX162" s="90"/>
      <c r="JAY162" s="90"/>
      <c r="JAZ162" s="90"/>
      <c r="JBA162" s="90"/>
      <c r="JBB162" s="90"/>
      <c r="JBC162" s="90"/>
      <c r="JBD162" s="90"/>
      <c r="JBE162" s="90"/>
      <c r="JBF162" s="90"/>
      <c r="JBG162" s="90"/>
      <c r="JBH162" s="90"/>
      <c r="JBI162" s="90"/>
      <c r="JBJ162" s="90"/>
      <c r="JBK162" s="90"/>
      <c r="JBL162" s="90"/>
      <c r="JBM162" s="90"/>
      <c r="JBN162" s="90"/>
      <c r="JBO162" s="90"/>
      <c r="JBP162" s="90"/>
      <c r="JBQ162" s="90"/>
      <c r="JBR162" s="90"/>
      <c r="JBS162" s="90"/>
      <c r="JBT162" s="90"/>
      <c r="JBU162" s="90"/>
      <c r="JBV162" s="90"/>
      <c r="JBW162" s="90"/>
      <c r="JBX162" s="90"/>
      <c r="JBY162" s="90"/>
      <c r="JBZ162" s="90"/>
      <c r="JCA162" s="90"/>
      <c r="JCB162" s="90"/>
      <c r="JCC162" s="90"/>
      <c r="JCD162" s="90"/>
      <c r="JCE162" s="90"/>
      <c r="JCF162" s="90"/>
      <c r="JCG162" s="90"/>
      <c r="JCH162" s="90"/>
      <c r="JCI162" s="90"/>
      <c r="JCJ162" s="90"/>
      <c r="JCK162" s="90"/>
      <c r="JCL162" s="90"/>
      <c r="JCM162" s="90"/>
      <c r="JCN162" s="90"/>
      <c r="JCO162" s="90"/>
      <c r="JCP162" s="90"/>
      <c r="JCQ162" s="90"/>
      <c r="JCR162" s="90"/>
      <c r="JCS162" s="90"/>
      <c r="JCT162" s="90"/>
      <c r="JCU162" s="90"/>
      <c r="JCV162" s="90"/>
      <c r="JCW162" s="90"/>
      <c r="JCX162" s="90"/>
      <c r="JCY162" s="90"/>
      <c r="JCZ162" s="90"/>
      <c r="JDA162" s="90"/>
      <c r="JDB162" s="90"/>
      <c r="JDC162" s="90"/>
      <c r="JDD162" s="90"/>
      <c r="JDE162" s="90"/>
      <c r="JDF162" s="90"/>
      <c r="JDG162" s="90"/>
      <c r="JDH162" s="90"/>
      <c r="JDI162" s="90"/>
      <c r="JDJ162" s="90"/>
      <c r="JDK162" s="90"/>
      <c r="JDL162" s="90"/>
      <c r="JDM162" s="90"/>
      <c r="JDN162" s="90"/>
      <c r="JDO162" s="90"/>
      <c r="JDP162" s="90"/>
      <c r="JDQ162" s="90"/>
      <c r="JDR162" s="90"/>
      <c r="JDS162" s="90"/>
      <c r="JDT162" s="90"/>
      <c r="JDU162" s="90"/>
      <c r="JDV162" s="90"/>
      <c r="JDW162" s="90"/>
      <c r="JDX162" s="90"/>
      <c r="JDY162" s="90"/>
      <c r="JDZ162" s="90"/>
      <c r="JEA162" s="90"/>
      <c r="JEB162" s="90"/>
      <c r="JEC162" s="90"/>
      <c r="JED162" s="90"/>
      <c r="JEE162" s="90"/>
      <c r="JEF162" s="90"/>
      <c r="JEG162" s="90"/>
      <c r="JEH162" s="90"/>
      <c r="JEI162" s="90"/>
      <c r="JEJ162" s="90"/>
      <c r="JEK162" s="90"/>
      <c r="JEL162" s="90"/>
      <c r="JEM162" s="90"/>
      <c r="JEN162" s="90"/>
      <c r="JEO162" s="90"/>
      <c r="JEP162" s="90"/>
      <c r="JEQ162" s="90"/>
      <c r="JER162" s="90"/>
      <c r="JES162" s="90"/>
      <c r="JET162" s="90"/>
      <c r="JEU162" s="90"/>
      <c r="JEV162" s="90"/>
      <c r="JEW162" s="90"/>
      <c r="JEX162" s="90"/>
      <c r="JEY162" s="90"/>
      <c r="JEZ162" s="90"/>
      <c r="JFA162" s="90"/>
      <c r="JFB162" s="90"/>
      <c r="JFC162" s="90"/>
      <c r="JFD162" s="90"/>
      <c r="JFE162" s="90"/>
      <c r="JFF162" s="90"/>
      <c r="JFG162" s="90"/>
      <c r="JFH162" s="90"/>
      <c r="JFI162" s="90"/>
      <c r="JFJ162" s="90"/>
      <c r="JFK162" s="90"/>
      <c r="JFL162" s="90"/>
      <c r="JFM162" s="90"/>
      <c r="JFN162" s="90"/>
      <c r="JFO162" s="90"/>
      <c r="JFP162" s="90"/>
      <c r="JFQ162" s="90"/>
      <c r="JFR162" s="90"/>
      <c r="JFS162" s="90"/>
      <c r="JFT162" s="90"/>
      <c r="JFU162" s="90"/>
      <c r="JFV162" s="90"/>
      <c r="JFW162" s="90"/>
      <c r="JFX162" s="90"/>
      <c r="JFY162" s="90"/>
      <c r="JFZ162" s="90"/>
      <c r="JGA162" s="90"/>
      <c r="JGB162" s="90"/>
      <c r="JGC162" s="90"/>
      <c r="JGD162" s="90"/>
      <c r="JGE162" s="90"/>
      <c r="JGF162" s="90"/>
      <c r="JGG162" s="90"/>
      <c r="JGH162" s="90"/>
      <c r="JGI162" s="90"/>
      <c r="JGJ162" s="90"/>
      <c r="JGK162" s="90"/>
      <c r="JGL162" s="90"/>
      <c r="JGM162" s="90"/>
      <c r="JGN162" s="90"/>
      <c r="JGO162" s="90"/>
      <c r="JGP162" s="90"/>
      <c r="JGQ162" s="90"/>
      <c r="JGR162" s="90"/>
      <c r="JGS162" s="90"/>
      <c r="JGT162" s="90"/>
      <c r="JGU162" s="90"/>
      <c r="JGV162" s="90"/>
      <c r="JGW162" s="90"/>
      <c r="JGX162" s="90"/>
      <c r="JGY162" s="90"/>
      <c r="JGZ162" s="90"/>
      <c r="JHA162" s="90"/>
      <c r="JHB162" s="90"/>
      <c r="JHC162" s="90"/>
      <c r="JHD162" s="90"/>
      <c r="JHE162" s="90"/>
      <c r="JHF162" s="90"/>
      <c r="JHG162" s="90"/>
      <c r="JHH162" s="90"/>
      <c r="JHI162" s="90"/>
      <c r="JHJ162" s="90"/>
      <c r="JHK162" s="90"/>
      <c r="JHL162" s="90"/>
      <c r="JHM162" s="90"/>
      <c r="JHN162" s="90"/>
      <c r="JHO162" s="90"/>
      <c r="JHP162" s="90"/>
      <c r="JHQ162" s="90"/>
      <c r="JHR162" s="90"/>
      <c r="JHS162" s="90"/>
      <c r="JHT162" s="90"/>
      <c r="JHU162" s="90"/>
      <c r="JHV162" s="90"/>
      <c r="JHW162" s="90"/>
      <c r="JHX162" s="90"/>
      <c r="JHY162" s="90"/>
      <c r="JHZ162" s="90"/>
      <c r="JIA162" s="90"/>
      <c r="JIB162" s="90"/>
      <c r="JIC162" s="90"/>
      <c r="JID162" s="90"/>
      <c r="JIE162" s="90"/>
      <c r="JIF162" s="90"/>
      <c r="JIG162" s="90"/>
      <c r="JIH162" s="90"/>
      <c r="JII162" s="90"/>
      <c r="JIJ162" s="90"/>
      <c r="JIK162" s="90"/>
      <c r="JIL162" s="90"/>
      <c r="JIM162" s="90"/>
      <c r="JIN162" s="90"/>
      <c r="JIO162" s="90"/>
      <c r="JIP162" s="90"/>
      <c r="JIQ162" s="90"/>
      <c r="JIR162" s="90"/>
      <c r="JIS162" s="90"/>
      <c r="JIT162" s="90"/>
      <c r="JIU162" s="90"/>
      <c r="JIV162" s="90"/>
      <c r="JIW162" s="90"/>
      <c r="JIX162" s="90"/>
      <c r="JIY162" s="90"/>
      <c r="JIZ162" s="90"/>
      <c r="JJA162" s="90"/>
      <c r="JJB162" s="90"/>
      <c r="JJC162" s="90"/>
      <c r="JJD162" s="90"/>
      <c r="JJE162" s="90"/>
      <c r="JJF162" s="90"/>
      <c r="JJG162" s="90"/>
      <c r="JJH162" s="90"/>
      <c r="JJI162" s="90"/>
      <c r="JJJ162" s="90"/>
      <c r="JJK162" s="90"/>
      <c r="JJL162" s="90"/>
      <c r="JJM162" s="90"/>
      <c r="JJN162" s="90"/>
      <c r="JJO162" s="90"/>
      <c r="JJP162" s="90"/>
      <c r="JJQ162" s="90"/>
      <c r="JJR162" s="90"/>
      <c r="JJS162" s="90"/>
      <c r="JJT162" s="90"/>
      <c r="JJU162" s="90"/>
      <c r="JJV162" s="90"/>
      <c r="JJW162" s="90"/>
      <c r="JJX162" s="90"/>
      <c r="JJY162" s="90"/>
      <c r="JJZ162" s="90"/>
      <c r="JKA162" s="90"/>
      <c r="JKB162" s="90"/>
      <c r="JKC162" s="90"/>
      <c r="JKD162" s="90"/>
      <c r="JKE162" s="90"/>
      <c r="JKF162" s="90"/>
      <c r="JKG162" s="90"/>
      <c r="JKH162" s="90"/>
      <c r="JKI162" s="90"/>
      <c r="JKJ162" s="90"/>
      <c r="JKK162" s="90"/>
      <c r="JKL162" s="90"/>
      <c r="JKM162" s="90"/>
      <c r="JKN162" s="90"/>
      <c r="JKO162" s="90"/>
      <c r="JKP162" s="90"/>
      <c r="JKQ162" s="90"/>
      <c r="JKR162" s="90"/>
      <c r="JKS162" s="90"/>
      <c r="JKT162" s="90"/>
      <c r="JKU162" s="90"/>
      <c r="JKV162" s="90"/>
      <c r="JKW162" s="90"/>
      <c r="JKX162" s="90"/>
      <c r="JKY162" s="90"/>
      <c r="JKZ162" s="90"/>
      <c r="JLA162" s="90"/>
      <c r="JLB162" s="90"/>
      <c r="JLC162" s="90"/>
      <c r="JLD162" s="90"/>
      <c r="JLE162" s="90"/>
      <c r="JLF162" s="90"/>
      <c r="JLG162" s="90"/>
      <c r="JLH162" s="90"/>
      <c r="JLI162" s="90"/>
      <c r="JLJ162" s="90"/>
      <c r="JLK162" s="90"/>
      <c r="JLL162" s="90"/>
      <c r="JLM162" s="90"/>
      <c r="JLN162" s="90"/>
      <c r="JLO162" s="90"/>
      <c r="JLP162" s="90"/>
      <c r="JLQ162" s="90"/>
      <c r="JLR162" s="90"/>
      <c r="JLS162" s="90"/>
      <c r="JLT162" s="90"/>
      <c r="JLU162" s="90"/>
      <c r="JLV162" s="90"/>
      <c r="JLW162" s="90"/>
      <c r="JLX162" s="90"/>
      <c r="JLY162" s="90"/>
      <c r="JLZ162" s="90"/>
      <c r="JMA162" s="90"/>
      <c r="JMB162" s="90"/>
      <c r="JMC162" s="90"/>
      <c r="JMD162" s="90"/>
      <c r="JME162" s="90"/>
      <c r="JMF162" s="90"/>
      <c r="JMG162" s="90"/>
      <c r="JMH162" s="90"/>
      <c r="JMI162" s="90"/>
      <c r="JMJ162" s="90"/>
      <c r="JMK162" s="90"/>
      <c r="JML162" s="90"/>
      <c r="JMM162" s="90"/>
      <c r="JMN162" s="90"/>
      <c r="JMO162" s="90"/>
      <c r="JMP162" s="90"/>
      <c r="JMQ162" s="90"/>
      <c r="JMR162" s="90"/>
      <c r="JMS162" s="90"/>
      <c r="JMT162" s="90"/>
      <c r="JMU162" s="90"/>
      <c r="JMV162" s="90"/>
      <c r="JMW162" s="90"/>
      <c r="JMX162" s="90"/>
      <c r="JMY162" s="90"/>
      <c r="JMZ162" s="90"/>
      <c r="JNA162" s="90"/>
      <c r="JNB162" s="90"/>
      <c r="JNC162" s="90"/>
      <c r="JND162" s="90"/>
      <c r="JNE162" s="90"/>
      <c r="JNF162" s="90"/>
      <c r="JNG162" s="90"/>
      <c r="JNH162" s="90"/>
      <c r="JNI162" s="90"/>
      <c r="JNJ162" s="90"/>
      <c r="JNK162" s="90"/>
      <c r="JNL162" s="90"/>
      <c r="JNM162" s="90"/>
      <c r="JNN162" s="90"/>
      <c r="JNO162" s="90"/>
      <c r="JNP162" s="90"/>
      <c r="JNQ162" s="90"/>
      <c r="JNR162" s="90"/>
      <c r="JNS162" s="90"/>
      <c r="JNT162" s="90"/>
      <c r="JNU162" s="90"/>
      <c r="JNV162" s="90"/>
      <c r="JNW162" s="90"/>
      <c r="JNX162" s="90"/>
      <c r="JNY162" s="90"/>
      <c r="JNZ162" s="90"/>
      <c r="JOA162" s="90"/>
      <c r="JOB162" s="90"/>
      <c r="JOC162" s="90"/>
      <c r="JOD162" s="90"/>
      <c r="JOE162" s="90"/>
      <c r="JOF162" s="90"/>
      <c r="JOG162" s="90"/>
      <c r="JOH162" s="90"/>
      <c r="JOI162" s="90"/>
      <c r="JOJ162" s="90"/>
      <c r="JOK162" s="90"/>
      <c r="JOL162" s="90"/>
      <c r="JOM162" s="90"/>
      <c r="JON162" s="90"/>
      <c r="JOO162" s="90"/>
      <c r="JOP162" s="90"/>
      <c r="JOQ162" s="90"/>
      <c r="JOR162" s="90"/>
      <c r="JOS162" s="90"/>
      <c r="JOT162" s="90"/>
      <c r="JOU162" s="90"/>
      <c r="JOV162" s="90"/>
      <c r="JOW162" s="90"/>
      <c r="JOX162" s="90"/>
      <c r="JOY162" s="90"/>
      <c r="JOZ162" s="90"/>
      <c r="JPA162" s="90"/>
      <c r="JPB162" s="90"/>
      <c r="JPC162" s="90"/>
      <c r="JPD162" s="90"/>
      <c r="JPE162" s="90"/>
      <c r="JPF162" s="90"/>
      <c r="JPG162" s="90"/>
      <c r="JPH162" s="90"/>
      <c r="JPI162" s="90"/>
      <c r="JPJ162" s="90"/>
      <c r="JPK162" s="90"/>
      <c r="JPL162" s="90"/>
      <c r="JPM162" s="90"/>
      <c r="JPN162" s="90"/>
      <c r="JPO162" s="90"/>
      <c r="JPP162" s="90"/>
      <c r="JPQ162" s="90"/>
      <c r="JPR162" s="90"/>
      <c r="JPS162" s="90"/>
      <c r="JPT162" s="90"/>
      <c r="JPU162" s="90"/>
      <c r="JPV162" s="90"/>
      <c r="JPW162" s="90"/>
      <c r="JPX162" s="90"/>
      <c r="JPY162" s="90"/>
      <c r="JPZ162" s="90"/>
      <c r="JQA162" s="90"/>
      <c r="JQB162" s="90"/>
      <c r="JQC162" s="90"/>
      <c r="JQD162" s="90"/>
      <c r="JQE162" s="90"/>
      <c r="JQF162" s="90"/>
      <c r="JQG162" s="90"/>
      <c r="JQH162" s="90"/>
      <c r="JQI162" s="90"/>
      <c r="JQJ162" s="90"/>
      <c r="JQK162" s="90"/>
      <c r="JQL162" s="90"/>
      <c r="JQM162" s="90"/>
      <c r="JQN162" s="90"/>
      <c r="JQO162" s="90"/>
      <c r="JQP162" s="90"/>
      <c r="JQQ162" s="90"/>
      <c r="JQR162" s="90"/>
      <c r="JQS162" s="90"/>
      <c r="JQT162" s="90"/>
      <c r="JQU162" s="90"/>
      <c r="JQV162" s="90"/>
      <c r="JQW162" s="90"/>
      <c r="JQX162" s="90"/>
      <c r="JQY162" s="90"/>
      <c r="JQZ162" s="90"/>
      <c r="JRA162" s="90"/>
      <c r="JRB162" s="90"/>
      <c r="JRC162" s="90"/>
      <c r="JRD162" s="90"/>
      <c r="JRE162" s="90"/>
      <c r="JRF162" s="90"/>
      <c r="JRG162" s="90"/>
      <c r="JRH162" s="90"/>
      <c r="JRI162" s="90"/>
      <c r="JRJ162" s="90"/>
      <c r="JRK162" s="90"/>
      <c r="JRL162" s="90"/>
      <c r="JRM162" s="90"/>
      <c r="JRN162" s="90"/>
      <c r="JRO162" s="90"/>
      <c r="JRP162" s="90"/>
      <c r="JRQ162" s="90"/>
      <c r="JRR162" s="90"/>
      <c r="JRS162" s="90"/>
      <c r="JRT162" s="90"/>
      <c r="JRU162" s="90"/>
      <c r="JRV162" s="90"/>
      <c r="JRW162" s="90"/>
      <c r="JRX162" s="90"/>
      <c r="JRY162" s="90"/>
      <c r="JRZ162" s="90"/>
      <c r="JSA162" s="90"/>
      <c r="JSB162" s="90"/>
      <c r="JSC162" s="90"/>
      <c r="JSD162" s="90"/>
      <c r="JSE162" s="90"/>
      <c r="JSF162" s="90"/>
      <c r="JSG162" s="90"/>
      <c r="JSH162" s="90"/>
      <c r="JSI162" s="90"/>
      <c r="JSJ162" s="90"/>
      <c r="JSK162" s="90"/>
      <c r="JSL162" s="90"/>
      <c r="JSM162" s="90"/>
      <c r="JSN162" s="90"/>
      <c r="JSO162" s="90"/>
      <c r="JSP162" s="90"/>
      <c r="JSQ162" s="90"/>
      <c r="JSR162" s="90"/>
      <c r="JSS162" s="90"/>
      <c r="JST162" s="90"/>
      <c r="JSU162" s="90"/>
      <c r="JSV162" s="90"/>
      <c r="JSW162" s="90"/>
      <c r="JSX162" s="90"/>
      <c r="JSY162" s="90"/>
      <c r="JSZ162" s="90"/>
      <c r="JTA162" s="90"/>
      <c r="JTB162" s="90"/>
      <c r="JTC162" s="90"/>
      <c r="JTD162" s="90"/>
      <c r="JTE162" s="90"/>
      <c r="JTF162" s="90"/>
      <c r="JTG162" s="90"/>
      <c r="JTH162" s="90"/>
      <c r="JTI162" s="90"/>
      <c r="JTJ162" s="90"/>
      <c r="JTK162" s="90"/>
      <c r="JTL162" s="90"/>
      <c r="JTM162" s="90"/>
      <c r="JTN162" s="90"/>
      <c r="JTO162" s="90"/>
      <c r="JTP162" s="90"/>
      <c r="JTQ162" s="90"/>
      <c r="JTR162" s="90"/>
      <c r="JTS162" s="90"/>
      <c r="JTT162" s="90"/>
      <c r="JTU162" s="90"/>
      <c r="JTV162" s="90"/>
      <c r="JTW162" s="90"/>
      <c r="JTX162" s="90"/>
      <c r="JTY162" s="90"/>
      <c r="JTZ162" s="90"/>
      <c r="JUA162" s="90"/>
      <c r="JUB162" s="90"/>
      <c r="JUC162" s="90"/>
      <c r="JUD162" s="90"/>
      <c r="JUE162" s="90"/>
      <c r="JUF162" s="90"/>
      <c r="JUG162" s="90"/>
      <c r="JUH162" s="90"/>
      <c r="JUI162" s="90"/>
      <c r="JUJ162" s="90"/>
      <c r="JUK162" s="90"/>
      <c r="JUL162" s="90"/>
      <c r="JUM162" s="90"/>
      <c r="JUN162" s="90"/>
      <c r="JUO162" s="90"/>
      <c r="JUP162" s="90"/>
      <c r="JUQ162" s="90"/>
      <c r="JUR162" s="90"/>
      <c r="JUS162" s="90"/>
      <c r="JUT162" s="90"/>
      <c r="JUU162" s="90"/>
      <c r="JUV162" s="90"/>
      <c r="JUW162" s="90"/>
      <c r="JUX162" s="90"/>
      <c r="JUY162" s="90"/>
      <c r="JUZ162" s="90"/>
      <c r="JVA162" s="90"/>
      <c r="JVB162" s="90"/>
      <c r="JVC162" s="90"/>
      <c r="JVD162" s="90"/>
      <c r="JVE162" s="90"/>
      <c r="JVF162" s="90"/>
      <c r="JVG162" s="90"/>
      <c r="JVH162" s="90"/>
      <c r="JVI162" s="90"/>
      <c r="JVJ162" s="90"/>
      <c r="JVK162" s="90"/>
      <c r="JVL162" s="90"/>
      <c r="JVM162" s="90"/>
      <c r="JVN162" s="90"/>
      <c r="JVO162" s="90"/>
      <c r="JVP162" s="90"/>
      <c r="JVQ162" s="90"/>
      <c r="JVR162" s="90"/>
      <c r="JVS162" s="90"/>
      <c r="JVT162" s="90"/>
      <c r="JVU162" s="90"/>
      <c r="JVV162" s="90"/>
      <c r="JVW162" s="90"/>
      <c r="JVX162" s="90"/>
      <c r="JVY162" s="90"/>
      <c r="JVZ162" s="90"/>
      <c r="JWA162" s="90"/>
      <c r="JWB162" s="90"/>
      <c r="JWC162" s="90"/>
      <c r="JWD162" s="90"/>
      <c r="JWE162" s="90"/>
      <c r="JWF162" s="90"/>
      <c r="JWG162" s="90"/>
      <c r="JWH162" s="90"/>
      <c r="JWI162" s="90"/>
      <c r="JWJ162" s="90"/>
      <c r="JWK162" s="90"/>
      <c r="JWL162" s="90"/>
      <c r="JWM162" s="90"/>
      <c r="JWN162" s="90"/>
      <c r="JWO162" s="90"/>
      <c r="JWP162" s="90"/>
      <c r="JWQ162" s="90"/>
      <c r="JWR162" s="90"/>
      <c r="JWS162" s="90"/>
      <c r="JWT162" s="90"/>
      <c r="JWU162" s="90"/>
      <c r="JWV162" s="90"/>
      <c r="JWW162" s="90"/>
      <c r="JWX162" s="90"/>
      <c r="JWY162" s="90"/>
      <c r="JWZ162" s="90"/>
      <c r="JXA162" s="90"/>
      <c r="JXB162" s="90"/>
      <c r="JXC162" s="90"/>
      <c r="JXD162" s="90"/>
      <c r="JXE162" s="90"/>
      <c r="JXF162" s="90"/>
      <c r="JXG162" s="90"/>
      <c r="JXH162" s="90"/>
      <c r="JXI162" s="90"/>
      <c r="JXJ162" s="90"/>
      <c r="JXK162" s="90"/>
      <c r="JXL162" s="90"/>
      <c r="JXM162" s="90"/>
      <c r="JXN162" s="90"/>
      <c r="JXO162" s="90"/>
      <c r="JXP162" s="90"/>
      <c r="JXQ162" s="90"/>
      <c r="JXR162" s="90"/>
      <c r="JXS162" s="90"/>
      <c r="JXT162" s="90"/>
      <c r="JXU162" s="90"/>
      <c r="JXV162" s="90"/>
      <c r="JXW162" s="90"/>
      <c r="JXX162" s="90"/>
      <c r="JXY162" s="90"/>
      <c r="JXZ162" s="90"/>
      <c r="JYA162" s="90"/>
      <c r="JYB162" s="90"/>
      <c r="JYC162" s="90"/>
      <c r="JYD162" s="90"/>
      <c r="JYE162" s="90"/>
      <c r="JYF162" s="90"/>
      <c r="JYG162" s="90"/>
      <c r="JYH162" s="90"/>
      <c r="JYI162" s="90"/>
      <c r="JYJ162" s="90"/>
      <c r="JYK162" s="90"/>
      <c r="JYL162" s="90"/>
      <c r="JYM162" s="90"/>
      <c r="JYN162" s="90"/>
      <c r="JYO162" s="90"/>
      <c r="JYP162" s="90"/>
      <c r="JYQ162" s="90"/>
      <c r="JYR162" s="90"/>
      <c r="JYS162" s="90"/>
      <c r="JYT162" s="90"/>
      <c r="JYU162" s="90"/>
      <c r="JYV162" s="90"/>
      <c r="JYW162" s="90"/>
      <c r="JYX162" s="90"/>
      <c r="JYY162" s="90"/>
      <c r="JYZ162" s="90"/>
      <c r="JZA162" s="90"/>
      <c r="JZB162" s="90"/>
      <c r="JZC162" s="90"/>
      <c r="JZD162" s="90"/>
      <c r="JZE162" s="90"/>
      <c r="JZF162" s="90"/>
      <c r="JZG162" s="90"/>
      <c r="JZH162" s="90"/>
      <c r="JZI162" s="90"/>
      <c r="JZJ162" s="90"/>
      <c r="JZK162" s="90"/>
      <c r="JZL162" s="90"/>
      <c r="JZM162" s="90"/>
      <c r="JZN162" s="90"/>
      <c r="JZO162" s="90"/>
      <c r="JZP162" s="90"/>
      <c r="JZQ162" s="90"/>
      <c r="JZR162" s="90"/>
      <c r="JZS162" s="90"/>
      <c r="JZT162" s="90"/>
      <c r="JZU162" s="90"/>
      <c r="JZV162" s="90"/>
      <c r="JZW162" s="90"/>
      <c r="JZX162" s="90"/>
      <c r="JZY162" s="90"/>
      <c r="JZZ162" s="90"/>
      <c r="KAA162" s="90"/>
      <c r="KAB162" s="90"/>
      <c r="KAC162" s="90"/>
      <c r="KAD162" s="90"/>
      <c r="KAE162" s="90"/>
      <c r="KAF162" s="90"/>
      <c r="KAG162" s="90"/>
      <c r="KAH162" s="90"/>
      <c r="KAI162" s="90"/>
      <c r="KAJ162" s="90"/>
      <c r="KAK162" s="90"/>
      <c r="KAL162" s="90"/>
      <c r="KAM162" s="90"/>
      <c r="KAN162" s="90"/>
      <c r="KAO162" s="90"/>
      <c r="KAP162" s="90"/>
      <c r="KAQ162" s="90"/>
      <c r="KAR162" s="90"/>
      <c r="KAS162" s="90"/>
      <c r="KAT162" s="90"/>
      <c r="KAU162" s="90"/>
      <c r="KAV162" s="90"/>
      <c r="KAW162" s="90"/>
      <c r="KAX162" s="90"/>
      <c r="KAY162" s="90"/>
      <c r="KAZ162" s="90"/>
      <c r="KBA162" s="90"/>
      <c r="KBB162" s="90"/>
      <c r="KBC162" s="90"/>
      <c r="KBD162" s="90"/>
      <c r="KBE162" s="90"/>
      <c r="KBF162" s="90"/>
      <c r="KBG162" s="90"/>
      <c r="KBH162" s="90"/>
      <c r="KBI162" s="90"/>
      <c r="KBJ162" s="90"/>
      <c r="KBK162" s="90"/>
      <c r="KBL162" s="90"/>
      <c r="KBM162" s="90"/>
      <c r="KBN162" s="90"/>
      <c r="KBO162" s="90"/>
      <c r="KBP162" s="90"/>
      <c r="KBQ162" s="90"/>
      <c r="KBR162" s="90"/>
      <c r="KBS162" s="90"/>
      <c r="KBT162" s="90"/>
      <c r="KBU162" s="90"/>
      <c r="KBV162" s="90"/>
      <c r="KBW162" s="90"/>
      <c r="KBX162" s="90"/>
      <c r="KBY162" s="90"/>
      <c r="KBZ162" s="90"/>
      <c r="KCA162" s="90"/>
      <c r="KCB162" s="90"/>
      <c r="KCC162" s="90"/>
      <c r="KCD162" s="90"/>
      <c r="KCE162" s="90"/>
      <c r="KCF162" s="90"/>
      <c r="KCG162" s="90"/>
      <c r="KCH162" s="90"/>
      <c r="KCI162" s="90"/>
      <c r="KCJ162" s="90"/>
      <c r="KCK162" s="90"/>
      <c r="KCL162" s="90"/>
      <c r="KCM162" s="90"/>
      <c r="KCN162" s="90"/>
      <c r="KCO162" s="90"/>
      <c r="KCP162" s="90"/>
      <c r="KCQ162" s="90"/>
      <c r="KCR162" s="90"/>
      <c r="KCS162" s="90"/>
      <c r="KCT162" s="90"/>
      <c r="KCU162" s="90"/>
      <c r="KCV162" s="90"/>
      <c r="KCW162" s="90"/>
      <c r="KCX162" s="90"/>
      <c r="KCY162" s="90"/>
      <c r="KCZ162" s="90"/>
      <c r="KDA162" s="90"/>
      <c r="KDB162" s="90"/>
      <c r="KDC162" s="90"/>
      <c r="KDD162" s="90"/>
      <c r="KDE162" s="90"/>
      <c r="KDF162" s="90"/>
      <c r="KDG162" s="90"/>
      <c r="KDH162" s="90"/>
      <c r="KDI162" s="90"/>
      <c r="KDJ162" s="90"/>
      <c r="KDK162" s="90"/>
      <c r="KDL162" s="90"/>
      <c r="KDM162" s="90"/>
      <c r="KDN162" s="90"/>
      <c r="KDO162" s="90"/>
      <c r="KDP162" s="90"/>
      <c r="KDQ162" s="90"/>
      <c r="KDR162" s="90"/>
      <c r="KDS162" s="90"/>
      <c r="KDT162" s="90"/>
      <c r="KDU162" s="90"/>
      <c r="KDV162" s="90"/>
      <c r="KDW162" s="90"/>
      <c r="KDX162" s="90"/>
      <c r="KDY162" s="90"/>
      <c r="KDZ162" s="90"/>
      <c r="KEA162" s="90"/>
      <c r="KEB162" s="90"/>
      <c r="KEC162" s="90"/>
      <c r="KED162" s="90"/>
      <c r="KEE162" s="90"/>
      <c r="KEF162" s="90"/>
      <c r="KEG162" s="90"/>
      <c r="KEH162" s="90"/>
      <c r="KEI162" s="90"/>
      <c r="KEJ162" s="90"/>
      <c r="KEK162" s="90"/>
      <c r="KEL162" s="90"/>
      <c r="KEM162" s="90"/>
      <c r="KEN162" s="90"/>
      <c r="KEO162" s="90"/>
      <c r="KEP162" s="90"/>
      <c r="KEQ162" s="90"/>
      <c r="KER162" s="90"/>
      <c r="KES162" s="90"/>
      <c r="KET162" s="90"/>
      <c r="KEU162" s="90"/>
      <c r="KEV162" s="90"/>
      <c r="KEW162" s="90"/>
      <c r="KEX162" s="90"/>
      <c r="KEY162" s="90"/>
      <c r="KEZ162" s="90"/>
      <c r="KFA162" s="90"/>
      <c r="KFB162" s="90"/>
      <c r="KFC162" s="90"/>
      <c r="KFD162" s="90"/>
      <c r="KFE162" s="90"/>
      <c r="KFF162" s="90"/>
      <c r="KFG162" s="90"/>
      <c r="KFH162" s="90"/>
      <c r="KFI162" s="90"/>
      <c r="KFJ162" s="90"/>
      <c r="KFK162" s="90"/>
      <c r="KFL162" s="90"/>
      <c r="KFM162" s="90"/>
      <c r="KFN162" s="90"/>
      <c r="KFO162" s="90"/>
      <c r="KFP162" s="90"/>
      <c r="KFQ162" s="90"/>
      <c r="KFR162" s="90"/>
      <c r="KFS162" s="90"/>
      <c r="KFT162" s="90"/>
      <c r="KFU162" s="90"/>
      <c r="KFV162" s="90"/>
      <c r="KFW162" s="90"/>
      <c r="KFX162" s="90"/>
      <c r="KFY162" s="90"/>
      <c r="KFZ162" s="90"/>
      <c r="KGA162" s="90"/>
      <c r="KGB162" s="90"/>
      <c r="KGC162" s="90"/>
      <c r="KGD162" s="90"/>
      <c r="KGE162" s="90"/>
      <c r="KGF162" s="90"/>
      <c r="KGG162" s="90"/>
      <c r="KGH162" s="90"/>
      <c r="KGI162" s="90"/>
      <c r="KGJ162" s="90"/>
      <c r="KGK162" s="90"/>
      <c r="KGL162" s="90"/>
      <c r="KGM162" s="90"/>
      <c r="KGN162" s="90"/>
      <c r="KGO162" s="90"/>
      <c r="KGP162" s="90"/>
      <c r="KGQ162" s="90"/>
      <c r="KGR162" s="90"/>
      <c r="KGS162" s="90"/>
      <c r="KGT162" s="90"/>
      <c r="KGU162" s="90"/>
      <c r="KGV162" s="90"/>
      <c r="KGW162" s="90"/>
      <c r="KGX162" s="90"/>
      <c r="KGY162" s="90"/>
      <c r="KGZ162" s="90"/>
      <c r="KHA162" s="90"/>
      <c r="KHB162" s="90"/>
      <c r="KHC162" s="90"/>
      <c r="KHD162" s="90"/>
      <c r="KHE162" s="90"/>
      <c r="KHF162" s="90"/>
      <c r="KHG162" s="90"/>
      <c r="KHH162" s="90"/>
      <c r="KHI162" s="90"/>
      <c r="KHJ162" s="90"/>
      <c r="KHK162" s="90"/>
      <c r="KHL162" s="90"/>
      <c r="KHM162" s="90"/>
      <c r="KHN162" s="90"/>
      <c r="KHO162" s="90"/>
      <c r="KHP162" s="90"/>
      <c r="KHQ162" s="90"/>
      <c r="KHR162" s="90"/>
      <c r="KHS162" s="90"/>
      <c r="KHT162" s="90"/>
      <c r="KHU162" s="90"/>
      <c r="KHV162" s="90"/>
      <c r="KHW162" s="90"/>
      <c r="KHX162" s="90"/>
      <c r="KHY162" s="90"/>
      <c r="KHZ162" s="90"/>
      <c r="KIA162" s="90"/>
      <c r="KIB162" s="90"/>
      <c r="KIC162" s="90"/>
      <c r="KID162" s="90"/>
      <c r="KIE162" s="90"/>
      <c r="KIF162" s="90"/>
      <c r="KIG162" s="90"/>
      <c r="KIH162" s="90"/>
      <c r="KII162" s="90"/>
      <c r="KIJ162" s="90"/>
      <c r="KIK162" s="90"/>
      <c r="KIL162" s="90"/>
      <c r="KIM162" s="90"/>
      <c r="KIN162" s="90"/>
      <c r="KIO162" s="90"/>
      <c r="KIP162" s="90"/>
      <c r="KIQ162" s="90"/>
      <c r="KIR162" s="90"/>
      <c r="KIS162" s="90"/>
      <c r="KIT162" s="90"/>
      <c r="KIU162" s="90"/>
      <c r="KIV162" s="90"/>
      <c r="KIW162" s="90"/>
      <c r="KIX162" s="90"/>
      <c r="KIY162" s="90"/>
      <c r="KIZ162" s="90"/>
      <c r="KJA162" s="90"/>
      <c r="KJB162" s="90"/>
      <c r="KJC162" s="90"/>
      <c r="KJD162" s="90"/>
      <c r="KJE162" s="90"/>
      <c r="KJF162" s="90"/>
      <c r="KJG162" s="90"/>
      <c r="KJH162" s="90"/>
      <c r="KJI162" s="90"/>
      <c r="KJJ162" s="90"/>
      <c r="KJK162" s="90"/>
      <c r="KJL162" s="90"/>
      <c r="KJM162" s="90"/>
      <c r="KJN162" s="90"/>
      <c r="KJO162" s="90"/>
      <c r="KJP162" s="90"/>
      <c r="KJQ162" s="90"/>
      <c r="KJR162" s="90"/>
      <c r="KJS162" s="90"/>
      <c r="KJT162" s="90"/>
      <c r="KJU162" s="90"/>
      <c r="KJV162" s="90"/>
      <c r="KJW162" s="90"/>
      <c r="KJX162" s="90"/>
      <c r="KJY162" s="90"/>
      <c r="KJZ162" s="90"/>
      <c r="KKA162" s="90"/>
      <c r="KKB162" s="90"/>
      <c r="KKC162" s="90"/>
      <c r="KKD162" s="90"/>
      <c r="KKE162" s="90"/>
      <c r="KKF162" s="90"/>
      <c r="KKG162" s="90"/>
      <c r="KKH162" s="90"/>
      <c r="KKI162" s="90"/>
      <c r="KKJ162" s="90"/>
      <c r="KKK162" s="90"/>
      <c r="KKL162" s="90"/>
      <c r="KKM162" s="90"/>
      <c r="KKN162" s="90"/>
      <c r="KKO162" s="90"/>
      <c r="KKP162" s="90"/>
      <c r="KKQ162" s="90"/>
      <c r="KKR162" s="90"/>
      <c r="KKS162" s="90"/>
      <c r="KKT162" s="90"/>
      <c r="KKU162" s="90"/>
      <c r="KKV162" s="90"/>
      <c r="KKW162" s="90"/>
      <c r="KKX162" s="90"/>
      <c r="KKY162" s="90"/>
      <c r="KKZ162" s="90"/>
      <c r="KLA162" s="90"/>
      <c r="KLB162" s="90"/>
      <c r="KLC162" s="90"/>
      <c r="KLD162" s="90"/>
      <c r="KLE162" s="90"/>
      <c r="KLF162" s="90"/>
      <c r="KLG162" s="90"/>
      <c r="KLH162" s="90"/>
      <c r="KLI162" s="90"/>
      <c r="KLJ162" s="90"/>
      <c r="KLK162" s="90"/>
      <c r="KLL162" s="90"/>
      <c r="KLM162" s="90"/>
      <c r="KLN162" s="90"/>
      <c r="KLO162" s="90"/>
      <c r="KLP162" s="90"/>
      <c r="KLQ162" s="90"/>
      <c r="KLR162" s="90"/>
      <c r="KLS162" s="90"/>
      <c r="KLT162" s="90"/>
      <c r="KLU162" s="90"/>
      <c r="KLV162" s="90"/>
      <c r="KLW162" s="90"/>
      <c r="KLX162" s="90"/>
      <c r="KLY162" s="90"/>
      <c r="KLZ162" s="90"/>
      <c r="KMA162" s="90"/>
      <c r="KMB162" s="90"/>
      <c r="KMC162" s="90"/>
      <c r="KMD162" s="90"/>
      <c r="KME162" s="90"/>
      <c r="KMF162" s="90"/>
      <c r="KMG162" s="90"/>
      <c r="KMH162" s="90"/>
      <c r="KMI162" s="90"/>
      <c r="KMJ162" s="90"/>
      <c r="KMK162" s="90"/>
      <c r="KML162" s="90"/>
      <c r="KMM162" s="90"/>
      <c r="KMN162" s="90"/>
      <c r="KMO162" s="90"/>
      <c r="KMP162" s="90"/>
      <c r="KMQ162" s="90"/>
      <c r="KMR162" s="90"/>
      <c r="KMS162" s="90"/>
      <c r="KMT162" s="90"/>
      <c r="KMU162" s="90"/>
      <c r="KMV162" s="90"/>
      <c r="KMW162" s="90"/>
      <c r="KMX162" s="90"/>
      <c r="KMY162" s="90"/>
      <c r="KMZ162" s="90"/>
      <c r="KNA162" s="90"/>
      <c r="KNB162" s="90"/>
      <c r="KNC162" s="90"/>
      <c r="KND162" s="90"/>
      <c r="KNE162" s="90"/>
      <c r="KNF162" s="90"/>
      <c r="KNG162" s="90"/>
      <c r="KNH162" s="90"/>
      <c r="KNI162" s="90"/>
      <c r="KNJ162" s="90"/>
      <c r="KNK162" s="90"/>
      <c r="KNL162" s="90"/>
      <c r="KNM162" s="90"/>
      <c r="KNN162" s="90"/>
      <c r="KNO162" s="90"/>
      <c r="KNP162" s="90"/>
      <c r="KNQ162" s="90"/>
      <c r="KNR162" s="90"/>
      <c r="KNS162" s="90"/>
      <c r="KNT162" s="90"/>
      <c r="KNU162" s="90"/>
      <c r="KNV162" s="90"/>
      <c r="KNW162" s="90"/>
      <c r="KNX162" s="90"/>
      <c r="KNY162" s="90"/>
      <c r="KNZ162" s="90"/>
      <c r="KOA162" s="90"/>
      <c r="KOB162" s="90"/>
      <c r="KOC162" s="90"/>
      <c r="KOD162" s="90"/>
      <c r="KOE162" s="90"/>
      <c r="KOF162" s="90"/>
      <c r="KOG162" s="90"/>
      <c r="KOH162" s="90"/>
      <c r="KOI162" s="90"/>
      <c r="KOJ162" s="90"/>
      <c r="KOK162" s="90"/>
      <c r="KOL162" s="90"/>
      <c r="KOM162" s="90"/>
      <c r="KON162" s="90"/>
      <c r="KOO162" s="90"/>
      <c r="KOP162" s="90"/>
      <c r="KOQ162" s="90"/>
      <c r="KOR162" s="90"/>
      <c r="KOS162" s="90"/>
      <c r="KOT162" s="90"/>
      <c r="KOU162" s="90"/>
      <c r="KOV162" s="90"/>
      <c r="KOW162" s="90"/>
      <c r="KOX162" s="90"/>
      <c r="KOY162" s="90"/>
      <c r="KOZ162" s="90"/>
      <c r="KPA162" s="90"/>
      <c r="KPB162" s="90"/>
      <c r="KPC162" s="90"/>
      <c r="KPD162" s="90"/>
      <c r="KPE162" s="90"/>
      <c r="KPF162" s="90"/>
      <c r="KPG162" s="90"/>
      <c r="KPH162" s="90"/>
      <c r="KPI162" s="90"/>
      <c r="KPJ162" s="90"/>
      <c r="KPK162" s="90"/>
      <c r="KPL162" s="90"/>
      <c r="KPM162" s="90"/>
      <c r="KPN162" s="90"/>
      <c r="KPO162" s="90"/>
      <c r="KPP162" s="90"/>
      <c r="KPQ162" s="90"/>
      <c r="KPR162" s="90"/>
      <c r="KPS162" s="90"/>
      <c r="KPT162" s="90"/>
      <c r="KPU162" s="90"/>
      <c r="KPV162" s="90"/>
      <c r="KPW162" s="90"/>
      <c r="KPX162" s="90"/>
      <c r="KPY162" s="90"/>
      <c r="KPZ162" s="90"/>
      <c r="KQA162" s="90"/>
      <c r="KQB162" s="90"/>
      <c r="KQC162" s="90"/>
      <c r="KQD162" s="90"/>
      <c r="KQE162" s="90"/>
      <c r="KQF162" s="90"/>
      <c r="KQG162" s="90"/>
      <c r="KQH162" s="90"/>
      <c r="KQI162" s="90"/>
      <c r="KQJ162" s="90"/>
      <c r="KQK162" s="90"/>
      <c r="KQL162" s="90"/>
      <c r="KQM162" s="90"/>
      <c r="KQN162" s="90"/>
      <c r="KQO162" s="90"/>
      <c r="KQP162" s="90"/>
      <c r="KQQ162" s="90"/>
      <c r="KQR162" s="90"/>
      <c r="KQS162" s="90"/>
      <c r="KQT162" s="90"/>
      <c r="KQU162" s="90"/>
      <c r="KQV162" s="90"/>
      <c r="KQW162" s="90"/>
      <c r="KQX162" s="90"/>
      <c r="KQY162" s="90"/>
      <c r="KQZ162" s="90"/>
      <c r="KRA162" s="90"/>
      <c r="KRB162" s="90"/>
      <c r="KRC162" s="90"/>
      <c r="KRD162" s="90"/>
      <c r="KRE162" s="90"/>
      <c r="KRF162" s="90"/>
      <c r="KRG162" s="90"/>
      <c r="KRH162" s="90"/>
      <c r="KRI162" s="90"/>
      <c r="KRJ162" s="90"/>
      <c r="KRK162" s="90"/>
      <c r="KRL162" s="90"/>
      <c r="KRM162" s="90"/>
      <c r="KRN162" s="90"/>
      <c r="KRO162" s="90"/>
      <c r="KRP162" s="90"/>
      <c r="KRQ162" s="90"/>
      <c r="KRR162" s="90"/>
      <c r="KRS162" s="90"/>
      <c r="KRT162" s="90"/>
      <c r="KRU162" s="90"/>
      <c r="KRV162" s="90"/>
      <c r="KRW162" s="90"/>
      <c r="KRX162" s="90"/>
      <c r="KRY162" s="90"/>
      <c r="KRZ162" s="90"/>
      <c r="KSA162" s="90"/>
      <c r="KSB162" s="90"/>
      <c r="KSC162" s="90"/>
      <c r="KSD162" s="90"/>
      <c r="KSE162" s="90"/>
      <c r="KSF162" s="90"/>
      <c r="KSG162" s="90"/>
      <c r="KSH162" s="90"/>
      <c r="KSI162" s="90"/>
      <c r="KSJ162" s="90"/>
      <c r="KSK162" s="90"/>
      <c r="KSL162" s="90"/>
      <c r="KSM162" s="90"/>
      <c r="KSN162" s="90"/>
      <c r="KSO162" s="90"/>
      <c r="KSP162" s="90"/>
      <c r="KSQ162" s="90"/>
      <c r="KSR162" s="90"/>
      <c r="KSS162" s="90"/>
      <c r="KST162" s="90"/>
      <c r="KSU162" s="90"/>
      <c r="KSV162" s="90"/>
      <c r="KSW162" s="90"/>
      <c r="KSX162" s="90"/>
      <c r="KSY162" s="90"/>
      <c r="KSZ162" s="90"/>
      <c r="KTA162" s="90"/>
      <c r="KTB162" s="90"/>
      <c r="KTC162" s="90"/>
      <c r="KTD162" s="90"/>
      <c r="KTE162" s="90"/>
      <c r="KTF162" s="90"/>
      <c r="KTG162" s="90"/>
      <c r="KTH162" s="90"/>
      <c r="KTI162" s="90"/>
      <c r="KTJ162" s="90"/>
      <c r="KTK162" s="90"/>
      <c r="KTL162" s="90"/>
      <c r="KTM162" s="90"/>
      <c r="KTN162" s="90"/>
      <c r="KTO162" s="90"/>
      <c r="KTP162" s="90"/>
      <c r="KTQ162" s="90"/>
      <c r="KTR162" s="90"/>
      <c r="KTS162" s="90"/>
      <c r="KTT162" s="90"/>
      <c r="KTU162" s="90"/>
      <c r="KTV162" s="90"/>
      <c r="KTW162" s="90"/>
      <c r="KTX162" s="90"/>
      <c r="KTY162" s="90"/>
      <c r="KTZ162" s="90"/>
      <c r="KUA162" s="90"/>
      <c r="KUB162" s="90"/>
      <c r="KUC162" s="90"/>
      <c r="KUD162" s="90"/>
      <c r="KUE162" s="90"/>
      <c r="KUF162" s="90"/>
      <c r="KUG162" s="90"/>
      <c r="KUH162" s="90"/>
      <c r="KUI162" s="90"/>
      <c r="KUJ162" s="90"/>
      <c r="KUK162" s="90"/>
      <c r="KUL162" s="90"/>
      <c r="KUM162" s="90"/>
      <c r="KUN162" s="90"/>
      <c r="KUO162" s="90"/>
      <c r="KUP162" s="90"/>
      <c r="KUQ162" s="90"/>
      <c r="KUR162" s="90"/>
      <c r="KUS162" s="90"/>
      <c r="KUT162" s="90"/>
      <c r="KUU162" s="90"/>
      <c r="KUV162" s="90"/>
      <c r="KUW162" s="90"/>
      <c r="KUX162" s="90"/>
      <c r="KUY162" s="90"/>
      <c r="KUZ162" s="90"/>
      <c r="KVA162" s="90"/>
      <c r="KVB162" s="90"/>
      <c r="KVC162" s="90"/>
      <c r="KVD162" s="90"/>
      <c r="KVE162" s="90"/>
      <c r="KVF162" s="90"/>
      <c r="KVG162" s="90"/>
      <c r="KVH162" s="90"/>
      <c r="KVI162" s="90"/>
      <c r="KVJ162" s="90"/>
      <c r="KVK162" s="90"/>
      <c r="KVL162" s="90"/>
      <c r="KVM162" s="90"/>
      <c r="KVN162" s="90"/>
      <c r="KVO162" s="90"/>
      <c r="KVP162" s="90"/>
      <c r="KVQ162" s="90"/>
      <c r="KVR162" s="90"/>
      <c r="KVS162" s="90"/>
      <c r="KVT162" s="90"/>
      <c r="KVU162" s="90"/>
      <c r="KVV162" s="90"/>
      <c r="KVW162" s="90"/>
      <c r="KVX162" s="90"/>
      <c r="KVY162" s="90"/>
      <c r="KVZ162" s="90"/>
      <c r="KWA162" s="90"/>
      <c r="KWB162" s="90"/>
      <c r="KWC162" s="90"/>
      <c r="KWD162" s="90"/>
      <c r="KWE162" s="90"/>
      <c r="KWF162" s="90"/>
      <c r="KWG162" s="90"/>
      <c r="KWH162" s="90"/>
      <c r="KWI162" s="90"/>
      <c r="KWJ162" s="90"/>
      <c r="KWK162" s="90"/>
      <c r="KWL162" s="90"/>
      <c r="KWM162" s="90"/>
      <c r="KWN162" s="90"/>
      <c r="KWO162" s="90"/>
      <c r="KWP162" s="90"/>
      <c r="KWQ162" s="90"/>
      <c r="KWR162" s="90"/>
      <c r="KWS162" s="90"/>
      <c r="KWT162" s="90"/>
      <c r="KWU162" s="90"/>
      <c r="KWV162" s="90"/>
      <c r="KWW162" s="90"/>
      <c r="KWX162" s="90"/>
      <c r="KWY162" s="90"/>
      <c r="KWZ162" s="90"/>
      <c r="KXA162" s="90"/>
      <c r="KXB162" s="90"/>
      <c r="KXC162" s="90"/>
      <c r="KXD162" s="90"/>
      <c r="KXE162" s="90"/>
      <c r="KXF162" s="90"/>
      <c r="KXG162" s="90"/>
      <c r="KXH162" s="90"/>
      <c r="KXI162" s="90"/>
      <c r="KXJ162" s="90"/>
      <c r="KXK162" s="90"/>
      <c r="KXL162" s="90"/>
      <c r="KXM162" s="90"/>
      <c r="KXN162" s="90"/>
      <c r="KXO162" s="90"/>
      <c r="KXP162" s="90"/>
      <c r="KXQ162" s="90"/>
      <c r="KXR162" s="90"/>
      <c r="KXS162" s="90"/>
      <c r="KXT162" s="90"/>
      <c r="KXU162" s="90"/>
      <c r="KXV162" s="90"/>
      <c r="KXW162" s="90"/>
      <c r="KXX162" s="90"/>
      <c r="KXY162" s="90"/>
      <c r="KXZ162" s="90"/>
      <c r="KYA162" s="90"/>
      <c r="KYB162" s="90"/>
      <c r="KYC162" s="90"/>
      <c r="KYD162" s="90"/>
      <c r="KYE162" s="90"/>
      <c r="KYF162" s="90"/>
      <c r="KYG162" s="90"/>
      <c r="KYH162" s="90"/>
      <c r="KYI162" s="90"/>
      <c r="KYJ162" s="90"/>
      <c r="KYK162" s="90"/>
      <c r="KYL162" s="90"/>
      <c r="KYM162" s="90"/>
      <c r="KYN162" s="90"/>
      <c r="KYO162" s="90"/>
      <c r="KYP162" s="90"/>
      <c r="KYQ162" s="90"/>
      <c r="KYR162" s="90"/>
      <c r="KYS162" s="90"/>
      <c r="KYT162" s="90"/>
      <c r="KYU162" s="90"/>
      <c r="KYV162" s="90"/>
      <c r="KYW162" s="90"/>
      <c r="KYX162" s="90"/>
      <c r="KYY162" s="90"/>
      <c r="KYZ162" s="90"/>
      <c r="KZA162" s="90"/>
      <c r="KZB162" s="90"/>
      <c r="KZC162" s="90"/>
      <c r="KZD162" s="90"/>
      <c r="KZE162" s="90"/>
      <c r="KZF162" s="90"/>
      <c r="KZG162" s="90"/>
      <c r="KZH162" s="90"/>
      <c r="KZI162" s="90"/>
      <c r="KZJ162" s="90"/>
      <c r="KZK162" s="90"/>
      <c r="KZL162" s="90"/>
      <c r="KZM162" s="90"/>
      <c r="KZN162" s="90"/>
      <c r="KZO162" s="90"/>
      <c r="KZP162" s="90"/>
      <c r="KZQ162" s="90"/>
      <c r="KZR162" s="90"/>
      <c r="KZS162" s="90"/>
      <c r="KZT162" s="90"/>
      <c r="KZU162" s="90"/>
      <c r="KZV162" s="90"/>
      <c r="KZW162" s="90"/>
      <c r="KZX162" s="90"/>
      <c r="KZY162" s="90"/>
      <c r="KZZ162" s="90"/>
      <c r="LAA162" s="90"/>
      <c r="LAB162" s="90"/>
      <c r="LAC162" s="90"/>
      <c r="LAD162" s="90"/>
      <c r="LAE162" s="90"/>
      <c r="LAF162" s="90"/>
      <c r="LAG162" s="90"/>
      <c r="LAH162" s="90"/>
      <c r="LAI162" s="90"/>
      <c r="LAJ162" s="90"/>
      <c r="LAK162" s="90"/>
      <c r="LAL162" s="90"/>
      <c r="LAM162" s="90"/>
      <c r="LAN162" s="90"/>
      <c r="LAO162" s="90"/>
      <c r="LAP162" s="90"/>
      <c r="LAQ162" s="90"/>
      <c r="LAR162" s="90"/>
      <c r="LAS162" s="90"/>
      <c r="LAT162" s="90"/>
      <c r="LAU162" s="90"/>
      <c r="LAV162" s="90"/>
      <c r="LAW162" s="90"/>
      <c r="LAX162" s="90"/>
      <c r="LAY162" s="90"/>
      <c r="LAZ162" s="90"/>
      <c r="LBA162" s="90"/>
      <c r="LBB162" s="90"/>
      <c r="LBC162" s="90"/>
      <c r="LBD162" s="90"/>
      <c r="LBE162" s="90"/>
      <c r="LBF162" s="90"/>
      <c r="LBG162" s="90"/>
      <c r="LBH162" s="90"/>
      <c r="LBI162" s="90"/>
      <c r="LBJ162" s="90"/>
      <c r="LBK162" s="90"/>
      <c r="LBL162" s="90"/>
      <c r="LBM162" s="90"/>
      <c r="LBN162" s="90"/>
      <c r="LBO162" s="90"/>
      <c r="LBP162" s="90"/>
      <c r="LBQ162" s="90"/>
      <c r="LBR162" s="90"/>
      <c r="LBS162" s="90"/>
      <c r="LBT162" s="90"/>
      <c r="LBU162" s="90"/>
      <c r="LBV162" s="90"/>
      <c r="LBW162" s="90"/>
      <c r="LBX162" s="90"/>
      <c r="LBY162" s="90"/>
      <c r="LBZ162" s="90"/>
      <c r="LCA162" s="90"/>
      <c r="LCB162" s="90"/>
      <c r="LCC162" s="90"/>
      <c r="LCD162" s="90"/>
      <c r="LCE162" s="90"/>
      <c r="LCF162" s="90"/>
      <c r="LCG162" s="90"/>
      <c r="LCH162" s="90"/>
      <c r="LCI162" s="90"/>
      <c r="LCJ162" s="90"/>
      <c r="LCK162" s="90"/>
      <c r="LCL162" s="90"/>
      <c r="LCM162" s="90"/>
      <c r="LCN162" s="90"/>
      <c r="LCO162" s="90"/>
      <c r="LCP162" s="90"/>
      <c r="LCQ162" s="90"/>
      <c r="LCR162" s="90"/>
      <c r="LCS162" s="90"/>
      <c r="LCT162" s="90"/>
      <c r="LCU162" s="90"/>
      <c r="LCV162" s="90"/>
      <c r="LCW162" s="90"/>
      <c r="LCX162" s="90"/>
      <c r="LCY162" s="90"/>
      <c r="LCZ162" s="90"/>
      <c r="LDA162" s="90"/>
      <c r="LDB162" s="90"/>
      <c r="LDC162" s="90"/>
      <c r="LDD162" s="90"/>
      <c r="LDE162" s="90"/>
      <c r="LDF162" s="90"/>
      <c r="LDG162" s="90"/>
      <c r="LDH162" s="90"/>
      <c r="LDI162" s="90"/>
      <c r="LDJ162" s="90"/>
      <c r="LDK162" s="90"/>
      <c r="LDL162" s="90"/>
      <c r="LDM162" s="90"/>
      <c r="LDN162" s="90"/>
      <c r="LDO162" s="90"/>
      <c r="LDP162" s="90"/>
      <c r="LDQ162" s="90"/>
      <c r="LDR162" s="90"/>
      <c r="LDS162" s="90"/>
      <c r="LDT162" s="90"/>
      <c r="LDU162" s="90"/>
      <c r="LDV162" s="90"/>
      <c r="LDW162" s="90"/>
      <c r="LDX162" s="90"/>
      <c r="LDY162" s="90"/>
      <c r="LDZ162" s="90"/>
      <c r="LEA162" s="90"/>
      <c r="LEB162" s="90"/>
      <c r="LEC162" s="90"/>
      <c r="LED162" s="90"/>
      <c r="LEE162" s="90"/>
      <c r="LEF162" s="90"/>
      <c r="LEG162" s="90"/>
      <c r="LEH162" s="90"/>
      <c r="LEI162" s="90"/>
      <c r="LEJ162" s="90"/>
      <c r="LEK162" s="90"/>
      <c r="LEL162" s="90"/>
      <c r="LEM162" s="90"/>
      <c r="LEN162" s="90"/>
      <c r="LEO162" s="90"/>
      <c r="LEP162" s="90"/>
      <c r="LEQ162" s="90"/>
      <c r="LER162" s="90"/>
      <c r="LES162" s="90"/>
      <c r="LET162" s="90"/>
      <c r="LEU162" s="90"/>
      <c r="LEV162" s="90"/>
      <c r="LEW162" s="90"/>
      <c r="LEX162" s="90"/>
      <c r="LEY162" s="90"/>
      <c r="LEZ162" s="90"/>
      <c r="LFA162" s="90"/>
      <c r="LFB162" s="90"/>
      <c r="LFC162" s="90"/>
      <c r="LFD162" s="90"/>
      <c r="LFE162" s="90"/>
      <c r="LFF162" s="90"/>
      <c r="LFG162" s="90"/>
      <c r="LFH162" s="90"/>
      <c r="LFI162" s="90"/>
      <c r="LFJ162" s="90"/>
      <c r="LFK162" s="90"/>
      <c r="LFL162" s="90"/>
      <c r="LFM162" s="90"/>
      <c r="LFN162" s="90"/>
      <c r="LFO162" s="90"/>
      <c r="LFP162" s="90"/>
      <c r="LFQ162" s="90"/>
      <c r="LFR162" s="90"/>
      <c r="LFS162" s="90"/>
      <c r="LFT162" s="90"/>
      <c r="LFU162" s="90"/>
      <c r="LFV162" s="90"/>
      <c r="LFW162" s="90"/>
      <c r="LFX162" s="90"/>
      <c r="LFY162" s="90"/>
      <c r="LFZ162" s="90"/>
      <c r="LGA162" s="90"/>
      <c r="LGB162" s="90"/>
      <c r="LGC162" s="90"/>
      <c r="LGD162" s="90"/>
      <c r="LGE162" s="90"/>
      <c r="LGF162" s="90"/>
      <c r="LGG162" s="90"/>
      <c r="LGH162" s="90"/>
      <c r="LGI162" s="90"/>
      <c r="LGJ162" s="90"/>
      <c r="LGK162" s="90"/>
      <c r="LGL162" s="90"/>
      <c r="LGM162" s="90"/>
      <c r="LGN162" s="90"/>
      <c r="LGO162" s="90"/>
      <c r="LGP162" s="90"/>
      <c r="LGQ162" s="90"/>
      <c r="LGR162" s="90"/>
      <c r="LGS162" s="90"/>
      <c r="LGT162" s="90"/>
      <c r="LGU162" s="90"/>
      <c r="LGV162" s="90"/>
      <c r="LGW162" s="90"/>
      <c r="LGX162" s="90"/>
      <c r="LGY162" s="90"/>
      <c r="LGZ162" s="90"/>
      <c r="LHA162" s="90"/>
      <c r="LHB162" s="90"/>
      <c r="LHC162" s="90"/>
      <c r="LHD162" s="90"/>
      <c r="LHE162" s="90"/>
      <c r="LHF162" s="90"/>
      <c r="LHG162" s="90"/>
      <c r="LHH162" s="90"/>
      <c r="LHI162" s="90"/>
      <c r="LHJ162" s="90"/>
      <c r="LHK162" s="90"/>
      <c r="LHL162" s="90"/>
      <c r="LHM162" s="90"/>
      <c r="LHN162" s="90"/>
      <c r="LHO162" s="90"/>
      <c r="LHP162" s="90"/>
      <c r="LHQ162" s="90"/>
      <c r="LHR162" s="90"/>
      <c r="LHS162" s="90"/>
      <c r="LHT162" s="90"/>
      <c r="LHU162" s="90"/>
      <c r="LHV162" s="90"/>
      <c r="LHW162" s="90"/>
      <c r="LHX162" s="90"/>
      <c r="LHY162" s="90"/>
      <c r="LHZ162" s="90"/>
      <c r="LIA162" s="90"/>
      <c r="LIB162" s="90"/>
      <c r="LIC162" s="90"/>
      <c r="LID162" s="90"/>
      <c r="LIE162" s="90"/>
      <c r="LIF162" s="90"/>
      <c r="LIG162" s="90"/>
      <c r="LIH162" s="90"/>
      <c r="LII162" s="90"/>
      <c r="LIJ162" s="90"/>
      <c r="LIK162" s="90"/>
      <c r="LIL162" s="90"/>
      <c r="LIM162" s="90"/>
      <c r="LIN162" s="90"/>
      <c r="LIO162" s="90"/>
      <c r="LIP162" s="90"/>
      <c r="LIQ162" s="90"/>
      <c r="LIR162" s="90"/>
      <c r="LIS162" s="90"/>
      <c r="LIT162" s="90"/>
      <c r="LIU162" s="90"/>
      <c r="LIV162" s="90"/>
      <c r="LIW162" s="90"/>
      <c r="LIX162" s="90"/>
      <c r="LIY162" s="90"/>
      <c r="LIZ162" s="90"/>
      <c r="LJA162" s="90"/>
      <c r="LJB162" s="90"/>
      <c r="LJC162" s="90"/>
      <c r="LJD162" s="90"/>
      <c r="LJE162" s="90"/>
      <c r="LJF162" s="90"/>
      <c r="LJG162" s="90"/>
      <c r="LJH162" s="90"/>
      <c r="LJI162" s="90"/>
      <c r="LJJ162" s="90"/>
      <c r="LJK162" s="90"/>
      <c r="LJL162" s="90"/>
      <c r="LJM162" s="90"/>
      <c r="LJN162" s="90"/>
      <c r="LJO162" s="90"/>
      <c r="LJP162" s="90"/>
      <c r="LJQ162" s="90"/>
      <c r="LJR162" s="90"/>
      <c r="LJS162" s="90"/>
      <c r="LJT162" s="90"/>
      <c r="LJU162" s="90"/>
      <c r="LJV162" s="90"/>
      <c r="LJW162" s="90"/>
      <c r="LJX162" s="90"/>
      <c r="LJY162" s="90"/>
      <c r="LJZ162" s="90"/>
      <c r="LKA162" s="90"/>
      <c r="LKB162" s="90"/>
      <c r="LKC162" s="90"/>
      <c r="LKD162" s="90"/>
      <c r="LKE162" s="90"/>
      <c r="LKF162" s="90"/>
      <c r="LKG162" s="90"/>
      <c r="LKH162" s="90"/>
      <c r="LKI162" s="90"/>
      <c r="LKJ162" s="90"/>
      <c r="LKK162" s="90"/>
      <c r="LKL162" s="90"/>
      <c r="LKM162" s="90"/>
      <c r="LKN162" s="90"/>
      <c r="LKO162" s="90"/>
      <c r="LKP162" s="90"/>
      <c r="LKQ162" s="90"/>
      <c r="LKR162" s="90"/>
      <c r="LKS162" s="90"/>
      <c r="LKT162" s="90"/>
      <c r="LKU162" s="90"/>
      <c r="LKV162" s="90"/>
      <c r="LKW162" s="90"/>
      <c r="LKX162" s="90"/>
      <c r="LKY162" s="90"/>
      <c r="LKZ162" s="90"/>
      <c r="LLA162" s="90"/>
      <c r="LLB162" s="90"/>
      <c r="LLC162" s="90"/>
      <c r="LLD162" s="90"/>
      <c r="LLE162" s="90"/>
      <c r="LLF162" s="90"/>
      <c r="LLG162" s="90"/>
      <c r="LLH162" s="90"/>
      <c r="LLI162" s="90"/>
      <c r="LLJ162" s="90"/>
      <c r="LLK162" s="90"/>
      <c r="LLL162" s="90"/>
      <c r="LLM162" s="90"/>
      <c r="LLN162" s="90"/>
      <c r="LLO162" s="90"/>
      <c r="LLP162" s="90"/>
      <c r="LLQ162" s="90"/>
      <c r="LLR162" s="90"/>
      <c r="LLS162" s="90"/>
      <c r="LLT162" s="90"/>
      <c r="LLU162" s="90"/>
      <c r="LLV162" s="90"/>
      <c r="LLW162" s="90"/>
      <c r="LLX162" s="90"/>
      <c r="LLY162" s="90"/>
      <c r="LLZ162" s="90"/>
      <c r="LMA162" s="90"/>
      <c r="LMB162" s="90"/>
      <c r="LMC162" s="90"/>
      <c r="LMD162" s="90"/>
      <c r="LME162" s="90"/>
      <c r="LMF162" s="90"/>
      <c r="LMG162" s="90"/>
      <c r="LMH162" s="90"/>
      <c r="LMI162" s="90"/>
      <c r="LMJ162" s="90"/>
      <c r="LMK162" s="90"/>
      <c r="LML162" s="90"/>
      <c r="LMM162" s="90"/>
      <c r="LMN162" s="90"/>
      <c r="LMO162" s="90"/>
      <c r="LMP162" s="90"/>
      <c r="LMQ162" s="90"/>
      <c r="LMR162" s="90"/>
      <c r="LMS162" s="90"/>
      <c r="LMT162" s="90"/>
      <c r="LMU162" s="90"/>
      <c r="LMV162" s="90"/>
      <c r="LMW162" s="90"/>
      <c r="LMX162" s="90"/>
      <c r="LMY162" s="90"/>
      <c r="LMZ162" s="90"/>
      <c r="LNA162" s="90"/>
      <c r="LNB162" s="90"/>
      <c r="LNC162" s="90"/>
      <c r="LND162" s="90"/>
      <c r="LNE162" s="90"/>
      <c r="LNF162" s="90"/>
      <c r="LNG162" s="90"/>
      <c r="LNH162" s="90"/>
      <c r="LNI162" s="90"/>
      <c r="LNJ162" s="90"/>
      <c r="LNK162" s="90"/>
      <c r="LNL162" s="90"/>
      <c r="LNM162" s="90"/>
      <c r="LNN162" s="90"/>
      <c r="LNO162" s="90"/>
      <c r="LNP162" s="90"/>
      <c r="LNQ162" s="90"/>
      <c r="LNR162" s="90"/>
      <c r="LNS162" s="90"/>
      <c r="LNT162" s="90"/>
      <c r="LNU162" s="90"/>
      <c r="LNV162" s="90"/>
      <c r="LNW162" s="90"/>
      <c r="LNX162" s="90"/>
      <c r="LNY162" s="90"/>
      <c r="LNZ162" s="90"/>
      <c r="LOA162" s="90"/>
      <c r="LOB162" s="90"/>
      <c r="LOC162" s="90"/>
      <c r="LOD162" s="90"/>
      <c r="LOE162" s="90"/>
      <c r="LOF162" s="90"/>
      <c r="LOG162" s="90"/>
      <c r="LOH162" s="90"/>
      <c r="LOI162" s="90"/>
      <c r="LOJ162" s="90"/>
      <c r="LOK162" s="90"/>
      <c r="LOL162" s="90"/>
      <c r="LOM162" s="90"/>
      <c r="LON162" s="90"/>
      <c r="LOO162" s="90"/>
      <c r="LOP162" s="90"/>
      <c r="LOQ162" s="90"/>
      <c r="LOR162" s="90"/>
      <c r="LOS162" s="90"/>
      <c r="LOT162" s="90"/>
      <c r="LOU162" s="90"/>
      <c r="LOV162" s="90"/>
      <c r="LOW162" s="90"/>
      <c r="LOX162" s="90"/>
      <c r="LOY162" s="90"/>
      <c r="LOZ162" s="90"/>
      <c r="LPA162" s="90"/>
      <c r="LPB162" s="90"/>
      <c r="LPC162" s="90"/>
      <c r="LPD162" s="90"/>
      <c r="LPE162" s="90"/>
      <c r="LPF162" s="90"/>
      <c r="LPG162" s="90"/>
      <c r="LPH162" s="90"/>
      <c r="LPI162" s="90"/>
      <c r="LPJ162" s="90"/>
      <c r="LPK162" s="90"/>
      <c r="LPL162" s="90"/>
      <c r="LPM162" s="90"/>
      <c r="LPN162" s="90"/>
      <c r="LPO162" s="90"/>
      <c r="LPP162" s="90"/>
      <c r="LPQ162" s="90"/>
      <c r="LPR162" s="90"/>
      <c r="LPS162" s="90"/>
      <c r="LPT162" s="90"/>
      <c r="LPU162" s="90"/>
      <c r="LPV162" s="90"/>
      <c r="LPW162" s="90"/>
      <c r="LPX162" s="90"/>
      <c r="LPY162" s="90"/>
      <c r="LPZ162" s="90"/>
      <c r="LQA162" s="90"/>
      <c r="LQB162" s="90"/>
      <c r="LQC162" s="90"/>
      <c r="LQD162" s="90"/>
      <c r="LQE162" s="90"/>
      <c r="LQF162" s="90"/>
      <c r="LQG162" s="90"/>
      <c r="LQH162" s="90"/>
      <c r="LQI162" s="90"/>
      <c r="LQJ162" s="90"/>
      <c r="LQK162" s="90"/>
      <c r="LQL162" s="90"/>
      <c r="LQM162" s="90"/>
      <c r="LQN162" s="90"/>
      <c r="LQO162" s="90"/>
      <c r="LQP162" s="90"/>
      <c r="LQQ162" s="90"/>
      <c r="LQR162" s="90"/>
      <c r="LQS162" s="90"/>
      <c r="LQT162" s="90"/>
      <c r="LQU162" s="90"/>
      <c r="LQV162" s="90"/>
      <c r="LQW162" s="90"/>
      <c r="LQX162" s="90"/>
      <c r="LQY162" s="90"/>
      <c r="LQZ162" s="90"/>
      <c r="LRA162" s="90"/>
      <c r="LRB162" s="90"/>
      <c r="LRC162" s="90"/>
      <c r="LRD162" s="90"/>
      <c r="LRE162" s="90"/>
      <c r="LRF162" s="90"/>
      <c r="LRG162" s="90"/>
      <c r="LRH162" s="90"/>
      <c r="LRI162" s="90"/>
      <c r="LRJ162" s="90"/>
      <c r="LRK162" s="90"/>
      <c r="LRL162" s="90"/>
      <c r="LRM162" s="90"/>
      <c r="LRN162" s="90"/>
      <c r="LRO162" s="90"/>
      <c r="LRP162" s="90"/>
      <c r="LRQ162" s="90"/>
      <c r="LRR162" s="90"/>
      <c r="LRS162" s="90"/>
      <c r="LRT162" s="90"/>
      <c r="LRU162" s="90"/>
      <c r="LRV162" s="90"/>
      <c r="LRW162" s="90"/>
      <c r="LRX162" s="90"/>
      <c r="LRY162" s="90"/>
      <c r="LRZ162" s="90"/>
      <c r="LSA162" s="90"/>
      <c r="LSB162" s="90"/>
      <c r="LSC162" s="90"/>
      <c r="LSD162" s="90"/>
      <c r="LSE162" s="90"/>
      <c r="LSF162" s="90"/>
      <c r="LSG162" s="90"/>
      <c r="LSH162" s="90"/>
      <c r="LSI162" s="90"/>
      <c r="LSJ162" s="90"/>
      <c r="LSK162" s="90"/>
      <c r="LSL162" s="90"/>
      <c r="LSM162" s="90"/>
      <c r="LSN162" s="90"/>
      <c r="LSO162" s="90"/>
      <c r="LSP162" s="90"/>
      <c r="LSQ162" s="90"/>
      <c r="LSR162" s="90"/>
      <c r="LSS162" s="90"/>
      <c r="LST162" s="90"/>
      <c r="LSU162" s="90"/>
      <c r="LSV162" s="90"/>
      <c r="LSW162" s="90"/>
      <c r="LSX162" s="90"/>
      <c r="LSY162" s="90"/>
      <c r="LSZ162" s="90"/>
      <c r="LTA162" s="90"/>
      <c r="LTB162" s="90"/>
      <c r="LTC162" s="90"/>
      <c r="LTD162" s="90"/>
      <c r="LTE162" s="90"/>
      <c r="LTF162" s="90"/>
      <c r="LTG162" s="90"/>
      <c r="LTH162" s="90"/>
      <c r="LTI162" s="90"/>
      <c r="LTJ162" s="90"/>
      <c r="LTK162" s="90"/>
      <c r="LTL162" s="90"/>
      <c r="LTM162" s="90"/>
      <c r="LTN162" s="90"/>
      <c r="LTO162" s="90"/>
      <c r="LTP162" s="90"/>
      <c r="LTQ162" s="90"/>
      <c r="LTR162" s="90"/>
      <c r="LTS162" s="90"/>
      <c r="LTT162" s="90"/>
      <c r="LTU162" s="90"/>
      <c r="LTV162" s="90"/>
      <c r="LTW162" s="90"/>
      <c r="LTX162" s="90"/>
      <c r="LTY162" s="90"/>
      <c r="LTZ162" s="90"/>
      <c r="LUA162" s="90"/>
      <c r="LUB162" s="90"/>
      <c r="LUC162" s="90"/>
      <c r="LUD162" s="90"/>
      <c r="LUE162" s="90"/>
      <c r="LUF162" s="90"/>
      <c r="LUG162" s="90"/>
      <c r="LUH162" s="90"/>
      <c r="LUI162" s="90"/>
      <c r="LUJ162" s="90"/>
      <c r="LUK162" s="90"/>
      <c r="LUL162" s="90"/>
      <c r="LUM162" s="90"/>
      <c r="LUN162" s="90"/>
      <c r="LUO162" s="90"/>
      <c r="LUP162" s="90"/>
      <c r="LUQ162" s="90"/>
      <c r="LUR162" s="90"/>
      <c r="LUS162" s="90"/>
      <c r="LUT162" s="90"/>
      <c r="LUU162" s="90"/>
      <c r="LUV162" s="90"/>
      <c r="LUW162" s="90"/>
      <c r="LUX162" s="90"/>
      <c r="LUY162" s="90"/>
      <c r="LUZ162" s="90"/>
      <c r="LVA162" s="90"/>
      <c r="LVB162" s="90"/>
      <c r="LVC162" s="90"/>
      <c r="LVD162" s="90"/>
      <c r="LVE162" s="90"/>
      <c r="LVF162" s="90"/>
      <c r="LVG162" s="90"/>
      <c r="LVH162" s="90"/>
      <c r="LVI162" s="90"/>
      <c r="LVJ162" s="90"/>
      <c r="LVK162" s="90"/>
      <c r="LVL162" s="90"/>
      <c r="LVM162" s="90"/>
      <c r="LVN162" s="90"/>
      <c r="LVO162" s="90"/>
      <c r="LVP162" s="90"/>
      <c r="LVQ162" s="90"/>
      <c r="LVR162" s="90"/>
      <c r="LVS162" s="90"/>
      <c r="LVT162" s="90"/>
      <c r="LVU162" s="90"/>
      <c r="LVV162" s="90"/>
      <c r="LVW162" s="90"/>
      <c r="LVX162" s="90"/>
      <c r="LVY162" s="90"/>
      <c r="LVZ162" s="90"/>
      <c r="LWA162" s="90"/>
      <c r="LWB162" s="90"/>
      <c r="LWC162" s="90"/>
      <c r="LWD162" s="90"/>
      <c r="LWE162" s="90"/>
      <c r="LWF162" s="90"/>
      <c r="LWG162" s="90"/>
      <c r="LWH162" s="90"/>
      <c r="LWI162" s="90"/>
      <c r="LWJ162" s="90"/>
      <c r="LWK162" s="90"/>
      <c r="LWL162" s="90"/>
      <c r="LWM162" s="90"/>
      <c r="LWN162" s="90"/>
      <c r="LWO162" s="90"/>
      <c r="LWP162" s="90"/>
      <c r="LWQ162" s="90"/>
      <c r="LWR162" s="90"/>
      <c r="LWS162" s="90"/>
      <c r="LWT162" s="90"/>
      <c r="LWU162" s="90"/>
      <c r="LWV162" s="90"/>
      <c r="LWW162" s="90"/>
      <c r="LWX162" s="90"/>
      <c r="LWY162" s="90"/>
      <c r="LWZ162" s="90"/>
      <c r="LXA162" s="90"/>
      <c r="LXB162" s="90"/>
      <c r="LXC162" s="90"/>
      <c r="LXD162" s="90"/>
      <c r="LXE162" s="90"/>
      <c r="LXF162" s="90"/>
      <c r="LXG162" s="90"/>
      <c r="LXH162" s="90"/>
      <c r="LXI162" s="90"/>
      <c r="LXJ162" s="90"/>
      <c r="LXK162" s="90"/>
      <c r="LXL162" s="90"/>
      <c r="LXM162" s="90"/>
      <c r="LXN162" s="90"/>
      <c r="LXO162" s="90"/>
      <c r="LXP162" s="90"/>
      <c r="LXQ162" s="90"/>
      <c r="LXR162" s="90"/>
      <c r="LXS162" s="90"/>
      <c r="LXT162" s="90"/>
      <c r="LXU162" s="90"/>
      <c r="LXV162" s="90"/>
      <c r="LXW162" s="90"/>
      <c r="LXX162" s="90"/>
      <c r="LXY162" s="90"/>
      <c r="LXZ162" s="90"/>
      <c r="LYA162" s="90"/>
      <c r="LYB162" s="90"/>
      <c r="LYC162" s="90"/>
      <c r="LYD162" s="90"/>
      <c r="LYE162" s="90"/>
      <c r="LYF162" s="90"/>
      <c r="LYG162" s="90"/>
      <c r="LYH162" s="90"/>
      <c r="LYI162" s="90"/>
      <c r="LYJ162" s="90"/>
      <c r="LYK162" s="90"/>
      <c r="LYL162" s="90"/>
      <c r="LYM162" s="90"/>
      <c r="LYN162" s="90"/>
      <c r="LYO162" s="90"/>
      <c r="LYP162" s="90"/>
      <c r="LYQ162" s="90"/>
      <c r="LYR162" s="90"/>
      <c r="LYS162" s="90"/>
      <c r="LYT162" s="90"/>
      <c r="LYU162" s="90"/>
      <c r="LYV162" s="90"/>
      <c r="LYW162" s="90"/>
      <c r="LYX162" s="90"/>
      <c r="LYY162" s="90"/>
      <c r="LYZ162" s="90"/>
      <c r="LZA162" s="90"/>
      <c r="LZB162" s="90"/>
      <c r="LZC162" s="90"/>
      <c r="LZD162" s="90"/>
      <c r="LZE162" s="90"/>
      <c r="LZF162" s="90"/>
      <c r="LZG162" s="90"/>
      <c r="LZH162" s="90"/>
      <c r="LZI162" s="90"/>
      <c r="LZJ162" s="90"/>
      <c r="LZK162" s="90"/>
      <c r="LZL162" s="90"/>
      <c r="LZM162" s="90"/>
      <c r="LZN162" s="90"/>
      <c r="LZO162" s="90"/>
      <c r="LZP162" s="90"/>
      <c r="LZQ162" s="90"/>
      <c r="LZR162" s="90"/>
      <c r="LZS162" s="90"/>
      <c r="LZT162" s="90"/>
      <c r="LZU162" s="90"/>
      <c r="LZV162" s="90"/>
      <c r="LZW162" s="90"/>
      <c r="LZX162" s="90"/>
      <c r="LZY162" s="90"/>
      <c r="LZZ162" s="90"/>
      <c r="MAA162" s="90"/>
      <c r="MAB162" s="90"/>
      <c r="MAC162" s="90"/>
      <c r="MAD162" s="90"/>
      <c r="MAE162" s="90"/>
      <c r="MAF162" s="90"/>
      <c r="MAG162" s="90"/>
      <c r="MAH162" s="90"/>
      <c r="MAI162" s="90"/>
      <c r="MAJ162" s="90"/>
      <c r="MAK162" s="90"/>
      <c r="MAL162" s="90"/>
      <c r="MAM162" s="90"/>
      <c r="MAN162" s="90"/>
      <c r="MAO162" s="90"/>
      <c r="MAP162" s="90"/>
      <c r="MAQ162" s="90"/>
      <c r="MAR162" s="90"/>
      <c r="MAS162" s="90"/>
      <c r="MAT162" s="90"/>
      <c r="MAU162" s="90"/>
      <c r="MAV162" s="90"/>
      <c r="MAW162" s="90"/>
      <c r="MAX162" s="90"/>
      <c r="MAY162" s="90"/>
      <c r="MAZ162" s="90"/>
      <c r="MBA162" s="90"/>
      <c r="MBB162" s="90"/>
      <c r="MBC162" s="90"/>
      <c r="MBD162" s="90"/>
      <c r="MBE162" s="90"/>
      <c r="MBF162" s="90"/>
      <c r="MBG162" s="90"/>
      <c r="MBH162" s="90"/>
      <c r="MBI162" s="90"/>
      <c r="MBJ162" s="90"/>
      <c r="MBK162" s="90"/>
      <c r="MBL162" s="90"/>
      <c r="MBM162" s="90"/>
      <c r="MBN162" s="90"/>
      <c r="MBO162" s="90"/>
      <c r="MBP162" s="90"/>
      <c r="MBQ162" s="90"/>
      <c r="MBR162" s="90"/>
      <c r="MBS162" s="90"/>
      <c r="MBT162" s="90"/>
      <c r="MBU162" s="90"/>
      <c r="MBV162" s="90"/>
      <c r="MBW162" s="90"/>
      <c r="MBX162" s="90"/>
      <c r="MBY162" s="90"/>
      <c r="MBZ162" s="90"/>
      <c r="MCA162" s="90"/>
      <c r="MCB162" s="90"/>
      <c r="MCC162" s="90"/>
      <c r="MCD162" s="90"/>
      <c r="MCE162" s="90"/>
      <c r="MCF162" s="90"/>
      <c r="MCG162" s="90"/>
      <c r="MCH162" s="90"/>
      <c r="MCI162" s="90"/>
      <c r="MCJ162" s="90"/>
      <c r="MCK162" s="90"/>
      <c r="MCL162" s="90"/>
      <c r="MCM162" s="90"/>
      <c r="MCN162" s="90"/>
      <c r="MCO162" s="90"/>
      <c r="MCP162" s="90"/>
      <c r="MCQ162" s="90"/>
      <c r="MCR162" s="90"/>
      <c r="MCS162" s="90"/>
      <c r="MCT162" s="90"/>
      <c r="MCU162" s="90"/>
      <c r="MCV162" s="90"/>
      <c r="MCW162" s="90"/>
      <c r="MCX162" s="90"/>
      <c r="MCY162" s="90"/>
      <c r="MCZ162" s="90"/>
      <c r="MDA162" s="90"/>
      <c r="MDB162" s="90"/>
      <c r="MDC162" s="90"/>
      <c r="MDD162" s="90"/>
      <c r="MDE162" s="90"/>
      <c r="MDF162" s="90"/>
      <c r="MDG162" s="90"/>
      <c r="MDH162" s="90"/>
      <c r="MDI162" s="90"/>
      <c r="MDJ162" s="90"/>
      <c r="MDK162" s="90"/>
      <c r="MDL162" s="90"/>
      <c r="MDM162" s="90"/>
      <c r="MDN162" s="90"/>
      <c r="MDO162" s="90"/>
      <c r="MDP162" s="90"/>
      <c r="MDQ162" s="90"/>
      <c r="MDR162" s="90"/>
      <c r="MDS162" s="90"/>
      <c r="MDT162" s="90"/>
      <c r="MDU162" s="90"/>
      <c r="MDV162" s="90"/>
      <c r="MDW162" s="90"/>
      <c r="MDX162" s="90"/>
      <c r="MDY162" s="90"/>
      <c r="MDZ162" s="90"/>
      <c r="MEA162" s="90"/>
      <c r="MEB162" s="90"/>
      <c r="MEC162" s="90"/>
      <c r="MED162" s="90"/>
      <c r="MEE162" s="90"/>
      <c r="MEF162" s="90"/>
      <c r="MEG162" s="90"/>
      <c r="MEH162" s="90"/>
      <c r="MEI162" s="90"/>
      <c r="MEJ162" s="90"/>
      <c r="MEK162" s="90"/>
      <c r="MEL162" s="90"/>
      <c r="MEM162" s="90"/>
      <c r="MEN162" s="90"/>
      <c r="MEO162" s="90"/>
      <c r="MEP162" s="90"/>
      <c r="MEQ162" s="90"/>
      <c r="MER162" s="90"/>
      <c r="MES162" s="90"/>
      <c r="MET162" s="90"/>
      <c r="MEU162" s="90"/>
      <c r="MEV162" s="90"/>
      <c r="MEW162" s="90"/>
      <c r="MEX162" s="90"/>
      <c r="MEY162" s="90"/>
      <c r="MEZ162" s="90"/>
      <c r="MFA162" s="90"/>
      <c r="MFB162" s="90"/>
      <c r="MFC162" s="90"/>
      <c r="MFD162" s="90"/>
      <c r="MFE162" s="90"/>
      <c r="MFF162" s="90"/>
      <c r="MFG162" s="90"/>
      <c r="MFH162" s="90"/>
      <c r="MFI162" s="90"/>
      <c r="MFJ162" s="90"/>
      <c r="MFK162" s="90"/>
      <c r="MFL162" s="90"/>
      <c r="MFM162" s="90"/>
      <c r="MFN162" s="90"/>
      <c r="MFO162" s="90"/>
      <c r="MFP162" s="90"/>
      <c r="MFQ162" s="90"/>
      <c r="MFR162" s="90"/>
      <c r="MFS162" s="90"/>
      <c r="MFT162" s="90"/>
      <c r="MFU162" s="90"/>
      <c r="MFV162" s="90"/>
      <c r="MFW162" s="90"/>
      <c r="MFX162" s="90"/>
      <c r="MFY162" s="90"/>
      <c r="MFZ162" s="90"/>
      <c r="MGA162" s="90"/>
      <c r="MGB162" s="90"/>
      <c r="MGC162" s="90"/>
      <c r="MGD162" s="90"/>
      <c r="MGE162" s="90"/>
      <c r="MGF162" s="90"/>
      <c r="MGG162" s="90"/>
      <c r="MGH162" s="90"/>
      <c r="MGI162" s="90"/>
      <c r="MGJ162" s="90"/>
      <c r="MGK162" s="90"/>
      <c r="MGL162" s="90"/>
      <c r="MGM162" s="90"/>
      <c r="MGN162" s="90"/>
      <c r="MGO162" s="90"/>
      <c r="MGP162" s="90"/>
      <c r="MGQ162" s="90"/>
      <c r="MGR162" s="90"/>
      <c r="MGS162" s="90"/>
      <c r="MGT162" s="90"/>
      <c r="MGU162" s="90"/>
      <c r="MGV162" s="90"/>
      <c r="MGW162" s="90"/>
      <c r="MGX162" s="90"/>
      <c r="MGY162" s="90"/>
      <c r="MGZ162" s="90"/>
      <c r="MHA162" s="90"/>
      <c r="MHB162" s="90"/>
      <c r="MHC162" s="90"/>
      <c r="MHD162" s="90"/>
      <c r="MHE162" s="90"/>
      <c r="MHF162" s="90"/>
      <c r="MHG162" s="90"/>
      <c r="MHH162" s="90"/>
      <c r="MHI162" s="90"/>
      <c r="MHJ162" s="90"/>
      <c r="MHK162" s="90"/>
      <c r="MHL162" s="90"/>
      <c r="MHM162" s="90"/>
      <c r="MHN162" s="90"/>
      <c r="MHO162" s="90"/>
      <c r="MHP162" s="90"/>
      <c r="MHQ162" s="90"/>
      <c r="MHR162" s="90"/>
      <c r="MHS162" s="90"/>
      <c r="MHT162" s="90"/>
      <c r="MHU162" s="90"/>
      <c r="MHV162" s="90"/>
      <c r="MHW162" s="90"/>
      <c r="MHX162" s="90"/>
      <c r="MHY162" s="90"/>
      <c r="MHZ162" s="90"/>
      <c r="MIA162" s="90"/>
      <c r="MIB162" s="90"/>
      <c r="MIC162" s="90"/>
      <c r="MID162" s="90"/>
      <c r="MIE162" s="90"/>
      <c r="MIF162" s="90"/>
      <c r="MIG162" s="90"/>
      <c r="MIH162" s="90"/>
      <c r="MII162" s="90"/>
      <c r="MIJ162" s="90"/>
      <c r="MIK162" s="90"/>
      <c r="MIL162" s="90"/>
      <c r="MIM162" s="90"/>
      <c r="MIN162" s="90"/>
      <c r="MIO162" s="90"/>
      <c r="MIP162" s="90"/>
      <c r="MIQ162" s="90"/>
      <c r="MIR162" s="90"/>
      <c r="MIS162" s="90"/>
      <c r="MIT162" s="90"/>
      <c r="MIU162" s="90"/>
      <c r="MIV162" s="90"/>
      <c r="MIW162" s="90"/>
      <c r="MIX162" s="90"/>
      <c r="MIY162" s="90"/>
      <c r="MIZ162" s="90"/>
      <c r="MJA162" s="90"/>
      <c r="MJB162" s="90"/>
      <c r="MJC162" s="90"/>
      <c r="MJD162" s="90"/>
      <c r="MJE162" s="90"/>
      <c r="MJF162" s="90"/>
      <c r="MJG162" s="90"/>
      <c r="MJH162" s="90"/>
      <c r="MJI162" s="90"/>
      <c r="MJJ162" s="90"/>
      <c r="MJK162" s="90"/>
      <c r="MJL162" s="90"/>
      <c r="MJM162" s="90"/>
      <c r="MJN162" s="90"/>
      <c r="MJO162" s="90"/>
      <c r="MJP162" s="90"/>
      <c r="MJQ162" s="90"/>
      <c r="MJR162" s="90"/>
      <c r="MJS162" s="90"/>
      <c r="MJT162" s="90"/>
      <c r="MJU162" s="90"/>
      <c r="MJV162" s="90"/>
      <c r="MJW162" s="90"/>
      <c r="MJX162" s="90"/>
      <c r="MJY162" s="90"/>
      <c r="MJZ162" s="90"/>
      <c r="MKA162" s="90"/>
      <c r="MKB162" s="90"/>
      <c r="MKC162" s="90"/>
      <c r="MKD162" s="90"/>
      <c r="MKE162" s="90"/>
      <c r="MKF162" s="90"/>
      <c r="MKG162" s="90"/>
      <c r="MKH162" s="90"/>
      <c r="MKI162" s="90"/>
      <c r="MKJ162" s="90"/>
      <c r="MKK162" s="90"/>
      <c r="MKL162" s="90"/>
      <c r="MKM162" s="90"/>
      <c r="MKN162" s="90"/>
      <c r="MKO162" s="90"/>
      <c r="MKP162" s="90"/>
      <c r="MKQ162" s="90"/>
      <c r="MKR162" s="90"/>
      <c r="MKS162" s="90"/>
      <c r="MKT162" s="90"/>
      <c r="MKU162" s="90"/>
      <c r="MKV162" s="90"/>
      <c r="MKW162" s="90"/>
      <c r="MKX162" s="90"/>
      <c r="MKY162" s="90"/>
      <c r="MKZ162" s="90"/>
      <c r="MLA162" s="90"/>
      <c r="MLB162" s="90"/>
      <c r="MLC162" s="90"/>
      <c r="MLD162" s="90"/>
      <c r="MLE162" s="90"/>
      <c r="MLF162" s="90"/>
      <c r="MLG162" s="90"/>
      <c r="MLH162" s="90"/>
      <c r="MLI162" s="90"/>
      <c r="MLJ162" s="90"/>
      <c r="MLK162" s="90"/>
      <c r="MLL162" s="90"/>
      <c r="MLM162" s="90"/>
      <c r="MLN162" s="90"/>
      <c r="MLO162" s="90"/>
      <c r="MLP162" s="90"/>
      <c r="MLQ162" s="90"/>
      <c r="MLR162" s="90"/>
      <c r="MLS162" s="90"/>
      <c r="MLT162" s="90"/>
      <c r="MLU162" s="90"/>
      <c r="MLV162" s="90"/>
      <c r="MLW162" s="90"/>
      <c r="MLX162" s="90"/>
      <c r="MLY162" s="90"/>
      <c r="MLZ162" s="90"/>
      <c r="MMA162" s="90"/>
      <c r="MMB162" s="90"/>
      <c r="MMC162" s="90"/>
      <c r="MMD162" s="90"/>
      <c r="MME162" s="90"/>
      <c r="MMF162" s="90"/>
      <c r="MMG162" s="90"/>
      <c r="MMH162" s="90"/>
      <c r="MMI162" s="90"/>
      <c r="MMJ162" s="90"/>
      <c r="MMK162" s="90"/>
      <c r="MML162" s="90"/>
      <c r="MMM162" s="90"/>
      <c r="MMN162" s="90"/>
      <c r="MMO162" s="90"/>
      <c r="MMP162" s="90"/>
      <c r="MMQ162" s="90"/>
      <c r="MMR162" s="90"/>
      <c r="MMS162" s="90"/>
      <c r="MMT162" s="90"/>
      <c r="MMU162" s="90"/>
      <c r="MMV162" s="90"/>
      <c r="MMW162" s="90"/>
      <c r="MMX162" s="90"/>
      <c r="MMY162" s="90"/>
      <c r="MMZ162" s="90"/>
      <c r="MNA162" s="90"/>
      <c r="MNB162" s="90"/>
      <c r="MNC162" s="90"/>
      <c r="MND162" s="90"/>
      <c r="MNE162" s="90"/>
      <c r="MNF162" s="90"/>
      <c r="MNG162" s="90"/>
      <c r="MNH162" s="90"/>
      <c r="MNI162" s="90"/>
      <c r="MNJ162" s="90"/>
      <c r="MNK162" s="90"/>
      <c r="MNL162" s="90"/>
      <c r="MNM162" s="90"/>
      <c r="MNN162" s="90"/>
      <c r="MNO162" s="90"/>
      <c r="MNP162" s="90"/>
      <c r="MNQ162" s="90"/>
      <c r="MNR162" s="90"/>
      <c r="MNS162" s="90"/>
      <c r="MNT162" s="90"/>
      <c r="MNU162" s="90"/>
      <c r="MNV162" s="90"/>
      <c r="MNW162" s="90"/>
      <c r="MNX162" s="90"/>
      <c r="MNY162" s="90"/>
      <c r="MNZ162" s="90"/>
      <c r="MOA162" s="90"/>
      <c r="MOB162" s="90"/>
      <c r="MOC162" s="90"/>
      <c r="MOD162" s="90"/>
      <c r="MOE162" s="90"/>
      <c r="MOF162" s="90"/>
      <c r="MOG162" s="90"/>
      <c r="MOH162" s="90"/>
      <c r="MOI162" s="90"/>
      <c r="MOJ162" s="90"/>
      <c r="MOK162" s="90"/>
      <c r="MOL162" s="90"/>
      <c r="MOM162" s="90"/>
      <c r="MON162" s="90"/>
      <c r="MOO162" s="90"/>
      <c r="MOP162" s="90"/>
      <c r="MOQ162" s="90"/>
      <c r="MOR162" s="90"/>
      <c r="MOS162" s="90"/>
      <c r="MOT162" s="90"/>
      <c r="MOU162" s="90"/>
      <c r="MOV162" s="90"/>
      <c r="MOW162" s="90"/>
      <c r="MOX162" s="90"/>
      <c r="MOY162" s="90"/>
      <c r="MOZ162" s="90"/>
      <c r="MPA162" s="90"/>
      <c r="MPB162" s="90"/>
      <c r="MPC162" s="90"/>
      <c r="MPD162" s="90"/>
      <c r="MPE162" s="90"/>
      <c r="MPF162" s="90"/>
      <c r="MPG162" s="90"/>
      <c r="MPH162" s="90"/>
      <c r="MPI162" s="90"/>
      <c r="MPJ162" s="90"/>
      <c r="MPK162" s="90"/>
      <c r="MPL162" s="90"/>
      <c r="MPM162" s="90"/>
      <c r="MPN162" s="90"/>
      <c r="MPO162" s="90"/>
      <c r="MPP162" s="90"/>
      <c r="MPQ162" s="90"/>
      <c r="MPR162" s="90"/>
      <c r="MPS162" s="90"/>
      <c r="MPT162" s="90"/>
      <c r="MPU162" s="90"/>
      <c r="MPV162" s="90"/>
      <c r="MPW162" s="90"/>
      <c r="MPX162" s="90"/>
      <c r="MPY162" s="90"/>
      <c r="MPZ162" s="90"/>
      <c r="MQA162" s="90"/>
      <c r="MQB162" s="90"/>
      <c r="MQC162" s="90"/>
      <c r="MQD162" s="90"/>
      <c r="MQE162" s="90"/>
      <c r="MQF162" s="90"/>
      <c r="MQG162" s="90"/>
      <c r="MQH162" s="90"/>
      <c r="MQI162" s="90"/>
      <c r="MQJ162" s="90"/>
      <c r="MQK162" s="90"/>
      <c r="MQL162" s="90"/>
      <c r="MQM162" s="90"/>
      <c r="MQN162" s="90"/>
      <c r="MQO162" s="90"/>
      <c r="MQP162" s="90"/>
      <c r="MQQ162" s="90"/>
      <c r="MQR162" s="90"/>
      <c r="MQS162" s="90"/>
      <c r="MQT162" s="90"/>
      <c r="MQU162" s="90"/>
      <c r="MQV162" s="90"/>
      <c r="MQW162" s="90"/>
      <c r="MQX162" s="90"/>
      <c r="MQY162" s="90"/>
      <c r="MQZ162" s="90"/>
      <c r="MRA162" s="90"/>
      <c r="MRB162" s="90"/>
      <c r="MRC162" s="90"/>
      <c r="MRD162" s="90"/>
      <c r="MRE162" s="90"/>
      <c r="MRF162" s="90"/>
      <c r="MRG162" s="90"/>
      <c r="MRH162" s="90"/>
      <c r="MRI162" s="90"/>
      <c r="MRJ162" s="90"/>
      <c r="MRK162" s="90"/>
      <c r="MRL162" s="90"/>
      <c r="MRM162" s="90"/>
      <c r="MRN162" s="90"/>
      <c r="MRO162" s="90"/>
      <c r="MRP162" s="90"/>
      <c r="MRQ162" s="90"/>
      <c r="MRR162" s="90"/>
      <c r="MRS162" s="90"/>
      <c r="MRT162" s="90"/>
      <c r="MRU162" s="90"/>
      <c r="MRV162" s="90"/>
      <c r="MRW162" s="90"/>
      <c r="MRX162" s="90"/>
      <c r="MRY162" s="90"/>
      <c r="MRZ162" s="90"/>
      <c r="MSA162" s="90"/>
      <c r="MSB162" s="90"/>
      <c r="MSC162" s="90"/>
      <c r="MSD162" s="90"/>
      <c r="MSE162" s="90"/>
      <c r="MSF162" s="90"/>
      <c r="MSG162" s="90"/>
      <c r="MSH162" s="90"/>
      <c r="MSI162" s="90"/>
      <c r="MSJ162" s="90"/>
      <c r="MSK162" s="90"/>
      <c r="MSL162" s="90"/>
      <c r="MSM162" s="90"/>
      <c r="MSN162" s="90"/>
      <c r="MSO162" s="90"/>
      <c r="MSP162" s="90"/>
      <c r="MSQ162" s="90"/>
      <c r="MSR162" s="90"/>
      <c r="MSS162" s="90"/>
      <c r="MST162" s="90"/>
      <c r="MSU162" s="90"/>
      <c r="MSV162" s="90"/>
      <c r="MSW162" s="90"/>
      <c r="MSX162" s="90"/>
      <c r="MSY162" s="90"/>
      <c r="MSZ162" s="90"/>
      <c r="MTA162" s="90"/>
      <c r="MTB162" s="90"/>
      <c r="MTC162" s="90"/>
      <c r="MTD162" s="90"/>
      <c r="MTE162" s="90"/>
      <c r="MTF162" s="90"/>
      <c r="MTG162" s="90"/>
      <c r="MTH162" s="90"/>
      <c r="MTI162" s="90"/>
      <c r="MTJ162" s="90"/>
      <c r="MTK162" s="90"/>
      <c r="MTL162" s="90"/>
      <c r="MTM162" s="90"/>
      <c r="MTN162" s="90"/>
      <c r="MTO162" s="90"/>
      <c r="MTP162" s="90"/>
      <c r="MTQ162" s="90"/>
      <c r="MTR162" s="90"/>
      <c r="MTS162" s="90"/>
      <c r="MTT162" s="90"/>
      <c r="MTU162" s="90"/>
      <c r="MTV162" s="90"/>
      <c r="MTW162" s="90"/>
      <c r="MTX162" s="90"/>
      <c r="MTY162" s="90"/>
      <c r="MTZ162" s="90"/>
      <c r="MUA162" s="90"/>
      <c r="MUB162" s="90"/>
      <c r="MUC162" s="90"/>
      <c r="MUD162" s="90"/>
      <c r="MUE162" s="90"/>
      <c r="MUF162" s="90"/>
      <c r="MUG162" s="90"/>
      <c r="MUH162" s="90"/>
      <c r="MUI162" s="90"/>
      <c r="MUJ162" s="90"/>
      <c r="MUK162" s="90"/>
      <c r="MUL162" s="90"/>
      <c r="MUM162" s="90"/>
      <c r="MUN162" s="90"/>
      <c r="MUO162" s="90"/>
      <c r="MUP162" s="90"/>
      <c r="MUQ162" s="90"/>
      <c r="MUR162" s="90"/>
      <c r="MUS162" s="90"/>
      <c r="MUT162" s="90"/>
      <c r="MUU162" s="90"/>
      <c r="MUV162" s="90"/>
      <c r="MUW162" s="90"/>
      <c r="MUX162" s="90"/>
      <c r="MUY162" s="90"/>
      <c r="MUZ162" s="90"/>
      <c r="MVA162" s="90"/>
      <c r="MVB162" s="90"/>
      <c r="MVC162" s="90"/>
      <c r="MVD162" s="90"/>
      <c r="MVE162" s="90"/>
      <c r="MVF162" s="90"/>
      <c r="MVG162" s="90"/>
      <c r="MVH162" s="90"/>
      <c r="MVI162" s="90"/>
      <c r="MVJ162" s="90"/>
      <c r="MVK162" s="90"/>
      <c r="MVL162" s="90"/>
      <c r="MVM162" s="90"/>
      <c r="MVN162" s="90"/>
      <c r="MVO162" s="90"/>
      <c r="MVP162" s="90"/>
      <c r="MVQ162" s="90"/>
      <c r="MVR162" s="90"/>
      <c r="MVS162" s="90"/>
      <c r="MVT162" s="90"/>
      <c r="MVU162" s="90"/>
      <c r="MVV162" s="90"/>
      <c r="MVW162" s="90"/>
      <c r="MVX162" s="90"/>
      <c r="MVY162" s="90"/>
      <c r="MVZ162" s="90"/>
      <c r="MWA162" s="90"/>
      <c r="MWB162" s="90"/>
      <c r="MWC162" s="90"/>
      <c r="MWD162" s="90"/>
      <c r="MWE162" s="90"/>
      <c r="MWF162" s="90"/>
      <c r="MWG162" s="90"/>
      <c r="MWH162" s="90"/>
      <c r="MWI162" s="90"/>
      <c r="MWJ162" s="90"/>
      <c r="MWK162" s="90"/>
      <c r="MWL162" s="90"/>
      <c r="MWM162" s="90"/>
      <c r="MWN162" s="90"/>
      <c r="MWO162" s="90"/>
      <c r="MWP162" s="90"/>
      <c r="MWQ162" s="90"/>
      <c r="MWR162" s="90"/>
      <c r="MWS162" s="90"/>
      <c r="MWT162" s="90"/>
      <c r="MWU162" s="90"/>
      <c r="MWV162" s="90"/>
      <c r="MWW162" s="90"/>
      <c r="MWX162" s="90"/>
      <c r="MWY162" s="90"/>
      <c r="MWZ162" s="90"/>
      <c r="MXA162" s="90"/>
      <c r="MXB162" s="90"/>
      <c r="MXC162" s="90"/>
      <c r="MXD162" s="90"/>
      <c r="MXE162" s="90"/>
      <c r="MXF162" s="90"/>
      <c r="MXG162" s="90"/>
      <c r="MXH162" s="90"/>
      <c r="MXI162" s="90"/>
      <c r="MXJ162" s="90"/>
      <c r="MXK162" s="90"/>
      <c r="MXL162" s="90"/>
      <c r="MXM162" s="90"/>
      <c r="MXN162" s="90"/>
      <c r="MXO162" s="90"/>
      <c r="MXP162" s="90"/>
      <c r="MXQ162" s="90"/>
      <c r="MXR162" s="90"/>
      <c r="MXS162" s="90"/>
      <c r="MXT162" s="90"/>
      <c r="MXU162" s="90"/>
      <c r="MXV162" s="90"/>
      <c r="MXW162" s="90"/>
      <c r="MXX162" s="90"/>
      <c r="MXY162" s="90"/>
      <c r="MXZ162" s="90"/>
      <c r="MYA162" s="90"/>
      <c r="MYB162" s="90"/>
      <c r="MYC162" s="90"/>
      <c r="MYD162" s="90"/>
      <c r="MYE162" s="90"/>
      <c r="MYF162" s="90"/>
      <c r="MYG162" s="90"/>
      <c r="MYH162" s="90"/>
      <c r="MYI162" s="90"/>
      <c r="MYJ162" s="90"/>
      <c r="MYK162" s="90"/>
      <c r="MYL162" s="90"/>
      <c r="MYM162" s="90"/>
      <c r="MYN162" s="90"/>
      <c r="MYO162" s="90"/>
      <c r="MYP162" s="90"/>
      <c r="MYQ162" s="90"/>
      <c r="MYR162" s="90"/>
      <c r="MYS162" s="90"/>
      <c r="MYT162" s="90"/>
      <c r="MYU162" s="90"/>
      <c r="MYV162" s="90"/>
      <c r="MYW162" s="90"/>
      <c r="MYX162" s="90"/>
      <c r="MYY162" s="90"/>
      <c r="MYZ162" s="90"/>
      <c r="MZA162" s="90"/>
      <c r="MZB162" s="90"/>
      <c r="MZC162" s="90"/>
      <c r="MZD162" s="90"/>
      <c r="MZE162" s="90"/>
      <c r="MZF162" s="90"/>
      <c r="MZG162" s="90"/>
      <c r="MZH162" s="90"/>
      <c r="MZI162" s="90"/>
      <c r="MZJ162" s="90"/>
      <c r="MZK162" s="90"/>
      <c r="MZL162" s="90"/>
      <c r="MZM162" s="90"/>
      <c r="MZN162" s="90"/>
      <c r="MZO162" s="90"/>
      <c r="MZP162" s="90"/>
      <c r="MZQ162" s="90"/>
      <c r="MZR162" s="90"/>
      <c r="MZS162" s="90"/>
      <c r="MZT162" s="90"/>
      <c r="MZU162" s="90"/>
      <c r="MZV162" s="90"/>
      <c r="MZW162" s="90"/>
      <c r="MZX162" s="90"/>
      <c r="MZY162" s="90"/>
      <c r="MZZ162" s="90"/>
      <c r="NAA162" s="90"/>
      <c r="NAB162" s="90"/>
      <c r="NAC162" s="90"/>
      <c r="NAD162" s="90"/>
      <c r="NAE162" s="90"/>
      <c r="NAF162" s="90"/>
      <c r="NAG162" s="90"/>
      <c r="NAH162" s="90"/>
      <c r="NAI162" s="90"/>
      <c r="NAJ162" s="90"/>
      <c r="NAK162" s="90"/>
      <c r="NAL162" s="90"/>
      <c r="NAM162" s="90"/>
      <c r="NAN162" s="90"/>
      <c r="NAO162" s="90"/>
      <c r="NAP162" s="90"/>
      <c r="NAQ162" s="90"/>
      <c r="NAR162" s="90"/>
      <c r="NAS162" s="90"/>
      <c r="NAT162" s="90"/>
      <c r="NAU162" s="90"/>
      <c r="NAV162" s="90"/>
      <c r="NAW162" s="90"/>
      <c r="NAX162" s="90"/>
      <c r="NAY162" s="90"/>
      <c r="NAZ162" s="90"/>
      <c r="NBA162" s="90"/>
      <c r="NBB162" s="90"/>
      <c r="NBC162" s="90"/>
      <c r="NBD162" s="90"/>
      <c r="NBE162" s="90"/>
      <c r="NBF162" s="90"/>
      <c r="NBG162" s="90"/>
      <c r="NBH162" s="90"/>
      <c r="NBI162" s="90"/>
      <c r="NBJ162" s="90"/>
      <c r="NBK162" s="90"/>
      <c r="NBL162" s="90"/>
      <c r="NBM162" s="90"/>
      <c r="NBN162" s="90"/>
      <c r="NBO162" s="90"/>
      <c r="NBP162" s="90"/>
      <c r="NBQ162" s="90"/>
      <c r="NBR162" s="90"/>
      <c r="NBS162" s="90"/>
      <c r="NBT162" s="90"/>
      <c r="NBU162" s="90"/>
      <c r="NBV162" s="90"/>
      <c r="NBW162" s="90"/>
      <c r="NBX162" s="90"/>
      <c r="NBY162" s="90"/>
      <c r="NBZ162" s="90"/>
      <c r="NCA162" s="90"/>
      <c r="NCB162" s="90"/>
      <c r="NCC162" s="90"/>
      <c r="NCD162" s="90"/>
      <c r="NCE162" s="90"/>
      <c r="NCF162" s="90"/>
      <c r="NCG162" s="90"/>
      <c r="NCH162" s="90"/>
      <c r="NCI162" s="90"/>
      <c r="NCJ162" s="90"/>
      <c r="NCK162" s="90"/>
      <c r="NCL162" s="90"/>
      <c r="NCM162" s="90"/>
      <c r="NCN162" s="90"/>
      <c r="NCO162" s="90"/>
      <c r="NCP162" s="90"/>
      <c r="NCQ162" s="90"/>
      <c r="NCR162" s="90"/>
      <c r="NCS162" s="90"/>
      <c r="NCT162" s="90"/>
      <c r="NCU162" s="90"/>
      <c r="NCV162" s="90"/>
      <c r="NCW162" s="90"/>
      <c r="NCX162" s="90"/>
      <c r="NCY162" s="90"/>
      <c r="NCZ162" s="90"/>
      <c r="NDA162" s="90"/>
      <c r="NDB162" s="90"/>
      <c r="NDC162" s="90"/>
      <c r="NDD162" s="90"/>
      <c r="NDE162" s="90"/>
      <c r="NDF162" s="90"/>
      <c r="NDG162" s="90"/>
      <c r="NDH162" s="90"/>
      <c r="NDI162" s="90"/>
      <c r="NDJ162" s="90"/>
      <c r="NDK162" s="90"/>
      <c r="NDL162" s="90"/>
      <c r="NDM162" s="90"/>
      <c r="NDN162" s="90"/>
      <c r="NDO162" s="90"/>
      <c r="NDP162" s="90"/>
      <c r="NDQ162" s="90"/>
      <c r="NDR162" s="90"/>
      <c r="NDS162" s="90"/>
      <c r="NDT162" s="90"/>
      <c r="NDU162" s="90"/>
      <c r="NDV162" s="90"/>
      <c r="NDW162" s="90"/>
      <c r="NDX162" s="90"/>
      <c r="NDY162" s="90"/>
      <c r="NDZ162" s="90"/>
      <c r="NEA162" s="90"/>
      <c r="NEB162" s="90"/>
      <c r="NEC162" s="90"/>
      <c r="NED162" s="90"/>
      <c r="NEE162" s="90"/>
      <c r="NEF162" s="90"/>
      <c r="NEG162" s="90"/>
      <c r="NEH162" s="90"/>
      <c r="NEI162" s="90"/>
      <c r="NEJ162" s="90"/>
      <c r="NEK162" s="90"/>
      <c r="NEL162" s="90"/>
      <c r="NEM162" s="90"/>
      <c r="NEN162" s="90"/>
      <c r="NEO162" s="90"/>
      <c r="NEP162" s="90"/>
      <c r="NEQ162" s="90"/>
      <c r="NER162" s="90"/>
      <c r="NES162" s="90"/>
      <c r="NET162" s="90"/>
      <c r="NEU162" s="90"/>
      <c r="NEV162" s="90"/>
      <c r="NEW162" s="90"/>
      <c r="NEX162" s="90"/>
      <c r="NEY162" s="90"/>
      <c r="NEZ162" s="90"/>
      <c r="NFA162" s="90"/>
      <c r="NFB162" s="90"/>
      <c r="NFC162" s="90"/>
      <c r="NFD162" s="90"/>
      <c r="NFE162" s="90"/>
      <c r="NFF162" s="90"/>
      <c r="NFG162" s="90"/>
      <c r="NFH162" s="90"/>
      <c r="NFI162" s="90"/>
      <c r="NFJ162" s="90"/>
      <c r="NFK162" s="90"/>
      <c r="NFL162" s="90"/>
      <c r="NFM162" s="90"/>
      <c r="NFN162" s="90"/>
      <c r="NFO162" s="90"/>
      <c r="NFP162" s="90"/>
      <c r="NFQ162" s="90"/>
      <c r="NFR162" s="90"/>
      <c r="NFS162" s="90"/>
      <c r="NFT162" s="90"/>
      <c r="NFU162" s="90"/>
      <c r="NFV162" s="90"/>
      <c r="NFW162" s="90"/>
      <c r="NFX162" s="90"/>
      <c r="NFY162" s="90"/>
      <c r="NFZ162" s="90"/>
      <c r="NGA162" s="90"/>
      <c r="NGB162" s="90"/>
      <c r="NGC162" s="90"/>
      <c r="NGD162" s="90"/>
      <c r="NGE162" s="90"/>
      <c r="NGF162" s="90"/>
      <c r="NGG162" s="90"/>
      <c r="NGH162" s="90"/>
      <c r="NGI162" s="90"/>
      <c r="NGJ162" s="90"/>
      <c r="NGK162" s="90"/>
      <c r="NGL162" s="90"/>
      <c r="NGM162" s="90"/>
      <c r="NGN162" s="90"/>
      <c r="NGO162" s="90"/>
      <c r="NGP162" s="90"/>
      <c r="NGQ162" s="90"/>
      <c r="NGR162" s="90"/>
      <c r="NGS162" s="90"/>
      <c r="NGT162" s="90"/>
      <c r="NGU162" s="90"/>
      <c r="NGV162" s="90"/>
      <c r="NGW162" s="90"/>
      <c r="NGX162" s="90"/>
      <c r="NGY162" s="90"/>
      <c r="NGZ162" s="90"/>
      <c r="NHA162" s="90"/>
      <c r="NHB162" s="90"/>
      <c r="NHC162" s="90"/>
      <c r="NHD162" s="90"/>
      <c r="NHE162" s="90"/>
      <c r="NHF162" s="90"/>
      <c r="NHG162" s="90"/>
      <c r="NHH162" s="90"/>
      <c r="NHI162" s="90"/>
      <c r="NHJ162" s="90"/>
      <c r="NHK162" s="90"/>
      <c r="NHL162" s="90"/>
      <c r="NHM162" s="90"/>
      <c r="NHN162" s="90"/>
      <c r="NHO162" s="90"/>
      <c r="NHP162" s="90"/>
      <c r="NHQ162" s="90"/>
      <c r="NHR162" s="90"/>
      <c r="NHS162" s="90"/>
      <c r="NHT162" s="90"/>
      <c r="NHU162" s="90"/>
      <c r="NHV162" s="90"/>
      <c r="NHW162" s="90"/>
      <c r="NHX162" s="90"/>
      <c r="NHY162" s="90"/>
      <c r="NHZ162" s="90"/>
      <c r="NIA162" s="90"/>
      <c r="NIB162" s="90"/>
      <c r="NIC162" s="90"/>
      <c r="NID162" s="90"/>
      <c r="NIE162" s="90"/>
      <c r="NIF162" s="90"/>
      <c r="NIG162" s="90"/>
      <c r="NIH162" s="90"/>
      <c r="NII162" s="90"/>
      <c r="NIJ162" s="90"/>
      <c r="NIK162" s="90"/>
      <c r="NIL162" s="90"/>
      <c r="NIM162" s="90"/>
      <c r="NIN162" s="90"/>
      <c r="NIO162" s="90"/>
      <c r="NIP162" s="90"/>
      <c r="NIQ162" s="90"/>
      <c r="NIR162" s="90"/>
      <c r="NIS162" s="90"/>
      <c r="NIT162" s="90"/>
      <c r="NIU162" s="90"/>
      <c r="NIV162" s="90"/>
      <c r="NIW162" s="90"/>
      <c r="NIX162" s="90"/>
      <c r="NIY162" s="90"/>
      <c r="NIZ162" s="90"/>
      <c r="NJA162" s="90"/>
      <c r="NJB162" s="90"/>
      <c r="NJC162" s="90"/>
      <c r="NJD162" s="90"/>
      <c r="NJE162" s="90"/>
      <c r="NJF162" s="90"/>
      <c r="NJG162" s="90"/>
      <c r="NJH162" s="90"/>
      <c r="NJI162" s="90"/>
      <c r="NJJ162" s="90"/>
      <c r="NJK162" s="90"/>
      <c r="NJL162" s="90"/>
      <c r="NJM162" s="90"/>
      <c r="NJN162" s="90"/>
      <c r="NJO162" s="90"/>
      <c r="NJP162" s="90"/>
      <c r="NJQ162" s="90"/>
      <c r="NJR162" s="90"/>
      <c r="NJS162" s="90"/>
      <c r="NJT162" s="90"/>
      <c r="NJU162" s="90"/>
      <c r="NJV162" s="90"/>
      <c r="NJW162" s="90"/>
      <c r="NJX162" s="90"/>
      <c r="NJY162" s="90"/>
      <c r="NJZ162" s="90"/>
      <c r="NKA162" s="90"/>
      <c r="NKB162" s="90"/>
      <c r="NKC162" s="90"/>
      <c r="NKD162" s="90"/>
      <c r="NKE162" s="90"/>
      <c r="NKF162" s="90"/>
      <c r="NKG162" s="90"/>
      <c r="NKH162" s="90"/>
      <c r="NKI162" s="90"/>
      <c r="NKJ162" s="90"/>
      <c r="NKK162" s="90"/>
      <c r="NKL162" s="90"/>
      <c r="NKM162" s="90"/>
      <c r="NKN162" s="90"/>
      <c r="NKO162" s="90"/>
      <c r="NKP162" s="90"/>
      <c r="NKQ162" s="90"/>
      <c r="NKR162" s="90"/>
      <c r="NKS162" s="90"/>
      <c r="NKT162" s="90"/>
      <c r="NKU162" s="90"/>
      <c r="NKV162" s="90"/>
      <c r="NKW162" s="90"/>
      <c r="NKX162" s="90"/>
      <c r="NKY162" s="90"/>
      <c r="NKZ162" s="90"/>
      <c r="NLA162" s="90"/>
      <c r="NLB162" s="90"/>
      <c r="NLC162" s="90"/>
      <c r="NLD162" s="90"/>
      <c r="NLE162" s="90"/>
      <c r="NLF162" s="90"/>
      <c r="NLG162" s="90"/>
      <c r="NLH162" s="90"/>
      <c r="NLI162" s="90"/>
      <c r="NLJ162" s="90"/>
      <c r="NLK162" s="90"/>
      <c r="NLL162" s="90"/>
      <c r="NLM162" s="90"/>
      <c r="NLN162" s="90"/>
      <c r="NLO162" s="90"/>
      <c r="NLP162" s="90"/>
      <c r="NLQ162" s="90"/>
      <c r="NLR162" s="90"/>
      <c r="NLS162" s="90"/>
      <c r="NLT162" s="90"/>
      <c r="NLU162" s="90"/>
      <c r="NLV162" s="90"/>
      <c r="NLW162" s="90"/>
      <c r="NLX162" s="90"/>
      <c r="NLY162" s="90"/>
      <c r="NLZ162" s="90"/>
      <c r="NMA162" s="90"/>
      <c r="NMB162" s="90"/>
      <c r="NMC162" s="90"/>
      <c r="NMD162" s="90"/>
      <c r="NME162" s="90"/>
      <c r="NMF162" s="90"/>
      <c r="NMG162" s="90"/>
      <c r="NMH162" s="90"/>
      <c r="NMI162" s="90"/>
      <c r="NMJ162" s="90"/>
      <c r="NMK162" s="90"/>
      <c r="NML162" s="90"/>
      <c r="NMM162" s="90"/>
      <c r="NMN162" s="90"/>
      <c r="NMO162" s="90"/>
      <c r="NMP162" s="90"/>
      <c r="NMQ162" s="90"/>
      <c r="NMR162" s="90"/>
      <c r="NMS162" s="90"/>
      <c r="NMT162" s="90"/>
      <c r="NMU162" s="90"/>
      <c r="NMV162" s="90"/>
      <c r="NMW162" s="90"/>
      <c r="NMX162" s="90"/>
      <c r="NMY162" s="90"/>
      <c r="NMZ162" s="90"/>
      <c r="NNA162" s="90"/>
      <c r="NNB162" s="90"/>
      <c r="NNC162" s="90"/>
      <c r="NND162" s="90"/>
      <c r="NNE162" s="90"/>
      <c r="NNF162" s="90"/>
      <c r="NNG162" s="90"/>
      <c r="NNH162" s="90"/>
      <c r="NNI162" s="90"/>
      <c r="NNJ162" s="90"/>
      <c r="NNK162" s="90"/>
      <c r="NNL162" s="90"/>
      <c r="NNM162" s="90"/>
      <c r="NNN162" s="90"/>
      <c r="NNO162" s="90"/>
      <c r="NNP162" s="90"/>
      <c r="NNQ162" s="90"/>
      <c r="NNR162" s="90"/>
      <c r="NNS162" s="90"/>
      <c r="NNT162" s="90"/>
      <c r="NNU162" s="90"/>
      <c r="NNV162" s="90"/>
      <c r="NNW162" s="90"/>
      <c r="NNX162" s="90"/>
      <c r="NNY162" s="90"/>
      <c r="NNZ162" s="90"/>
      <c r="NOA162" s="90"/>
      <c r="NOB162" s="90"/>
      <c r="NOC162" s="90"/>
      <c r="NOD162" s="90"/>
      <c r="NOE162" s="90"/>
      <c r="NOF162" s="90"/>
      <c r="NOG162" s="90"/>
      <c r="NOH162" s="90"/>
      <c r="NOI162" s="90"/>
      <c r="NOJ162" s="90"/>
      <c r="NOK162" s="90"/>
      <c r="NOL162" s="90"/>
      <c r="NOM162" s="90"/>
      <c r="NON162" s="90"/>
      <c r="NOO162" s="90"/>
      <c r="NOP162" s="90"/>
      <c r="NOQ162" s="90"/>
      <c r="NOR162" s="90"/>
      <c r="NOS162" s="90"/>
      <c r="NOT162" s="90"/>
      <c r="NOU162" s="90"/>
      <c r="NOV162" s="90"/>
      <c r="NOW162" s="90"/>
      <c r="NOX162" s="90"/>
      <c r="NOY162" s="90"/>
      <c r="NOZ162" s="90"/>
      <c r="NPA162" s="90"/>
      <c r="NPB162" s="90"/>
      <c r="NPC162" s="90"/>
      <c r="NPD162" s="90"/>
      <c r="NPE162" s="90"/>
      <c r="NPF162" s="90"/>
      <c r="NPG162" s="90"/>
      <c r="NPH162" s="90"/>
      <c r="NPI162" s="90"/>
      <c r="NPJ162" s="90"/>
      <c r="NPK162" s="90"/>
      <c r="NPL162" s="90"/>
      <c r="NPM162" s="90"/>
      <c r="NPN162" s="90"/>
      <c r="NPO162" s="90"/>
      <c r="NPP162" s="90"/>
      <c r="NPQ162" s="90"/>
      <c r="NPR162" s="90"/>
      <c r="NPS162" s="90"/>
      <c r="NPT162" s="90"/>
      <c r="NPU162" s="90"/>
      <c r="NPV162" s="90"/>
      <c r="NPW162" s="90"/>
      <c r="NPX162" s="90"/>
      <c r="NPY162" s="90"/>
      <c r="NPZ162" s="90"/>
      <c r="NQA162" s="90"/>
      <c r="NQB162" s="90"/>
      <c r="NQC162" s="90"/>
      <c r="NQD162" s="90"/>
      <c r="NQE162" s="90"/>
      <c r="NQF162" s="90"/>
      <c r="NQG162" s="90"/>
      <c r="NQH162" s="90"/>
      <c r="NQI162" s="90"/>
      <c r="NQJ162" s="90"/>
      <c r="NQK162" s="90"/>
      <c r="NQL162" s="90"/>
      <c r="NQM162" s="90"/>
      <c r="NQN162" s="90"/>
      <c r="NQO162" s="90"/>
      <c r="NQP162" s="90"/>
      <c r="NQQ162" s="90"/>
      <c r="NQR162" s="90"/>
      <c r="NQS162" s="90"/>
      <c r="NQT162" s="90"/>
      <c r="NQU162" s="90"/>
      <c r="NQV162" s="90"/>
      <c r="NQW162" s="90"/>
      <c r="NQX162" s="90"/>
      <c r="NQY162" s="90"/>
      <c r="NQZ162" s="90"/>
      <c r="NRA162" s="90"/>
      <c r="NRB162" s="90"/>
      <c r="NRC162" s="90"/>
      <c r="NRD162" s="90"/>
      <c r="NRE162" s="90"/>
      <c r="NRF162" s="90"/>
      <c r="NRG162" s="90"/>
      <c r="NRH162" s="90"/>
      <c r="NRI162" s="90"/>
      <c r="NRJ162" s="90"/>
      <c r="NRK162" s="90"/>
      <c r="NRL162" s="90"/>
      <c r="NRM162" s="90"/>
      <c r="NRN162" s="90"/>
      <c r="NRO162" s="90"/>
      <c r="NRP162" s="90"/>
      <c r="NRQ162" s="90"/>
      <c r="NRR162" s="90"/>
      <c r="NRS162" s="90"/>
      <c r="NRT162" s="90"/>
      <c r="NRU162" s="90"/>
      <c r="NRV162" s="90"/>
      <c r="NRW162" s="90"/>
      <c r="NRX162" s="90"/>
      <c r="NRY162" s="90"/>
      <c r="NRZ162" s="90"/>
      <c r="NSA162" s="90"/>
      <c r="NSB162" s="90"/>
      <c r="NSC162" s="90"/>
      <c r="NSD162" s="90"/>
      <c r="NSE162" s="90"/>
      <c r="NSF162" s="90"/>
      <c r="NSG162" s="90"/>
      <c r="NSH162" s="90"/>
      <c r="NSI162" s="90"/>
      <c r="NSJ162" s="90"/>
      <c r="NSK162" s="90"/>
      <c r="NSL162" s="90"/>
      <c r="NSM162" s="90"/>
      <c r="NSN162" s="90"/>
      <c r="NSO162" s="90"/>
      <c r="NSP162" s="90"/>
      <c r="NSQ162" s="90"/>
      <c r="NSR162" s="90"/>
      <c r="NSS162" s="90"/>
      <c r="NST162" s="90"/>
      <c r="NSU162" s="90"/>
      <c r="NSV162" s="90"/>
      <c r="NSW162" s="90"/>
      <c r="NSX162" s="90"/>
      <c r="NSY162" s="90"/>
      <c r="NSZ162" s="90"/>
      <c r="NTA162" s="90"/>
      <c r="NTB162" s="90"/>
      <c r="NTC162" s="90"/>
      <c r="NTD162" s="90"/>
      <c r="NTE162" s="90"/>
      <c r="NTF162" s="90"/>
      <c r="NTG162" s="90"/>
      <c r="NTH162" s="90"/>
      <c r="NTI162" s="90"/>
      <c r="NTJ162" s="90"/>
      <c r="NTK162" s="90"/>
      <c r="NTL162" s="90"/>
      <c r="NTM162" s="90"/>
      <c r="NTN162" s="90"/>
      <c r="NTO162" s="90"/>
      <c r="NTP162" s="90"/>
      <c r="NTQ162" s="90"/>
      <c r="NTR162" s="90"/>
      <c r="NTS162" s="90"/>
      <c r="NTT162" s="90"/>
      <c r="NTU162" s="90"/>
      <c r="NTV162" s="90"/>
      <c r="NTW162" s="90"/>
      <c r="NTX162" s="90"/>
      <c r="NTY162" s="90"/>
      <c r="NTZ162" s="90"/>
      <c r="NUA162" s="90"/>
      <c r="NUB162" s="90"/>
      <c r="NUC162" s="90"/>
      <c r="NUD162" s="90"/>
      <c r="NUE162" s="90"/>
      <c r="NUF162" s="90"/>
      <c r="NUG162" s="90"/>
      <c r="NUH162" s="90"/>
      <c r="NUI162" s="90"/>
      <c r="NUJ162" s="90"/>
      <c r="NUK162" s="90"/>
      <c r="NUL162" s="90"/>
      <c r="NUM162" s="90"/>
      <c r="NUN162" s="90"/>
      <c r="NUO162" s="90"/>
      <c r="NUP162" s="90"/>
      <c r="NUQ162" s="90"/>
      <c r="NUR162" s="90"/>
      <c r="NUS162" s="90"/>
      <c r="NUT162" s="90"/>
      <c r="NUU162" s="90"/>
      <c r="NUV162" s="90"/>
      <c r="NUW162" s="90"/>
      <c r="NUX162" s="90"/>
      <c r="NUY162" s="90"/>
      <c r="NUZ162" s="90"/>
      <c r="NVA162" s="90"/>
      <c r="NVB162" s="90"/>
      <c r="NVC162" s="90"/>
      <c r="NVD162" s="90"/>
      <c r="NVE162" s="90"/>
      <c r="NVF162" s="90"/>
      <c r="NVG162" s="90"/>
      <c r="NVH162" s="90"/>
      <c r="NVI162" s="90"/>
      <c r="NVJ162" s="90"/>
      <c r="NVK162" s="90"/>
      <c r="NVL162" s="90"/>
      <c r="NVM162" s="90"/>
      <c r="NVN162" s="90"/>
      <c r="NVO162" s="90"/>
      <c r="NVP162" s="90"/>
      <c r="NVQ162" s="90"/>
      <c r="NVR162" s="90"/>
      <c r="NVS162" s="90"/>
      <c r="NVT162" s="90"/>
      <c r="NVU162" s="90"/>
      <c r="NVV162" s="90"/>
      <c r="NVW162" s="90"/>
      <c r="NVX162" s="90"/>
      <c r="NVY162" s="90"/>
      <c r="NVZ162" s="90"/>
      <c r="NWA162" s="90"/>
      <c r="NWB162" s="90"/>
      <c r="NWC162" s="90"/>
      <c r="NWD162" s="90"/>
      <c r="NWE162" s="90"/>
      <c r="NWF162" s="90"/>
      <c r="NWG162" s="90"/>
      <c r="NWH162" s="90"/>
      <c r="NWI162" s="90"/>
      <c r="NWJ162" s="90"/>
      <c r="NWK162" s="90"/>
      <c r="NWL162" s="90"/>
      <c r="NWM162" s="90"/>
      <c r="NWN162" s="90"/>
      <c r="NWO162" s="90"/>
      <c r="NWP162" s="90"/>
      <c r="NWQ162" s="90"/>
      <c r="NWR162" s="90"/>
      <c r="NWS162" s="90"/>
      <c r="NWT162" s="90"/>
      <c r="NWU162" s="90"/>
      <c r="NWV162" s="90"/>
      <c r="NWW162" s="90"/>
      <c r="NWX162" s="90"/>
      <c r="NWY162" s="90"/>
      <c r="NWZ162" s="90"/>
      <c r="NXA162" s="90"/>
      <c r="NXB162" s="90"/>
      <c r="NXC162" s="90"/>
      <c r="NXD162" s="90"/>
      <c r="NXE162" s="90"/>
      <c r="NXF162" s="90"/>
      <c r="NXG162" s="90"/>
      <c r="NXH162" s="90"/>
      <c r="NXI162" s="90"/>
      <c r="NXJ162" s="90"/>
      <c r="NXK162" s="90"/>
      <c r="NXL162" s="90"/>
      <c r="NXM162" s="90"/>
      <c r="NXN162" s="90"/>
      <c r="NXO162" s="90"/>
      <c r="NXP162" s="90"/>
      <c r="NXQ162" s="90"/>
      <c r="NXR162" s="90"/>
      <c r="NXS162" s="90"/>
      <c r="NXT162" s="90"/>
      <c r="NXU162" s="90"/>
      <c r="NXV162" s="90"/>
      <c r="NXW162" s="90"/>
      <c r="NXX162" s="90"/>
      <c r="NXY162" s="90"/>
      <c r="NXZ162" s="90"/>
      <c r="NYA162" s="90"/>
      <c r="NYB162" s="90"/>
      <c r="NYC162" s="90"/>
      <c r="NYD162" s="90"/>
      <c r="NYE162" s="90"/>
      <c r="NYF162" s="90"/>
      <c r="NYG162" s="90"/>
      <c r="NYH162" s="90"/>
      <c r="NYI162" s="90"/>
      <c r="NYJ162" s="90"/>
      <c r="NYK162" s="90"/>
      <c r="NYL162" s="90"/>
      <c r="NYM162" s="90"/>
      <c r="NYN162" s="90"/>
      <c r="NYO162" s="90"/>
      <c r="NYP162" s="90"/>
      <c r="NYQ162" s="90"/>
      <c r="NYR162" s="90"/>
      <c r="NYS162" s="90"/>
      <c r="NYT162" s="90"/>
      <c r="NYU162" s="90"/>
      <c r="NYV162" s="90"/>
      <c r="NYW162" s="90"/>
      <c r="NYX162" s="90"/>
      <c r="NYY162" s="90"/>
      <c r="NYZ162" s="90"/>
      <c r="NZA162" s="90"/>
      <c r="NZB162" s="90"/>
      <c r="NZC162" s="90"/>
      <c r="NZD162" s="90"/>
      <c r="NZE162" s="90"/>
      <c r="NZF162" s="90"/>
      <c r="NZG162" s="90"/>
      <c r="NZH162" s="90"/>
      <c r="NZI162" s="90"/>
      <c r="NZJ162" s="90"/>
      <c r="NZK162" s="90"/>
      <c r="NZL162" s="90"/>
      <c r="NZM162" s="90"/>
      <c r="NZN162" s="90"/>
      <c r="NZO162" s="90"/>
      <c r="NZP162" s="90"/>
      <c r="NZQ162" s="90"/>
      <c r="NZR162" s="90"/>
      <c r="NZS162" s="90"/>
      <c r="NZT162" s="90"/>
      <c r="NZU162" s="90"/>
      <c r="NZV162" s="90"/>
      <c r="NZW162" s="90"/>
      <c r="NZX162" s="90"/>
      <c r="NZY162" s="90"/>
      <c r="NZZ162" s="90"/>
      <c r="OAA162" s="90"/>
      <c r="OAB162" s="90"/>
      <c r="OAC162" s="90"/>
      <c r="OAD162" s="90"/>
      <c r="OAE162" s="90"/>
      <c r="OAF162" s="90"/>
      <c r="OAG162" s="90"/>
      <c r="OAH162" s="90"/>
      <c r="OAI162" s="90"/>
      <c r="OAJ162" s="90"/>
      <c r="OAK162" s="90"/>
      <c r="OAL162" s="90"/>
      <c r="OAM162" s="90"/>
      <c r="OAN162" s="90"/>
      <c r="OAO162" s="90"/>
      <c r="OAP162" s="90"/>
      <c r="OAQ162" s="90"/>
      <c r="OAR162" s="90"/>
      <c r="OAS162" s="90"/>
      <c r="OAT162" s="90"/>
      <c r="OAU162" s="90"/>
      <c r="OAV162" s="90"/>
      <c r="OAW162" s="90"/>
      <c r="OAX162" s="90"/>
      <c r="OAY162" s="90"/>
      <c r="OAZ162" s="90"/>
      <c r="OBA162" s="90"/>
      <c r="OBB162" s="90"/>
      <c r="OBC162" s="90"/>
      <c r="OBD162" s="90"/>
      <c r="OBE162" s="90"/>
      <c r="OBF162" s="90"/>
      <c r="OBG162" s="90"/>
      <c r="OBH162" s="90"/>
      <c r="OBI162" s="90"/>
      <c r="OBJ162" s="90"/>
      <c r="OBK162" s="90"/>
      <c r="OBL162" s="90"/>
      <c r="OBM162" s="90"/>
      <c r="OBN162" s="90"/>
      <c r="OBO162" s="90"/>
      <c r="OBP162" s="90"/>
      <c r="OBQ162" s="90"/>
      <c r="OBR162" s="90"/>
      <c r="OBS162" s="90"/>
      <c r="OBT162" s="90"/>
      <c r="OBU162" s="90"/>
      <c r="OBV162" s="90"/>
      <c r="OBW162" s="90"/>
      <c r="OBX162" s="90"/>
      <c r="OBY162" s="90"/>
      <c r="OBZ162" s="90"/>
      <c r="OCA162" s="90"/>
      <c r="OCB162" s="90"/>
      <c r="OCC162" s="90"/>
      <c r="OCD162" s="90"/>
      <c r="OCE162" s="90"/>
      <c r="OCF162" s="90"/>
      <c r="OCG162" s="90"/>
      <c r="OCH162" s="90"/>
      <c r="OCI162" s="90"/>
      <c r="OCJ162" s="90"/>
      <c r="OCK162" s="90"/>
      <c r="OCL162" s="90"/>
      <c r="OCM162" s="90"/>
      <c r="OCN162" s="90"/>
      <c r="OCO162" s="90"/>
      <c r="OCP162" s="90"/>
      <c r="OCQ162" s="90"/>
      <c r="OCR162" s="90"/>
      <c r="OCS162" s="90"/>
      <c r="OCT162" s="90"/>
      <c r="OCU162" s="90"/>
      <c r="OCV162" s="90"/>
      <c r="OCW162" s="90"/>
      <c r="OCX162" s="90"/>
      <c r="OCY162" s="90"/>
      <c r="OCZ162" s="90"/>
      <c r="ODA162" s="90"/>
      <c r="ODB162" s="90"/>
      <c r="ODC162" s="90"/>
      <c r="ODD162" s="90"/>
      <c r="ODE162" s="90"/>
      <c r="ODF162" s="90"/>
      <c r="ODG162" s="90"/>
      <c r="ODH162" s="90"/>
      <c r="ODI162" s="90"/>
      <c r="ODJ162" s="90"/>
      <c r="ODK162" s="90"/>
      <c r="ODL162" s="90"/>
      <c r="ODM162" s="90"/>
      <c r="ODN162" s="90"/>
      <c r="ODO162" s="90"/>
      <c r="ODP162" s="90"/>
      <c r="ODQ162" s="90"/>
      <c r="ODR162" s="90"/>
      <c r="ODS162" s="90"/>
      <c r="ODT162" s="90"/>
      <c r="ODU162" s="90"/>
      <c r="ODV162" s="90"/>
      <c r="ODW162" s="90"/>
      <c r="ODX162" s="90"/>
      <c r="ODY162" s="90"/>
      <c r="ODZ162" s="90"/>
      <c r="OEA162" s="90"/>
      <c r="OEB162" s="90"/>
      <c r="OEC162" s="90"/>
      <c r="OED162" s="90"/>
      <c r="OEE162" s="90"/>
      <c r="OEF162" s="90"/>
      <c r="OEG162" s="90"/>
      <c r="OEH162" s="90"/>
      <c r="OEI162" s="90"/>
      <c r="OEJ162" s="90"/>
      <c r="OEK162" s="90"/>
      <c r="OEL162" s="90"/>
      <c r="OEM162" s="90"/>
      <c r="OEN162" s="90"/>
      <c r="OEO162" s="90"/>
      <c r="OEP162" s="90"/>
      <c r="OEQ162" s="90"/>
      <c r="OER162" s="90"/>
      <c r="OES162" s="90"/>
      <c r="OET162" s="90"/>
      <c r="OEU162" s="90"/>
      <c r="OEV162" s="90"/>
      <c r="OEW162" s="90"/>
      <c r="OEX162" s="90"/>
      <c r="OEY162" s="90"/>
      <c r="OEZ162" s="90"/>
      <c r="OFA162" s="90"/>
      <c r="OFB162" s="90"/>
      <c r="OFC162" s="90"/>
      <c r="OFD162" s="90"/>
      <c r="OFE162" s="90"/>
      <c r="OFF162" s="90"/>
      <c r="OFG162" s="90"/>
      <c r="OFH162" s="90"/>
      <c r="OFI162" s="90"/>
      <c r="OFJ162" s="90"/>
      <c r="OFK162" s="90"/>
      <c r="OFL162" s="90"/>
      <c r="OFM162" s="90"/>
      <c r="OFN162" s="90"/>
      <c r="OFO162" s="90"/>
      <c r="OFP162" s="90"/>
      <c r="OFQ162" s="90"/>
      <c r="OFR162" s="90"/>
      <c r="OFS162" s="90"/>
      <c r="OFT162" s="90"/>
      <c r="OFU162" s="90"/>
      <c r="OFV162" s="90"/>
      <c r="OFW162" s="90"/>
      <c r="OFX162" s="90"/>
      <c r="OFY162" s="90"/>
      <c r="OFZ162" s="90"/>
      <c r="OGA162" s="90"/>
      <c r="OGB162" s="90"/>
      <c r="OGC162" s="90"/>
      <c r="OGD162" s="90"/>
      <c r="OGE162" s="90"/>
      <c r="OGF162" s="90"/>
      <c r="OGG162" s="90"/>
      <c r="OGH162" s="90"/>
      <c r="OGI162" s="90"/>
      <c r="OGJ162" s="90"/>
      <c r="OGK162" s="90"/>
      <c r="OGL162" s="90"/>
      <c r="OGM162" s="90"/>
      <c r="OGN162" s="90"/>
      <c r="OGO162" s="90"/>
      <c r="OGP162" s="90"/>
      <c r="OGQ162" s="90"/>
      <c r="OGR162" s="90"/>
      <c r="OGS162" s="90"/>
      <c r="OGT162" s="90"/>
      <c r="OGU162" s="90"/>
      <c r="OGV162" s="90"/>
      <c r="OGW162" s="90"/>
      <c r="OGX162" s="90"/>
      <c r="OGY162" s="90"/>
      <c r="OGZ162" s="90"/>
      <c r="OHA162" s="90"/>
      <c r="OHB162" s="90"/>
      <c r="OHC162" s="90"/>
      <c r="OHD162" s="90"/>
      <c r="OHE162" s="90"/>
      <c r="OHF162" s="90"/>
      <c r="OHG162" s="90"/>
      <c r="OHH162" s="90"/>
      <c r="OHI162" s="90"/>
      <c r="OHJ162" s="90"/>
      <c r="OHK162" s="90"/>
      <c r="OHL162" s="90"/>
      <c r="OHM162" s="90"/>
      <c r="OHN162" s="90"/>
      <c r="OHO162" s="90"/>
      <c r="OHP162" s="90"/>
      <c r="OHQ162" s="90"/>
      <c r="OHR162" s="90"/>
      <c r="OHS162" s="90"/>
      <c r="OHT162" s="90"/>
      <c r="OHU162" s="90"/>
      <c r="OHV162" s="90"/>
      <c r="OHW162" s="90"/>
      <c r="OHX162" s="90"/>
      <c r="OHY162" s="90"/>
      <c r="OHZ162" s="90"/>
      <c r="OIA162" s="90"/>
      <c r="OIB162" s="90"/>
      <c r="OIC162" s="90"/>
      <c r="OID162" s="90"/>
      <c r="OIE162" s="90"/>
      <c r="OIF162" s="90"/>
      <c r="OIG162" s="90"/>
      <c r="OIH162" s="90"/>
      <c r="OII162" s="90"/>
      <c r="OIJ162" s="90"/>
      <c r="OIK162" s="90"/>
      <c r="OIL162" s="90"/>
      <c r="OIM162" s="90"/>
      <c r="OIN162" s="90"/>
      <c r="OIO162" s="90"/>
      <c r="OIP162" s="90"/>
      <c r="OIQ162" s="90"/>
      <c r="OIR162" s="90"/>
      <c r="OIS162" s="90"/>
      <c r="OIT162" s="90"/>
      <c r="OIU162" s="90"/>
      <c r="OIV162" s="90"/>
      <c r="OIW162" s="90"/>
      <c r="OIX162" s="90"/>
      <c r="OIY162" s="90"/>
      <c r="OIZ162" s="90"/>
      <c r="OJA162" s="90"/>
      <c r="OJB162" s="90"/>
      <c r="OJC162" s="90"/>
      <c r="OJD162" s="90"/>
      <c r="OJE162" s="90"/>
      <c r="OJF162" s="90"/>
      <c r="OJG162" s="90"/>
      <c r="OJH162" s="90"/>
      <c r="OJI162" s="90"/>
      <c r="OJJ162" s="90"/>
      <c r="OJK162" s="90"/>
      <c r="OJL162" s="90"/>
      <c r="OJM162" s="90"/>
      <c r="OJN162" s="90"/>
      <c r="OJO162" s="90"/>
      <c r="OJP162" s="90"/>
      <c r="OJQ162" s="90"/>
      <c r="OJR162" s="90"/>
      <c r="OJS162" s="90"/>
      <c r="OJT162" s="90"/>
      <c r="OJU162" s="90"/>
      <c r="OJV162" s="90"/>
      <c r="OJW162" s="90"/>
      <c r="OJX162" s="90"/>
      <c r="OJY162" s="90"/>
      <c r="OJZ162" s="90"/>
      <c r="OKA162" s="90"/>
      <c r="OKB162" s="90"/>
      <c r="OKC162" s="90"/>
      <c r="OKD162" s="90"/>
      <c r="OKE162" s="90"/>
      <c r="OKF162" s="90"/>
      <c r="OKG162" s="90"/>
      <c r="OKH162" s="90"/>
      <c r="OKI162" s="90"/>
      <c r="OKJ162" s="90"/>
      <c r="OKK162" s="90"/>
      <c r="OKL162" s="90"/>
      <c r="OKM162" s="90"/>
      <c r="OKN162" s="90"/>
      <c r="OKO162" s="90"/>
      <c r="OKP162" s="90"/>
      <c r="OKQ162" s="90"/>
      <c r="OKR162" s="90"/>
      <c r="OKS162" s="90"/>
      <c r="OKT162" s="90"/>
      <c r="OKU162" s="90"/>
      <c r="OKV162" s="90"/>
      <c r="OKW162" s="90"/>
      <c r="OKX162" s="90"/>
      <c r="OKY162" s="90"/>
      <c r="OKZ162" s="90"/>
      <c r="OLA162" s="90"/>
      <c r="OLB162" s="90"/>
      <c r="OLC162" s="90"/>
      <c r="OLD162" s="90"/>
      <c r="OLE162" s="90"/>
      <c r="OLF162" s="90"/>
      <c r="OLG162" s="90"/>
      <c r="OLH162" s="90"/>
      <c r="OLI162" s="90"/>
      <c r="OLJ162" s="90"/>
      <c r="OLK162" s="90"/>
      <c r="OLL162" s="90"/>
      <c r="OLM162" s="90"/>
      <c r="OLN162" s="90"/>
      <c r="OLO162" s="90"/>
      <c r="OLP162" s="90"/>
      <c r="OLQ162" s="90"/>
      <c r="OLR162" s="90"/>
      <c r="OLS162" s="90"/>
      <c r="OLT162" s="90"/>
      <c r="OLU162" s="90"/>
      <c r="OLV162" s="90"/>
      <c r="OLW162" s="90"/>
      <c r="OLX162" s="90"/>
      <c r="OLY162" s="90"/>
      <c r="OLZ162" s="90"/>
      <c r="OMA162" s="90"/>
      <c r="OMB162" s="90"/>
      <c r="OMC162" s="90"/>
      <c r="OMD162" s="90"/>
      <c r="OME162" s="90"/>
      <c r="OMF162" s="90"/>
      <c r="OMG162" s="90"/>
      <c r="OMH162" s="90"/>
      <c r="OMI162" s="90"/>
      <c r="OMJ162" s="90"/>
      <c r="OMK162" s="90"/>
      <c r="OML162" s="90"/>
      <c r="OMM162" s="90"/>
      <c r="OMN162" s="90"/>
      <c r="OMO162" s="90"/>
      <c r="OMP162" s="90"/>
      <c r="OMQ162" s="90"/>
      <c r="OMR162" s="90"/>
      <c r="OMS162" s="90"/>
      <c r="OMT162" s="90"/>
      <c r="OMU162" s="90"/>
      <c r="OMV162" s="90"/>
      <c r="OMW162" s="90"/>
      <c r="OMX162" s="90"/>
      <c r="OMY162" s="90"/>
      <c r="OMZ162" s="90"/>
      <c r="ONA162" s="90"/>
      <c r="ONB162" s="90"/>
      <c r="ONC162" s="90"/>
      <c r="OND162" s="90"/>
      <c r="ONE162" s="90"/>
      <c r="ONF162" s="90"/>
      <c r="ONG162" s="90"/>
      <c r="ONH162" s="90"/>
      <c r="ONI162" s="90"/>
      <c r="ONJ162" s="90"/>
      <c r="ONK162" s="90"/>
      <c r="ONL162" s="90"/>
      <c r="ONM162" s="90"/>
      <c r="ONN162" s="90"/>
      <c r="ONO162" s="90"/>
      <c r="ONP162" s="90"/>
      <c r="ONQ162" s="90"/>
      <c r="ONR162" s="90"/>
      <c r="ONS162" s="90"/>
      <c r="ONT162" s="90"/>
      <c r="ONU162" s="90"/>
      <c r="ONV162" s="90"/>
      <c r="ONW162" s="90"/>
      <c r="ONX162" s="90"/>
      <c r="ONY162" s="90"/>
      <c r="ONZ162" s="90"/>
      <c r="OOA162" s="90"/>
      <c r="OOB162" s="90"/>
      <c r="OOC162" s="90"/>
      <c r="OOD162" s="90"/>
      <c r="OOE162" s="90"/>
      <c r="OOF162" s="90"/>
      <c r="OOG162" s="90"/>
      <c r="OOH162" s="90"/>
      <c r="OOI162" s="90"/>
      <c r="OOJ162" s="90"/>
      <c r="OOK162" s="90"/>
      <c r="OOL162" s="90"/>
      <c r="OOM162" s="90"/>
      <c r="OON162" s="90"/>
      <c r="OOO162" s="90"/>
      <c r="OOP162" s="90"/>
      <c r="OOQ162" s="90"/>
      <c r="OOR162" s="90"/>
      <c r="OOS162" s="90"/>
      <c r="OOT162" s="90"/>
      <c r="OOU162" s="90"/>
      <c r="OOV162" s="90"/>
      <c r="OOW162" s="90"/>
      <c r="OOX162" s="90"/>
      <c r="OOY162" s="90"/>
      <c r="OOZ162" s="90"/>
      <c r="OPA162" s="90"/>
      <c r="OPB162" s="90"/>
      <c r="OPC162" s="90"/>
      <c r="OPD162" s="90"/>
      <c r="OPE162" s="90"/>
      <c r="OPF162" s="90"/>
      <c r="OPG162" s="90"/>
      <c r="OPH162" s="90"/>
      <c r="OPI162" s="90"/>
      <c r="OPJ162" s="90"/>
      <c r="OPK162" s="90"/>
      <c r="OPL162" s="90"/>
      <c r="OPM162" s="90"/>
      <c r="OPN162" s="90"/>
      <c r="OPO162" s="90"/>
      <c r="OPP162" s="90"/>
      <c r="OPQ162" s="90"/>
      <c r="OPR162" s="90"/>
      <c r="OPS162" s="90"/>
      <c r="OPT162" s="90"/>
      <c r="OPU162" s="90"/>
      <c r="OPV162" s="90"/>
      <c r="OPW162" s="90"/>
      <c r="OPX162" s="90"/>
      <c r="OPY162" s="90"/>
      <c r="OPZ162" s="90"/>
      <c r="OQA162" s="90"/>
      <c r="OQB162" s="90"/>
      <c r="OQC162" s="90"/>
      <c r="OQD162" s="90"/>
      <c r="OQE162" s="90"/>
      <c r="OQF162" s="90"/>
      <c r="OQG162" s="90"/>
      <c r="OQH162" s="90"/>
      <c r="OQI162" s="90"/>
      <c r="OQJ162" s="90"/>
      <c r="OQK162" s="90"/>
      <c r="OQL162" s="90"/>
      <c r="OQM162" s="90"/>
      <c r="OQN162" s="90"/>
      <c r="OQO162" s="90"/>
      <c r="OQP162" s="90"/>
      <c r="OQQ162" s="90"/>
      <c r="OQR162" s="90"/>
      <c r="OQS162" s="90"/>
      <c r="OQT162" s="90"/>
      <c r="OQU162" s="90"/>
      <c r="OQV162" s="90"/>
      <c r="OQW162" s="90"/>
      <c r="OQX162" s="90"/>
      <c r="OQY162" s="90"/>
      <c r="OQZ162" s="90"/>
      <c r="ORA162" s="90"/>
      <c r="ORB162" s="90"/>
      <c r="ORC162" s="90"/>
      <c r="ORD162" s="90"/>
      <c r="ORE162" s="90"/>
      <c r="ORF162" s="90"/>
      <c r="ORG162" s="90"/>
      <c r="ORH162" s="90"/>
      <c r="ORI162" s="90"/>
      <c r="ORJ162" s="90"/>
      <c r="ORK162" s="90"/>
      <c r="ORL162" s="90"/>
      <c r="ORM162" s="90"/>
      <c r="ORN162" s="90"/>
      <c r="ORO162" s="90"/>
      <c r="ORP162" s="90"/>
      <c r="ORQ162" s="90"/>
      <c r="ORR162" s="90"/>
      <c r="ORS162" s="90"/>
      <c r="ORT162" s="90"/>
      <c r="ORU162" s="90"/>
      <c r="ORV162" s="90"/>
      <c r="ORW162" s="90"/>
      <c r="ORX162" s="90"/>
      <c r="ORY162" s="90"/>
      <c r="ORZ162" s="90"/>
      <c r="OSA162" s="90"/>
      <c r="OSB162" s="90"/>
      <c r="OSC162" s="90"/>
      <c r="OSD162" s="90"/>
      <c r="OSE162" s="90"/>
      <c r="OSF162" s="90"/>
      <c r="OSG162" s="90"/>
      <c r="OSH162" s="90"/>
      <c r="OSI162" s="90"/>
      <c r="OSJ162" s="90"/>
      <c r="OSK162" s="90"/>
      <c r="OSL162" s="90"/>
      <c r="OSM162" s="90"/>
      <c r="OSN162" s="90"/>
      <c r="OSO162" s="90"/>
      <c r="OSP162" s="90"/>
      <c r="OSQ162" s="90"/>
      <c r="OSR162" s="90"/>
      <c r="OSS162" s="90"/>
      <c r="OST162" s="90"/>
      <c r="OSU162" s="90"/>
      <c r="OSV162" s="90"/>
      <c r="OSW162" s="90"/>
      <c r="OSX162" s="90"/>
      <c r="OSY162" s="90"/>
      <c r="OSZ162" s="90"/>
      <c r="OTA162" s="90"/>
      <c r="OTB162" s="90"/>
      <c r="OTC162" s="90"/>
      <c r="OTD162" s="90"/>
      <c r="OTE162" s="90"/>
      <c r="OTF162" s="90"/>
      <c r="OTG162" s="90"/>
      <c r="OTH162" s="90"/>
      <c r="OTI162" s="90"/>
      <c r="OTJ162" s="90"/>
      <c r="OTK162" s="90"/>
      <c r="OTL162" s="90"/>
      <c r="OTM162" s="90"/>
      <c r="OTN162" s="90"/>
      <c r="OTO162" s="90"/>
      <c r="OTP162" s="90"/>
      <c r="OTQ162" s="90"/>
      <c r="OTR162" s="90"/>
      <c r="OTS162" s="90"/>
      <c r="OTT162" s="90"/>
      <c r="OTU162" s="90"/>
      <c r="OTV162" s="90"/>
      <c r="OTW162" s="90"/>
      <c r="OTX162" s="90"/>
      <c r="OTY162" s="90"/>
      <c r="OTZ162" s="90"/>
      <c r="OUA162" s="90"/>
      <c r="OUB162" s="90"/>
      <c r="OUC162" s="90"/>
      <c r="OUD162" s="90"/>
      <c r="OUE162" s="90"/>
      <c r="OUF162" s="90"/>
      <c r="OUG162" s="90"/>
      <c r="OUH162" s="90"/>
      <c r="OUI162" s="90"/>
      <c r="OUJ162" s="90"/>
      <c r="OUK162" s="90"/>
      <c r="OUL162" s="90"/>
      <c r="OUM162" s="90"/>
      <c r="OUN162" s="90"/>
      <c r="OUO162" s="90"/>
      <c r="OUP162" s="90"/>
      <c r="OUQ162" s="90"/>
      <c r="OUR162" s="90"/>
      <c r="OUS162" s="90"/>
      <c r="OUT162" s="90"/>
      <c r="OUU162" s="90"/>
      <c r="OUV162" s="90"/>
      <c r="OUW162" s="90"/>
      <c r="OUX162" s="90"/>
      <c r="OUY162" s="90"/>
      <c r="OUZ162" s="90"/>
      <c r="OVA162" s="90"/>
      <c r="OVB162" s="90"/>
      <c r="OVC162" s="90"/>
      <c r="OVD162" s="90"/>
      <c r="OVE162" s="90"/>
      <c r="OVF162" s="90"/>
      <c r="OVG162" s="90"/>
      <c r="OVH162" s="90"/>
      <c r="OVI162" s="90"/>
      <c r="OVJ162" s="90"/>
      <c r="OVK162" s="90"/>
      <c r="OVL162" s="90"/>
      <c r="OVM162" s="90"/>
      <c r="OVN162" s="90"/>
      <c r="OVO162" s="90"/>
      <c r="OVP162" s="90"/>
      <c r="OVQ162" s="90"/>
      <c r="OVR162" s="90"/>
      <c r="OVS162" s="90"/>
      <c r="OVT162" s="90"/>
      <c r="OVU162" s="90"/>
      <c r="OVV162" s="90"/>
      <c r="OVW162" s="90"/>
      <c r="OVX162" s="90"/>
      <c r="OVY162" s="90"/>
      <c r="OVZ162" s="90"/>
      <c r="OWA162" s="90"/>
      <c r="OWB162" s="90"/>
      <c r="OWC162" s="90"/>
      <c r="OWD162" s="90"/>
      <c r="OWE162" s="90"/>
      <c r="OWF162" s="90"/>
      <c r="OWG162" s="90"/>
      <c r="OWH162" s="90"/>
      <c r="OWI162" s="90"/>
      <c r="OWJ162" s="90"/>
      <c r="OWK162" s="90"/>
      <c r="OWL162" s="90"/>
      <c r="OWM162" s="90"/>
      <c r="OWN162" s="90"/>
      <c r="OWO162" s="90"/>
      <c r="OWP162" s="90"/>
      <c r="OWQ162" s="90"/>
      <c r="OWR162" s="90"/>
      <c r="OWS162" s="90"/>
      <c r="OWT162" s="90"/>
      <c r="OWU162" s="90"/>
      <c r="OWV162" s="90"/>
      <c r="OWW162" s="90"/>
      <c r="OWX162" s="90"/>
      <c r="OWY162" s="90"/>
      <c r="OWZ162" s="90"/>
      <c r="OXA162" s="90"/>
      <c r="OXB162" s="90"/>
      <c r="OXC162" s="90"/>
      <c r="OXD162" s="90"/>
      <c r="OXE162" s="90"/>
      <c r="OXF162" s="90"/>
      <c r="OXG162" s="90"/>
      <c r="OXH162" s="90"/>
      <c r="OXI162" s="90"/>
      <c r="OXJ162" s="90"/>
      <c r="OXK162" s="90"/>
      <c r="OXL162" s="90"/>
      <c r="OXM162" s="90"/>
      <c r="OXN162" s="90"/>
      <c r="OXO162" s="90"/>
      <c r="OXP162" s="90"/>
      <c r="OXQ162" s="90"/>
      <c r="OXR162" s="90"/>
      <c r="OXS162" s="90"/>
      <c r="OXT162" s="90"/>
      <c r="OXU162" s="90"/>
      <c r="OXV162" s="90"/>
      <c r="OXW162" s="90"/>
      <c r="OXX162" s="90"/>
      <c r="OXY162" s="90"/>
      <c r="OXZ162" s="90"/>
      <c r="OYA162" s="90"/>
      <c r="OYB162" s="90"/>
      <c r="OYC162" s="90"/>
      <c r="OYD162" s="90"/>
      <c r="OYE162" s="90"/>
      <c r="OYF162" s="90"/>
      <c r="OYG162" s="90"/>
      <c r="OYH162" s="90"/>
      <c r="OYI162" s="90"/>
      <c r="OYJ162" s="90"/>
      <c r="OYK162" s="90"/>
      <c r="OYL162" s="90"/>
      <c r="OYM162" s="90"/>
      <c r="OYN162" s="90"/>
      <c r="OYO162" s="90"/>
      <c r="OYP162" s="90"/>
      <c r="OYQ162" s="90"/>
      <c r="OYR162" s="90"/>
      <c r="OYS162" s="90"/>
      <c r="OYT162" s="90"/>
      <c r="OYU162" s="90"/>
      <c r="OYV162" s="90"/>
      <c r="OYW162" s="90"/>
      <c r="OYX162" s="90"/>
      <c r="OYY162" s="90"/>
      <c r="OYZ162" s="90"/>
      <c r="OZA162" s="90"/>
      <c r="OZB162" s="90"/>
      <c r="OZC162" s="90"/>
      <c r="OZD162" s="90"/>
      <c r="OZE162" s="90"/>
      <c r="OZF162" s="90"/>
      <c r="OZG162" s="90"/>
      <c r="OZH162" s="90"/>
      <c r="OZI162" s="90"/>
      <c r="OZJ162" s="90"/>
      <c r="OZK162" s="90"/>
      <c r="OZL162" s="90"/>
      <c r="OZM162" s="90"/>
      <c r="OZN162" s="90"/>
      <c r="OZO162" s="90"/>
      <c r="OZP162" s="90"/>
      <c r="OZQ162" s="90"/>
      <c r="OZR162" s="90"/>
      <c r="OZS162" s="90"/>
      <c r="OZT162" s="90"/>
      <c r="OZU162" s="90"/>
      <c r="OZV162" s="90"/>
      <c r="OZW162" s="90"/>
      <c r="OZX162" s="90"/>
      <c r="OZY162" s="90"/>
      <c r="OZZ162" s="90"/>
      <c r="PAA162" s="90"/>
      <c r="PAB162" s="90"/>
      <c r="PAC162" s="90"/>
      <c r="PAD162" s="90"/>
      <c r="PAE162" s="90"/>
      <c r="PAF162" s="90"/>
      <c r="PAG162" s="90"/>
      <c r="PAH162" s="90"/>
      <c r="PAI162" s="90"/>
      <c r="PAJ162" s="90"/>
      <c r="PAK162" s="90"/>
      <c r="PAL162" s="90"/>
      <c r="PAM162" s="90"/>
      <c r="PAN162" s="90"/>
      <c r="PAO162" s="90"/>
      <c r="PAP162" s="90"/>
      <c r="PAQ162" s="90"/>
      <c r="PAR162" s="90"/>
      <c r="PAS162" s="90"/>
      <c r="PAT162" s="90"/>
      <c r="PAU162" s="90"/>
      <c r="PAV162" s="90"/>
      <c r="PAW162" s="90"/>
      <c r="PAX162" s="90"/>
      <c r="PAY162" s="90"/>
      <c r="PAZ162" s="90"/>
      <c r="PBA162" s="90"/>
      <c r="PBB162" s="90"/>
      <c r="PBC162" s="90"/>
      <c r="PBD162" s="90"/>
      <c r="PBE162" s="90"/>
      <c r="PBF162" s="90"/>
      <c r="PBG162" s="90"/>
      <c r="PBH162" s="90"/>
      <c r="PBI162" s="90"/>
      <c r="PBJ162" s="90"/>
      <c r="PBK162" s="90"/>
      <c r="PBL162" s="90"/>
      <c r="PBM162" s="90"/>
      <c r="PBN162" s="90"/>
      <c r="PBO162" s="90"/>
      <c r="PBP162" s="90"/>
      <c r="PBQ162" s="90"/>
      <c r="PBR162" s="90"/>
      <c r="PBS162" s="90"/>
      <c r="PBT162" s="90"/>
      <c r="PBU162" s="90"/>
      <c r="PBV162" s="90"/>
      <c r="PBW162" s="90"/>
      <c r="PBX162" s="90"/>
      <c r="PBY162" s="90"/>
      <c r="PBZ162" s="90"/>
      <c r="PCA162" s="90"/>
      <c r="PCB162" s="90"/>
      <c r="PCC162" s="90"/>
      <c r="PCD162" s="90"/>
      <c r="PCE162" s="90"/>
      <c r="PCF162" s="90"/>
      <c r="PCG162" s="90"/>
      <c r="PCH162" s="90"/>
      <c r="PCI162" s="90"/>
      <c r="PCJ162" s="90"/>
      <c r="PCK162" s="90"/>
      <c r="PCL162" s="90"/>
      <c r="PCM162" s="90"/>
      <c r="PCN162" s="90"/>
      <c r="PCO162" s="90"/>
      <c r="PCP162" s="90"/>
      <c r="PCQ162" s="90"/>
      <c r="PCR162" s="90"/>
      <c r="PCS162" s="90"/>
      <c r="PCT162" s="90"/>
      <c r="PCU162" s="90"/>
      <c r="PCV162" s="90"/>
      <c r="PCW162" s="90"/>
      <c r="PCX162" s="90"/>
      <c r="PCY162" s="90"/>
      <c r="PCZ162" s="90"/>
      <c r="PDA162" s="90"/>
      <c r="PDB162" s="90"/>
      <c r="PDC162" s="90"/>
      <c r="PDD162" s="90"/>
      <c r="PDE162" s="90"/>
      <c r="PDF162" s="90"/>
      <c r="PDG162" s="90"/>
      <c r="PDH162" s="90"/>
      <c r="PDI162" s="90"/>
      <c r="PDJ162" s="90"/>
      <c r="PDK162" s="90"/>
      <c r="PDL162" s="90"/>
      <c r="PDM162" s="90"/>
      <c r="PDN162" s="90"/>
      <c r="PDO162" s="90"/>
      <c r="PDP162" s="90"/>
      <c r="PDQ162" s="90"/>
      <c r="PDR162" s="90"/>
      <c r="PDS162" s="90"/>
      <c r="PDT162" s="90"/>
      <c r="PDU162" s="90"/>
      <c r="PDV162" s="90"/>
      <c r="PDW162" s="90"/>
      <c r="PDX162" s="90"/>
      <c r="PDY162" s="90"/>
      <c r="PDZ162" s="90"/>
      <c r="PEA162" s="90"/>
      <c r="PEB162" s="90"/>
      <c r="PEC162" s="90"/>
      <c r="PED162" s="90"/>
      <c r="PEE162" s="90"/>
      <c r="PEF162" s="90"/>
      <c r="PEG162" s="90"/>
      <c r="PEH162" s="90"/>
      <c r="PEI162" s="90"/>
      <c r="PEJ162" s="90"/>
      <c r="PEK162" s="90"/>
      <c r="PEL162" s="90"/>
      <c r="PEM162" s="90"/>
      <c r="PEN162" s="90"/>
      <c r="PEO162" s="90"/>
      <c r="PEP162" s="90"/>
      <c r="PEQ162" s="90"/>
      <c r="PER162" s="90"/>
      <c r="PES162" s="90"/>
      <c r="PET162" s="90"/>
      <c r="PEU162" s="90"/>
      <c r="PEV162" s="90"/>
      <c r="PEW162" s="90"/>
      <c r="PEX162" s="90"/>
      <c r="PEY162" s="90"/>
      <c r="PEZ162" s="90"/>
      <c r="PFA162" s="90"/>
      <c r="PFB162" s="90"/>
      <c r="PFC162" s="90"/>
      <c r="PFD162" s="90"/>
      <c r="PFE162" s="90"/>
      <c r="PFF162" s="90"/>
      <c r="PFG162" s="90"/>
      <c r="PFH162" s="90"/>
      <c r="PFI162" s="90"/>
      <c r="PFJ162" s="90"/>
      <c r="PFK162" s="90"/>
      <c r="PFL162" s="90"/>
      <c r="PFM162" s="90"/>
      <c r="PFN162" s="90"/>
      <c r="PFO162" s="90"/>
      <c r="PFP162" s="90"/>
      <c r="PFQ162" s="90"/>
      <c r="PFR162" s="90"/>
      <c r="PFS162" s="90"/>
      <c r="PFT162" s="90"/>
      <c r="PFU162" s="90"/>
      <c r="PFV162" s="90"/>
      <c r="PFW162" s="90"/>
      <c r="PFX162" s="90"/>
      <c r="PFY162" s="90"/>
      <c r="PFZ162" s="90"/>
      <c r="PGA162" s="90"/>
      <c r="PGB162" s="90"/>
      <c r="PGC162" s="90"/>
      <c r="PGD162" s="90"/>
      <c r="PGE162" s="90"/>
      <c r="PGF162" s="90"/>
      <c r="PGG162" s="90"/>
      <c r="PGH162" s="90"/>
      <c r="PGI162" s="90"/>
      <c r="PGJ162" s="90"/>
      <c r="PGK162" s="90"/>
      <c r="PGL162" s="90"/>
      <c r="PGM162" s="90"/>
      <c r="PGN162" s="90"/>
      <c r="PGO162" s="90"/>
      <c r="PGP162" s="90"/>
      <c r="PGQ162" s="90"/>
      <c r="PGR162" s="90"/>
      <c r="PGS162" s="90"/>
      <c r="PGT162" s="90"/>
      <c r="PGU162" s="90"/>
      <c r="PGV162" s="90"/>
      <c r="PGW162" s="90"/>
      <c r="PGX162" s="90"/>
      <c r="PGY162" s="90"/>
      <c r="PGZ162" s="90"/>
      <c r="PHA162" s="90"/>
      <c r="PHB162" s="90"/>
      <c r="PHC162" s="90"/>
      <c r="PHD162" s="90"/>
      <c r="PHE162" s="90"/>
      <c r="PHF162" s="90"/>
      <c r="PHG162" s="90"/>
      <c r="PHH162" s="90"/>
      <c r="PHI162" s="90"/>
      <c r="PHJ162" s="90"/>
      <c r="PHK162" s="90"/>
      <c r="PHL162" s="90"/>
      <c r="PHM162" s="90"/>
      <c r="PHN162" s="90"/>
      <c r="PHO162" s="90"/>
      <c r="PHP162" s="90"/>
      <c r="PHQ162" s="90"/>
      <c r="PHR162" s="90"/>
      <c r="PHS162" s="90"/>
      <c r="PHT162" s="90"/>
      <c r="PHU162" s="90"/>
      <c r="PHV162" s="90"/>
      <c r="PHW162" s="90"/>
      <c r="PHX162" s="90"/>
      <c r="PHY162" s="90"/>
      <c r="PHZ162" s="90"/>
      <c r="PIA162" s="90"/>
      <c r="PIB162" s="90"/>
      <c r="PIC162" s="90"/>
      <c r="PID162" s="90"/>
      <c r="PIE162" s="90"/>
      <c r="PIF162" s="90"/>
      <c r="PIG162" s="90"/>
      <c r="PIH162" s="90"/>
      <c r="PII162" s="90"/>
      <c r="PIJ162" s="90"/>
      <c r="PIK162" s="90"/>
      <c r="PIL162" s="90"/>
      <c r="PIM162" s="90"/>
      <c r="PIN162" s="90"/>
      <c r="PIO162" s="90"/>
      <c r="PIP162" s="90"/>
      <c r="PIQ162" s="90"/>
      <c r="PIR162" s="90"/>
      <c r="PIS162" s="90"/>
      <c r="PIT162" s="90"/>
      <c r="PIU162" s="90"/>
      <c r="PIV162" s="90"/>
      <c r="PIW162" s="90"/>
      <c r="PIX162" s="90"/>
      <c r="PIY162" s="90"/>
      <c r="PIZ162" s="90"/>
      <c r="PJA162" s="90"/>
      <c r="PJB162" s="90"/>
      <c r="PJC162" s="90"/>
      <c r="PJD162" s="90"/>
      <c r="PJE162" s="90"/>
      <c r="PJF162" s="90"/>
      <c r="PJG162" s="90"/>
      <c r="PJH162" s="90"/>
      <c r="PJI162" s="90"/>
      <c r="PJJ162" s="90"/>
      <c r="PJK162" s="90"/>
      <c r="PJL162" s="90"/>
      <c r="PJM162" s="90"/>
      <c r="PJN162" s="90"/>
      <c r="PJO162" s="90"/>
      <c r="PJP162" s="90"/>
      <c r="PJQ162" s="90"/>
      <c r="PJR162" s="90"/>
      <c r="PJS162" s="90"/>
      <c r="PJT162" s="90"/>
      <c r="PJU162" s="90"/>
      <c r="PJV162" s="90"/>
      <c r="PJW162" s="90"/>
      <c r="PJX162" s="90"/>
      <c r="PJY162" s="90"/>
      <c r="PJZ162" s="90"/>
      <c r="PKA162" s="90"/>
      <c r="PKB162" s="90"/>
      <c r="PKC162" s="90"/>
      <c r="PKD162" s="90"/>
      <c r="PKE162" s="90"/>
      <c r="PKF162" s="90"/>
      <c r="PKG162" s="90"/>
      <c r="PKH162" s="90"/>
      <c r="PKI162" s="90"/>
      <c r="PKJ162" s="90"/>
      <c r="PKK162" s="90"/>
      <c r="PKL162" s="90"/>
      <c r="PKM162" s="90"/>
      <c r="PKN162" s="90"/>
      <c r="PKO162" s="90"/>
      <c r="PKP162" s="90"/>
      <c r="PKQ162" s="90"/>
      <c r="PKR162" s="90"/>
      <c r="PKS162" s="90"/>
      <c r="PKT162" s="90"/>
      <c r="PKU162" s="90"/>
      <c r="PKV162" s="90"/>
      <c r="PKW162" s="90"/>
      <c r="PKX162" s="90"/>
      <c r="PKY162" s="90"/>
      <c r="PKZ162" s="90"/>
      <c r="PLA162" s="90"/>
      <c r="PLB162" s="90"/>
      <c r="PLC162" s="90"/>
      <c r="PLD162" s="90"/>
      <c r="PLE162" s="90"/>
      <c r="PLF162" s="90"/>
      <c r="PLG162" s="90"/>
      <c r="PLH162" s="90"/>
      <c r="PLI162" s="90"/>
      <c r="PLJ162" s="90"/>
      <c r="PLK162" s="90"/>
      <c r="PLL162" s="90"/>
      <c r="PLM162" s="90"/>
      <c r="PLN162" s="90"/>
      <c r="PLO162" s="90"/>
      <c r="PLP162" s="90"/>
      <c r="PLQ162" s="90"/>
      <c r="PLR162" s="90"/>
      <c r="PLS162" s="90"/>
      <c r="PLT162" s="90"/>
      <c r="PLU162" s="90"/>
      <c r="PLV162" s="90"/>
      <c r="PLW162" s="90"/>
      <c r="PLX162" s="90"/>
      <c r="PLY162" s="90"/>
      <c r="PLZ162" s="90"/>
      <c r="PMA162" s="90"/>
      <c r="PMB162" s="90"/>
      <c r="PMC162" s="90"/>
      <c r="PMD162" s="90"/>
      <c r="PME162" s="90"/>
      <c r="PMF162" s="90"/>
      <c r="PMG162" s="90"/>
      <c r="PMH162" s="90"/>
      <c r="PMI162" s="90"/>
      <c r="PMJ162" s="90"/>
      <c r="PMK162" s="90"/>
      <c r="PML162" s="90"/>
      <c r="PMM162" s="90"/>
      <c r="PMN162" s="90"/>
      <c r="PMO162" s="90"/>
      <c r="PMP162" s="90"/>
      <c r="PMQ162" s="90"/>
      <c r="PMR162" s="90"/>
      <c r="PMS162" s="90"/>
      <c r="PMT162" s="90"/>
      <c r="PMU162" s="90"/>
      <c r="PMV162" s="90"/>
      <c r="PMW162" s="90"/>
      <c r="PMX162" s="90"/>
      <c r="PMY162" s="90"/>
      <c r="PMZ162" s="90"/>
      <c r="PNA162" s="90"/>
      <c r="PNB162" s="90"/>
      <c r="PNC162" s="90"/>
      <c r="PND162" s="90"/>
      <c r="PNE162" s="90"/>
      <c r="PNF162" s="90"/>
      <c r="PNG162" s="90"/>
      <c r="PNH162" s="90"/>
      <c r="PNI162" s="90"/>
      <c r="PNJ162" s="90"/>
      <c r="PNK162" s="90"/>
      <c r="PNL162" s="90"/>
      <c r="PNM162" s="90"/>
      <c r="PNN162" s="90"/>
      <c r="PNO162" s="90"/>
      <c r="PNP162" s="90"/>
      <c r="PNQ162" s="90"/>
      <c r="PNR162" s="90"/>
      <c r="PNS162" s="90"/>
      <c r="PNT162" s="90"/>
      <c r="PNU162" s="90"/>
      <c r="PNV162" s="90"/>
      <c r="PNW162" s="90"/>
      <c r="PNX162" s="90"/>
      <c r="PNY162" s="90"/>
      <c r="PNZ162" s="90"/>
      <c r="POA162" s="90"/>
      <c r="POB162" s="90"/>
      <c r="POC162" s="90"/>
      <c r="POD162" s="90"/>
      <c r="POE162" s="90"/>
      <c r="POF162" s="90"/>
      <c r="POG162" s="90"/>
      <c r="POH162" s="90"/>
      <c r="POI162" s="90"/>
      <c r="POJ162" s="90"/>
      <c r="POK162" s="90"/>
      <c r="POL162" s="90"/>
      <c r="POM162" s="90"/>
      <c r="PON162" s="90"/>
      <c r="POO162" s="90"/>
      <c r="POP162" s="90"/>
      <c r="POQ162" s="90"/>
      <c r="POR162" s="90"/>
      <c r="POS162" s="90"/>
      <c r="POT162" s="90"/>
      <c r="POU162" s="90"/>
      <c r="POV162" s="90"/>
      <c r="POW162" s="90"/>
      <c r="POX162" s="90"/>
      <c r="POY162" s="90"/>
      <c r="POZ162" s="90"/>
      <c r="PPA162" s="90"/>
      <c r="PPB162" s="90"/>
      <c r="PPC162" s="90"/>
      <c r="PPD162" s="90"/>
      <c r="PPE162" s="90"/>
      <c r="PPF162" s="90"/>
      <c r="PPG162" s="90"/>
      <c r="PPH162" s="90"/>
      <c r="PPI162" s="90"/>
      <c r="PPJ162" s="90"/>
      <c r="PPK162" s="90"/>
      <c r="PPL162" s="90"/>
      <c r="PPM162" s="90"/>
      <c r="PPN162" s="90"/>
      <c r="PPO162" s="90"/>
      <c r="PPP162" s="90"/>
      <c r="PPQ162" s="90"/>
      <c r="PPR162" s="90"/>
      <c r="PPS162" s="90"/>
      <c r="PPT162" s="90"/>
      <c r="PPU162" s="90"/>
      <c r="PPV162" s="90"/>
      <c r="PPW162" s="90"/>
      <c r="PPX162" s="90"/>
      <c r="PPY162" s="90"/>
      <c r="PPZ162" s="90"/>
      <c r="PQA162" s="90"/>
      <c r="PQB162" s="90"/>
      <c r="PQC162" s="90"/>
      <c r="PQD162" s="90"/>
      <c r="PQE162" s="90"/>
      <c r="PQF162" s="90"/>
      <c r="PQG162" s="90"/>
      <c r="PQH162" s="90"/>
      <c r="PQI162" s="90"/>
      <c r="PQJ162" s="90"/>
      <c r="PQK162" s="90"/>
      <c r="PQL162" s="90"/>
      <c r="PQM162" s="90"/>
      <c r="PQN162" s="90"/>
      <c r="PQO162" s="90"/>
      <c r="PQP162" s="90"/>
      <c r="PQQ162" s="90"/>
      <c r="PQR162" s="90"/>
      <c r="PQS162" s="90"/>
      <c r="PQT162" s="90"/>
      <c r="PQU162" s="90"/>
      <c r="PQV162" s="90"/>
      <c r="PQW162" s="90"/>
      <c r="PQX162" s="90"/>
      <c r="PQY162" s="90"/>
      <c r="PQZ162" s="90"/>
      <c r="PRA162" s="90"/>
      <c r="PRB162" s="90"/>
      <c r="PRC162" s="90"/>
      <c r="PRD162" s="90"/>
      <c r="PRE162" s="90"/>
      <c r="PRF162" s="90"/>
      <c r="PRG162" s="90"/>
      <c r="PRH162" s="90"/>
      <c r="PRI162" s="90"/>
      <c r="PRJ162" s="90"/>
      <c r="PRK162" s="90"/>
      <c r="PRL162" s="90"/>
      <c r="PRM162" s="90"/>
      <c r="PRN162" s="90"/>
      <c r="PRO162" s="90"/>
      <c r="PRP162" s="90"/>
      <c r="PRQ162" s="90"/>
      <c r="PRR162" s="90"/>
      <c r="PRS162" s="90"/>
      <c r="PRT162" s="90"/>
      <c r="PRU162" s="90"/>
      <c r="PRV162" s="90"/>
      <c r="PRW162" s="90"/>
      <c r="PRX162" s="90"/>
      <c r="PRY162" s="90"/>
      <c r="PRZ162" s="90"/>
      <c r="PSA162" s="90"/>
      <c r="PSB162" s="90"/>
      <c r="PSC162" s="90"/>
      <c r="PSD162" s="90"/>
      <c r="PSE162" s="90"/>
      <c r="PSF162" s="90"/>
      <c r="PSG162" s="90"/>
      <c r="PSH162" s="90"/>
      <c r="PSI162" s="90"/>
      <c r="PSJ162" s="90"/>
      <c r="PSK162" s="90"/>
      <c r="PSL162" s="90"/>
      <c r="PSM162" s="90"/>
      <c r="PSN162" s="90"/>
      <c r="PSO162" s="90"/>
      <c r="PSP162" s="90"/>
      <c r="PSQ162" s="90"/>
      <c r="PSR162" s="90"/>
      <c r="PSS162" s="90"/>
      <c r="PST162" s="90"/>
      <c r="PSU162" s="90"/>
      <c r="PSV162" s="90"/>
      <c r="PSW162" s="90"/>
      <c r="PSX162" s="90"/>
      <c r="PSY162" s="90"/>
      <c r="PSZ162" s="90"/>
      <c r="PTA162" s="90"/>
      <c r="PTB162" s="90"/>
      <c r="PTC162" s="90"/>
      <c r="PTD162" s="90"/>
      <c r="PTE162" s="90"/>
      <c r="PTF162" s="90"/>
      <c r="PTG162" s="90"/>
      <c r="PTH162" s="90"/>
      <c r="PTI162" s="90"/>
      <c r="PTJ162" s="90"/>
      <c r="PTK162" s="90"/>
      <c r="PTL162" s="90"/>
      <c r="PTM162" s="90"/>
      <c r="PTN162" s="90"/>
      <c r="PTO162" s="90"/>
      <c r="PTP162" s="90"/>
      <c r="PTQ162" s="90"/>
      <c r="PTR162" s="90"/>
      <c r="PTS162" s="90"/>
      <c r="PTT162" s="90"/>
      <c r="PTU162" s="90"/>
      <c r="PTV162" s="90"/>
      <c r="PTW162" s="90"/>
      <c r="PTX162" s="90"/>
      <c r="PTY162" s="90"/>
      <c r="PTZ162" s="90"/>
      <c r="PUA162" s="90"/>
      <c r="PUB162" s="90"/>
      <c r="PUC162" s="90"/>
      <c r="PUD162" s="90"/>
      <c r="PUE162" s="90"/>
      <c r="PUF162" s="90"/>
      <c r="PUG162" s="90"/>
      <c r="PUH162" s="90"/>
      <c r="PUI162" s="90"/>
      <c r="PUJ162" s="90"/>
      <c r="PUK162" s="90"/>
      <c r="PUL162" s="90"/>
      <c r="PUM162" s="90"/>
      <c r="PUN162" s="90"/>
      <c r="PUO162" s="90"/>
      <c r="PUP162" s="90"/>
      <c r="PUQ162" s="90"/>
      <c r="PUR162" s="90"/>
      <c r="PUS162" s="90"/>
      <c r="PUT162" s="90"/>
      <c r="PUU162" s="90"/>
      <c r="PUV162" s="90"/>
      <c r="PUW162" s="90"/>
      <c r="PUX162" s="90"/>
      <c r="PUY162" s="90"/>
      <c r="PUZ162" s="90"/>
      <c r="PVA162" s="90"/>
      <c r="PVB162" s="90"/>
      <c r="PVC162" s="90"/>
      <c r="PVD162" s="90"/>
      <c r="PVE162" s="90"/>
      <c r="PVF162" s="90"/>
      <c r="PVG162" s="90"/>
      <c r="PVH162" s="90"/>
      <c r="PVI162" s="90"/>
      <c r="PVJ162" s="90"/>
      <c r="PVK162" s="90"/>
      <c r="PVL162" s="90"/>
      <c r="PVM162" s="90"/>
      <c r="PVN162" s="90"/>
      <c r="PVO162" s="90"/>
      <c r="PVP162" s="90"/>
      <c r="PVQ162" s="90"/>
      <c r="PVR162" s="90"/>
      <c r="PVS162" s="90"/>
      <c r="PVT162" s="90"/>
      <c r="PVU162" s="90"/>
      <c r="PVV162" s="90"/>
      <c r="PVW162" s="90"/>
      <c r="PVX162" s="90"/>
      <c r="PVY162" s="90"/>
      <c r="PVZ162" s="90"/>
      <c r="PWA162" s="90"/>
      <c r="PWB162" s="90"/>
      <c r="PWC162" s="90"/>
      <c r="PWD162" s="90"/>
      <c r="PWE162" s="90"/>
      <c r="PWF162" s="90"/>
      <c r="PWG162" s="90"/>
      <c r="PWH162" s="90"/>
      <c r="PWI162" s="90"/>
      <c r="PWJ162" s="90"/>
      <c r="PWK162" s="90"/>
      <c r="PWL162" s="90"/>
      <c r="PWM162" s="90"/>
      <c r="PWN162" s="90"/>
      <c r="PWO162" s="90"/>
      <c r="PWP162" s="90"/>
      <c r="PWQ162" s="90"/>
      <c r="PWR162" s="90"/>
      <c r="PWS162" s="90"/>
      <c r="PWT162" s="90"/>
      <c r="PWU162" s="90"/>
      <c r="PWV162" s="90"/>
      <c r="PWW162" s="90"/>
      <c r="PWX162" s="90"/>
      <c r="PWY162" s="90"/>
      <c r="PWZ162" s="90"/>
      <c r="PXA162" s="90"/>
      <c r="PXB162" s="90"/>
      <c r="PXC162" s="90"/>
      <c r="PXD162" s="90"/>
      <c r="PXE162" s="90"/>
      <c r="PXF162" s="90"/>
      <c r="PXG162" s="90"/>
      <c r="PXH162" s="90"/>
      <c r="PXI162" s="90"/>
      <c r="PXJ162" s="90"/>
      <c r="PXK162" s="90"/>
      <c r="PXL162" s="90"/>
      <c r="PXM162" s="90"/>
      <c r="PXN162" s="90"/>
      <c r="PXO162" s="90"/>
      <c r="PXP162" s="90"/>
      <c r="PXQ162" s="90"/>
      <c r="PXR162" s="90"/>
      <c r="PXS162" s="90"/>
      <c r="PXT162" s="90"/>
      <c r="PXU162" s="90"/>
      <c r="PXV162" s="90"/>
      <c r="PXW162" s="90"/>
      <c r="PXX162" s="90"/>
      <c r="PXY162" s="90"/>
      <c r="PXZ162" s="90"/>
      <c r="PYA162" s="90"/>
      <c r="PYB162" s="90"/>
      <c r="PYC162" s="90"/>
      <c r="PYD162" s="90"/>
      <c r="PYE162" s="90"/>
      <c r="PYF162" s="90"/>
      <c r="PYG162" s="90"/>
      <c r="PYH162" s="90"/>
      <c r="PYI162" s="90"/>
      <c r="PYJ162" s="90"/>
      <c r="PYK162" s="90"/>
      <c r="PYL162" s="90"/>
      <c r="PYM162" s="90"/>
      <c r="PYN162" s="90"/>
      <c r="PYO162" s="90"/>
      <c r="PYP162" s="90"/>
      <c r="PYQ162" s="90"/>
      <c r="PYR162" s="90"/>
      <c r="PYS162" s="90"/>
      <c r="PYT162" s="90"/>
      <c r="PYU162" s="90"/>
      <c r="PYV162" s="90"/>
      <c r="PYW162" s="90"/>
      <c r="PYX162" s="90"/>
      <c r="PYY162" s="90"/>
      <c r="PYZ162" s="90"/>
      <c r="PZA162" s="90"/>
      <c r="PZB162" s="90"/>
      <c r="PZC162" s="90"/>
      <c r="PZD162" s="90"/>
      <c r="PZE162" s="90"/>
      <c r="PZF162" s="90"/>
      <c r="PZG162" s="90"/>
      <c r="PZH162" s="90"/>
      <c r="PZI162" s="90"/>
      <c r="PZJ162" s="90"/>
      <c r="PZK162" s="90"/>
      <c r="PZL162" s="90"/>
      <c r="PZM162" s="90"/>
      <c r="PZN162" s="90"/>
      <c r="PZO162" s="90"/>
      <c r="PZP162" s="90"/>
      <c r="PZQ162" s="90"/>
      <c r="PZR162" s="90"/>
      <c r="PZS162" s="90"/>
      <c r="PZT162" s="90"/>
      <c r="PZU162" s="90"/>
      <c r="PZV162" s="90"/>
      <c r="PZW162" s="90"/>
      <c r="PZX162" s="90"/>
      <c r="PZY162" s="90"/>
      <c r="PZZ162" s="90"/>
      <c r="QAA162" s="90"/>
      <c r="QAB162" s="90"/>
      <c r="QAC162" s="90"/>
      <c r="QAD162" s="90"/>
      <c r="QAE162" s="90"/>
      <c r="QAF162" s="90"/>
      <c r="QAG162" s="90"/>
      <c r="QAH162" s="90"/>
      <c r="QAI162" s="90"/>
      <c r="QAJ162" s="90"/>
      <c r="QAK162" s="90"/>
      <c r="QAL162" s="90"/>
      <c r="QAM162" s="90"/>
      <c r="QAN162" s="90"/>
      <c r="QAO162" s="90"/>
      <c r="QAP162" s="90"/>
      <c r="QAQ162" s="90"/>
      <c r="QAR162" s="90"/>
      <c r="QAS162" s="90"/>
      <c r="QAT162" s="90"/>
      <c r="QAU162" s="90"/>
      <c r="QAV162" s="90"/>
      <c r="QAW162" s="90"/>
      <c r="QAX162" s="90"/>
      <c r="QAY162" s="90"/>
      <c r="QAZ162" s="90"/>
      <c r="QBA162" s="90"/>
      <c r="QBB162" s="90"/>
      <c r="QBC162" s="90"/>
      <c r="QBD162" s="90"/>
      <c r="QBE162" s="90"/>
      <c r="QBF162" s="90"/>
      <c r="QBG162" s="90"/>
      <c r="QBH162" s="90"/>
      <c r="QBI162" s="90"/>
      <c r="QBJ162" s="90"/>
      <c r="QBK162" s="90"/>
      <c r="QBL162" s="90"/>
      <c r="QBM162" s="90"/>
      <c r="QBN162" s="90"/>
      <c r="QBO162" s="90"/>
      <c r="QBP162" s="90"/>
      <c r="QBQ162" s="90"/>
      <c r="QBR162" s="90"/>
      <c r="QBS162" s="90"/>
      <c r="QBT162" s="90"/>
      <c r="QBU162" s="90"/>
      <c r="QBV162" s="90"/>
      <c r="QBW162" s="90"/>
      <c r="QBX162" s="90"/>
      <c r="QBY162" s="90"/>
      <c r="QBZ162" s="90"/>
      <c r="QCA162" s="90"/>
      <c r="QCB162" s="90"/>
      <c r="QCC162" s="90"/>
      <c r="QCD162" s="90"/>
      <c r="QCE162" s="90"/>
      <c r="QCF162" s="90"/>
      <c r="QCG162" s="90"/>
      <c r="QCH162" s="90"/>
      <c r="QCI162" s="90"/>
      <c r="QCJ162" s="90"/>
      <c r="QCK162" s="90"/>
      <c r="QCL162" s="90"/>
      <c r="QCM162" s="90"/>
      <c r="QCN162" s="90"/>
      <c r="QCO162" s="90"/>
      <c r="QCP162" s="90"/>
      <c r="QCQ162" s="90"/>
      <c r="QCR162" s="90"/>
      <c r="QCS162" s="90"/>
      <c r="QCT162" s="90"/>
      <c r="QCU162" s="90"/>
      <c r="QCV162" s="90"/>
      <c r="QCW162" s="90"/>
      <c r="QCX162" s="90"/>
      <c r="QCY162" s="90"/>
      <c r="QCZ162" s="90"/>
      <c r="QDA162" s="90"/>
      <c r="QDB162" s="90"/>
      <c r="QDC162" s="90"/>
      <c r="QDD162" s="90"/>
      <c r="QDE162" s="90"/>
      <c r="QDF162" s="90"/>
      <c r="QDG162" s="90"/>
      <c r="QDH162" s="90"/>
      <c r="QDI162" s="90"/>
      <c r="QDJ162" s="90"/>
      <c r="QDK162" s="90"/>
      <c r="QDL162" s="90"/>
      <c r="QDM162" s="90"/>
      <c r="QDN162" s="90"/>
      <c r="QDO162" s="90"/>
      <c r="QDP162" s="90"/>
      <c r="QDQ162" s="90"/>
      <c r="QDR162" s="90"/>
      <c r="QDS162" s="90"/>
      <c r="QDT162" s="90"/>
      <c r="QDU162" s="90"/>
      <c r="QDV162" s="90"/>
      <c r="QDW162" s="90"/>
      <c r="QDX162" s="90"/>
      <c r="QDY162" s="90"/>
      <c r="QDZ162" s="90"/>
      <c r="QEA162" s="90"/>
      <c r="QEB162" s="90"/>
      <c r="QEC162" s="90"/>
      <c r="QED162" s="90"/>
      <c r="QEE162" s="90"/>
      <c r="QEF162" s="90"/>
      <c r="QEG162" s="90"/>
      <c r="QEH162" s="90"/>
      <c r="QEI162" s="90"/>
      <c r="QEJ162" s="90"/>
      <c r="QEK162" s="90"/>
      <c r="QEL162" s="90"/>
      <c r="QEM162" s="90"/>
      <c r="QEN162" s="90"/>
      <c r="QEO162" s="90"/>
      <c r="QEP162" s="90"/>
      <c r="QEQ162" s="90"/>
      <c r="QER162" s="90"/>
      <c r="QES162" s="90"/>
      <c r="QET162" s="90"/>
      <c r="QEU162" s="90"/>
      <c r="QEV162" s="90"/>
      <c r="QEW162" s="90"/>
      <c r="QEX162" s="90"/>
      <c r="QEY162" s="90"/>
      <c r="QEZ162" s="90"/>
      <c r="QFA162" s="90"/>
      <c r="QFB162" s="90"/>
      <c r="QFC162" s="90"/>
      <c r="QFD162" s="90"/>
      <c r="QFE162" s="90"/>
      <c r="QFF162" s="90"/>
      <c r="QFG162" s="90"/>
      <c r="QFH162" s="90"/>
      <c r="QFI162" s="90"/>
      <c r="QFJ162" s="90"/>
      <c r="QFK162" s="90"/>
      <c r="QFL162" s="90"/>
      <c r="QFM162" s="90"/>
      <c r="QFN162" s="90"/>
      <c r="QFO162" s="90"/>
      <c r="QFP162" s="90"/>
      <c r="QFQ162" s="90"/>
      <c r="QFR162" s="90"/>
      <c r="QFS162" s="90"/>
      <c r="QFT162" s="90"/>
      <c r="QFU162" s="90"/>
      <c r="QFV162" s="90"/>
      <c r="QFW162" s="90"/>
      <c r="QFX162" s="90"/>
      <c r="QFY162" s="90"/>
      <c r="QFZ162" s="90"/>
      <c r="QGA162" s="90"/>
      <c r="QGB162" s="90"/>
      <c r="QGC162" s="90"/>
      <c r="QGD162" s="90"/>
      <c r="QGE162" s="90"/>
      <c r="QGF162" s="90"/>
      <c r="QGG162" s="90"/>
      <c r="QGH162" s="90"/>
      <c r="QGI162" s="90"/>
      <c r="QGJ162" s="90"/>
      <c r="QGK162" s="90"/>
      <c r="QGL162" s="90"/>
      <c r="QGM162" s="90"/>
      <c r="QGN162" s="90"/>
      <c r="QGO162" s="90"/>
      <c r="QGP162" s="90"/>
      <c r="QGQ162" s="90"/>
      <c r="QGR162" s="90"/>
      <c r="QGS162" s="90"/>
      <c r="QGT162" s="90"/>
      <c r="QGU162" s="90"/>
      <c r="QGV162" s="90"/>
      <c r="QGW162" s="90"/>
      <c r="QGX162" s="90"/>
      <c r="QGY162" s="90"/>
      <c r="QGZ162" s="90"/>
      <c r="QHA162" s="90"/>
      <c r="QHB162" s="90"/>
      <c r="QHC162" s="90"/>
      <c r="QHD162" s="90"/>
      <c r="QHE162" s="90"/>
      <c r="QHF162" s="90"/>
      <c r="QHG162" s="90"/>
      <c r="QHH162" s="90"/>
      <c r="QHI162" s="90"/>
      <c r="QHJ162" s="90"/>
      <c r="QHK162" s="90"/>
      <c r="QHL162" s="90"/>
      <c r="QHM162" s="90"/>
      <c r="QHN162" s="90"/>
      <c r="QHO162" s="90"/>
      <c r="QHP162" s="90"/>
      <c r="QHQ162" s="90"/>
      <c r="QHR162" s="90"/>
      <c r="QHS162" s="90"/>
      <c r="QHT162" s="90"/>
      <c r="QHU162" s="90"/>
      <c r="QHV162" s="90"/>
      <c r="QHW162" s="90"/>
      <c r="QHX162" s="90"/>
      <c r="QHY162" s="90"/>
      <c r="QHZ162" s="90"/>
      <c r="QIA162" s="90"/>
      <c r="QIB162" s="90"/>
      <c r="QIC162" s="90"/>
      <c r="QID162" s="90"/>
      <c r="QIE162" s="90"/>
      <c r="QIF162" s="90"/>
      <c r="QIG162" s="90"/>
      <c r="QIH162" s="90"/>
      <c r="QII162" s="90"/>
      <c r="QIJ162" s="90"/>
      <c r="QIK162" s="90"/>
      <c r="QIL162" s="90"/>
      <c r="QIM162" s="90"/>
      <c r="QIN162" s="90"/>
      <c r="QIO162" s="90"/>
      <c r="QIP162" s="90"/>
      <c r="QIQ162" s="90"/>
      <c r="QIR162" s="90"/>
      <c r="QIS162" s="90"/>
      <c r="QIT162" s="90"/>
      <c r="QIU162" s="90"/>
      <c r="QIV162" s="90"/>
      <c r="QIW162" s="90"/>
      <c r="QIX162" s="90"/>
      <c r="QIY162" s="90"/>
      <c r="QIZ162" s="90"/>
      <c r="QJA162" s="90"/>
      <c r="QJB162" s="90"/>
      <c r="QJC162" s="90"/>
      <c r="QJD162" s="90"/>
      <c r="QJE162" s="90"/>
      <c r="QJF162" s="90"/>
      <c r="QJG162" s="90"/>
      <c r="QJH162" s="90"/>
      <c r="QJI162" s="90"/>
      <c r="QJJ162" s="90"/>
      <c r="QJK162" s="90"/>
      <c r="QJL162" s="90"/>
      <c r="QJM162" s="90"/>
      <c r="QJN162" s="90"/>
      <c r="QJO162" s="90"/>
      <c r="QJP162" s="90"/>
      <c r="QJQ162" s="90"/>
      <c r="QJR162" s="90"/>
      <c r="QJS162" s="90"/>
      <c r="QJT162" s="90"/>
      <c r="QJU162" s="90"/>
      <c r="QJV162" s="90"/>
      <c r="QJW162" s="90"/>
      <c r="QJX162" s="90"/>
      <c r="QJY162" s="90"/>
      <c r="QJZ162" s="90"/>
      <c r="QKA162" s="90"/>
      <c r="QKB162" s="90"/>
      <c r="QKC162" s="90"/>
      <c r="QKD162" s="90"/>
      <c r="QKE162" s="90"/>
      <c r="QKF162" s="90"/>
      <c r="QKG162" s="90"/>
      <c r="QKH162" s="90"/>
      <c r="QKI162" s="90"/>
      <c r="QKJ162" s="90"/>
      <c r="QKK162" s="90"/>
      <c r="QKL162" s="90"/>
      <c r="QKM162" s="90"/>
      <c r="QKN162" s="90"/>
      <c r="QKO162" s="90"/>
      <c r="QKP162" s="90"/>
      <c r="QKQ162" s="90"/>
      <c r="QKR162" s="90"/>
      <c r="QKS162" s="90"/>
      <c r="QKT162" s="90"/>
      <c r="QKU162" s="90"/>
      <c r="QKV162" s="90"/>
      <c r="QKW162" s="90"/>
      <c r="QKX162" s="90"/>
      <c r="QKY162" s="90"/>
      <c r="QKZ162" s="90"/>
      <c r="QLA162" s="90"/>
      <c r="QLB162" s="90"/>
      <c r="QLC162" s="90"/>
      <c r="QLD162" s="90"/>
      <c r="QLE162" s="90"/>
      <c r="QLF162" s="90"/>
      <c r="QLG162" s="90"/>
      <c r="QLH162" s="90"/>
      <c r="QLI162" s="90"/>
      <c r="QLJ162" s="90"/>
      <c r="QLK162" s="90"/>
      <c r="QLL162" s="90"/>
      <c r="QLM162" s="90"/>
      <c r="QLN162" s="90"/>
      <c r="QLO162" s="90"/>
      <c r="QLP162" s="90"/>
      <c r="QLQ162" s="90"/>
      <c r="QLR162" s="90"/>
      <c r="QLS162" s="90"/>
      <c r="QLT162" s="90"/>
      <c r="QLU162" s="90"/>
      <c r="QLV162" s="90"/>
      <c r="QLW162" s="90"/>
      <c r="QLX162" s="90"/>
      <c r="QLY162" s="90"/>
      <c r="QLZ162" s="90"/>
      <c r="QMA162" s="90"/>
      <c r="QMB162" s="90"/>
      <c r="QMC162" s="90"/>
      <c r="QMD162" s="90"/>
      <c r="QME162" s="90"/>
      <c r="QMF162" s="90"/>
      <c r="QMG162" s="90"/>
      <c r="QMH162" s="90"/>
      <c r="QMI162" s="90"/>
      <c r="QMJ162" s="90"/>
      <c r="QMK162" s="90"/>
      <c r="QML162" s="90"/>
      <c r="QMM162" s="90"/>
      <c r="QMN162" s="90"/>
      <c r="QMO162" s="90"/>
      <c r="QMP162" s="90"/>
      <c r="QMQ162" s="90"/>
      <c r="QMR162" s="90"/>
      <c r="QMS162" s="90"/>
      <c r="QMT162" s="90"/>
      <c r="QMU162" s="90"/>
      <c r="QMV162" s="90"/>
      <c r="QMW162" s="90"/>
      <c r="QMX162" s="90"/>
      <c r="QMY162" s="90"/>
      <c r="QMZ162" s="90"/>
      <c r="QNA162" s="90"/>
      <c r="QNB162" s="90"/>
      <c r="QNC162" s="90"/>
      <c r="QND162" s="90"/>
      <c r="QNE162" s="90"/>
      <c r="QNF162" s="90"/>
      <c r="QNG162" s="90"/>
      <c r="QNH162" s="90"/>
      <c r="QNI162" s="90"/>
      <c r="QNJ162" s="90"/>
      <c r="QNK162" s="90"/>
      <c r="QNL162" s="90"/>
      <c r="QNM162" s="90"/>
      <c r="QNN162" s="90"/>
      <c r="QNO162" s="90"/>
      <c r="QNP162" s="90"/>
      <c r="QNQ162" s="90"/>
      <c r="QNR162" s="90"/>
      <c r="QNS162" s="90"/>
      <c r="QNT162" s="90"/>
      <c r="QNU162" s="90"/>
      <c r="QNV162" s="90"/>
      <c r="QNW162" s="90"/>
      <c r="QNX162" s="90"/>
      <c r="QNY162" s="90"/>
      <c r="QNZ162" s="90"/>
      <c r="QOA162" s="90"/>
      <c r="QOB162" s="90"/>
      <c r="QOC162" s="90"/>
      <c r="QOD162" s="90"/>
      <c r="QOE162" s="90"/>
      <c r="QOF162" s="90"/>
      <c r="QOG162" s="90"/>
      <c r="QOH162" s="90"/>
      <c r="QOI162" s="90"/>
      <c r="QOJ162" s="90"/>
      <c r="QOK162" s="90"/>
      <c r="QOL162" s="90"/>
      <c r="QOM162" s="90"/>
      <c r="QON162" s="90"/>
      <c r="QOO162" s="90"/>
      <c r="QOP162" s="90"/>
      <c r="QOQ162" s="90"/>
      <c r="QOR162" s="90"/>
      <c r="QOS162" s="90"/>
      <c r="QOT162" s="90"/>
      <c r="QOU162" s="90"/>
      <c r="QOV162" s="90"/>
      <c r="QOW162" s="90"/>
      <c r="QOX162" s="90"/>
      <c r="QOY162" s="90"/>
      <c r="QOZ162" s="90"/>
      <c r="QPA162" s="90"/>
      <c r="QPB162" s="90"/>
      <c r="QPC162" s="90"/>
      <c r="QPD162" s="90"/>
      <c r="QPE162" s="90"/>
      <c r="QPF162" s="90"/>
      <c r="QPG162" s="90"/>
      <c r="QPH162" s="90"/>
      <c r="QPI162" s="90"/>
      <c r="QPJ162" s="90"/>
      <c r="QPK162" s="90"/>
      <c r="QPL162" s="90"/>
      <c r="QPM162" s="90"/>
      <c r="QPN162" s="90"/>
      <c r="QPO162" s="90"/>
      <c r="QPP162" s="90"/>
      <c r="QPQ162" s="90"/>
      <c r="QPR162" s="90"/>
      <c r="QPS162" s="90"/>
      <c r="QPT162" s="90"/>
      <c r="QPU162" s="90"/>
      <c r="QPV162" s="90"/>
      <c r="QPW162" s="90"/>
      <c r="QPX162" s="90"/>
      <c r="QPY162" s="90"/>
      <c r="QPZ162" s="90"/>
      <c r="QQA162" s="90"/>
      <c r="QQB162" s="90"/>
      <c r="QQC162" s="90"/>
      <c r="QQD162" s="90"/>
      <c r="QQE162" s="90"/>
      <c r="QQF162" s="90"/>
      <c r="QQG162" s="90"/>
      <c r="QQH162" s="90"/>
      <c r="QQI162" s="90"/>
      <c r="QQJ162" s="90"/>
      <c r="QQK162" s="90"/>
      <c r="QQL162" s="90"/>
      <c r="QQM162" s="90"/>
      <c r="QQN162" s="90"/>
      <c r="QQO162" s="90"/>
      <c r="QQP162" s="90"/>
      <c r="QQQ162" s="90"/>
      <c r="QQR162" s="90"/>
      <c r="QQS162" s="90"/>
      <c r="QQT162" s="90"/>
      <c r="QQU162" s="90"/>
      <c r="QQV162" s="90"/>
      <c r="QQW162" s="90"/>
      <c r="QQX162" s="90"/>
      <c r="QQY162" s="90"/>
      <c r="QQZ162" s="90"/>
      <c r="QRA162" s="90"/>
      <c r="QRB162" s="90"/>
      <c r="QRC162" s="90"/>
      <c r="QRD162" s="90"/>
      <c r="QRE162" s="90"/>
      <c r="QRF162" s="90"/>
      <c r="QRG162" s="90"/>
      <c r="QRH162" s="90"/>
      <c r="QRI162" s="90"/>
      <c r="QRJ162" s="90"/>
      <c r="QRK162" s="90"/>
      <c r="QRL162" s="90"/>
      <c r="QRM162" s="90"/>
      <c r="QRN162" s="90"/>
      <c r="QRO162" s="90"/>
      <c r="QRP162" s="90"/>
      <c r="QRQ162" s="90"/>
      <c r="QRR162" s="90"/>
      <c r="QRS162" s="90"/>
      <c r="QRT162" s="90"/>
      <c r="QRU162" s="90"/>
      <c r="QRV162" s="90"/>
      <c r="QRW162" s="90"/>
      <c r="QRX162" s="90"/>
      <c r="QRY162" s="90"/>
      <c r="QRZ162" s="90"/>
      <c r="QSA162" s="90"/>
      <c r="QSB162" s="90"/>
      <c r="QSC162" s="90"/>
      <c r="QSD162" s="90"/>
      <c r="QSE162" s="90"/>
      <c r="QSF162" s="90"/>
      <c r="QSG162" s="90"/>
      <c r="QSH162" s="90"/>
      <c r="QSI162" s="90"/>
      <c r="QSJ162" s="90"/>
      <c r="QSK162" s="90"/>
      <c r="QSL162" s="90"/>
      <c r="QSM162" s="90"/>
      <c r="QSN162" s="90"/>
      <c r="QSO162" s="90"/>
      <c r="QSP162" s="90"/>
      <c r="QSQ162" s="90"/>
      <c r="QSR162" s="90"/>
      <c r="QSS162" s="90"/>
      <c r="QST162" s="90"/>
      <c r="QSU162" s="90"/>
      <c r="QSV162" s="90"/>
      <c r="QSW162" s="90"/>
      <c r="QSX162" s="90"/>
      <c r="QSY162" s="90"/>
      <c r="QSZ162" s="90"/>
      <c r="QTA162" s="90"/>
      <c r="QTB162" s="90"/>
      <c r="QTC162" s="90"/>
      <c r="QTD162" s="90"/>
      <c r="QTE162" s="90"/>
      <c r="QTF162" s="90"/>
      <c r="QTG162" s="90"/>
      <c r="QTH162" s="90"/>
      <c r="QTI162" s="90"/>
      <c r="QTJ162" s="90"/>
      <c r="QTK162" s="90"/>
      <c r="QTL162" s="90"/>
      <c r="QTM162" s="90"/>
      <c r="QTN162" s="90"/>
      <c r="QTO162" s="90"/>
      <c r="QTP162" s="90"/>
      <c r="QTQ162" s="90"/>
      <c r="QTR162" s="90"/>
      <c r="QTS162" s="90"/>
      <c r="QTT162" s="90"/>
      <c r="QTU162" s="90"/>
      <c r="QTV162" s="90"/>
      <c r="QTW162" s="90"/>
      <c r="QTX162" s="90"/>
      <c r="QTY162" s="90"/>
      <c r="QTZ162" s="90"/>
      <c r="QUA162" s="90"/>
      <c r="QUB162" s="90"/>
      <c r="QUC162" s="90"/>
      <c r="QUD162" s="90"/>
      <c r="QUE162" s="90"/>
      <c r="QUF162" s="90"/>
      <c r="QUG162" s="90"/>
      <c r="QUH162" s="90"/>
      <c r="QUI162" s="90"/>
      <c r="QUJ162" s="90"/>
      <c r="QUK162" s="90"/>
      <c r="QUL162" s="90"/>
      <c r="QUM162" s="90"/>
      <c r="QUN162" s="90"/>
      <c r="QUO162" s="90"/>
      <c r="QUP162" s="90"/>
      <c r="QUQ162" s="90"/>
      <c r="QUR162" s="90"/>
      <c r="QUS162" s="90"/>
      <c r="QUT162" s="90"/>
      <c r="QUU162" s="90"/>
      <c r="QUV162" s="90"/>
      <c r="QUW162" s="90"/>
      <c r="QUX162" s="90"/>
      <c r="QUY162" s="90"/>
      <c r="QUZ162" s="90"/>
      <c r="QVA162" s="90"/>
      <c r="QVB162" s="90"/>
      <c r="QVC162" s="90"/>
      <c r="QVD162" s="90"/>
      <c r="QVE162" s="90"/>
      <c r="QVF162" s="90"/>
      <c r="QVG162" s="90"/>
      <c r="QVH162" s="90"/>
      <c r="QVI162" s="90"/>
      <c r="QVJ162" s="90"/>
      <c r="QVK162" s="90"/>
      <c r="QVL162" s="90"/>
      <c r="QVM162" s="90"/>
      <c r="QVN162" s="90"/>
      <c r="QVO162" s="90"/>
      <c r="QVP162" s="90"/>
      <c r="QVQ162" s="90"/>
      <c r="QVR162" s="90"/>
      <c r="QVS162" s="90"/>
      <c r="QVT162" s="90"/>
      <c r="QVU162" s="90"/>
      <c r="QVV162" s="90"/>
      <c r="QVW162" s="90"/>
      <c r="QVX162" s="90"/>
      <c r="QVY162" s="90"/>
      <c r="QVZ162" s="90"/>
      <c r="QWA162" s="90"/>
      <c r="QWB162" s="90"/>
      <c r="QWC162" s="90"/>
      <c r="QWD162" s="90"/>
      <c r="QWE162" s="90"/>
      <c r="QWF162" s="90"/>
      <c r="QWG162" s="90"/>
      <c r="QWH162" s="90"/>
      <c r="QWI162" s="90"/>
      <c r="QWJ162" s="90"/>
      <c r="QWK162" s="90"/>
      <c r="QWL162" s="90"/>
      <c r="QWM162" s="90"/>
      <c r="QWN162" s="90"/>
      <c r="QWO162" s="90"/>
      <c r="QWP162" s="90"/>
      <c r="QWQ162" s="90"/>
      <c r="QWR162" s="90"/>
      <c r="QWS162" s="90"/>
      <c r="QWT162" s="90"/>
      <c r="QWU162" s="90"/>
      <c r="QWV162" s="90"/>
      <c r="QWW162" s="90"/>
      <c r="QWX162" s="90"/>
      <c r="QWY162" s="90"/>
      <c r="QWZ162" s="90"/>
      <c r="QXA162" s="90"/>
      <c r="QXB162" s="90"/>
      <c r="QXC162" s="90"/>
      <c r="QXD162" s="90"/>
      <c r="QXE162" s="90"/>
      <c r="QXF162" s="90"/>
      <c r="QXG162" s="90"/>
      <c r="QXH162" s="90"/>
      <c r="QXI162" s="90"/>
      <c r="QXJ162" s="90"/>
      <c r="QXK162" s="90"/>
      <c r="QXL162" s="90"/>
      <c r="QXM162" s="90"/>
      <c r="QXN162" s="90"/>
      <c r="QXO162" s="90"/>
      <c r="QXP162" s="90"/>
      <c r="QXQ162" s="90"/>
      <c r="QXR162" s="90"/>
      <c r="QXS162" s="90"/>
      <c r="QXT162" s="90"/>
      <c r="QXU162" s="90"/>
      <c r="QXV162" s="90"/>
      <c r="QXW162" s="90"/>
      <c r="QXX162" s="90"/>
      <c r="QXY162" s="90"/>
      <c r="QXZ162" s="90"/>
      <c r="QYA162" s="90"/>
      <c r="QYB162" s="90"/>
      <c r="QYC162" s="90"/>
      <c r="QYD162" s="90"/>
      <c r="QYE162" s="90"/>
      <c r="QYF162" s="90"/>
      <c r="QYG162" s="90"/>
      <c r="QYH162" s="90"/>
      <c r="QYI162" s="90"/>
      <c r="QYJ162" s="90"/>
      <c r="QYK162" s="90"/>
      <c r="QYL162" s="90"/>
      <c r="QYM162" s="90"/>
      <c r="QYN162" s="90"/>
      <c r="QYO162" s="90"/>
      <c r="QYP162" s="90"/>
      <c r="QYQ162" s="90"/>
      <c r="QYR162" s="90"/>
      <c r="QYS162" s="90"/>
      <c r="QYT162" s="90"/>
      <c r="QYU162" s="90"/>
      <c r="QYV162" s="90"/>
      <c r="QYW162" s="90"/>
      <c r="QYX162" s="90"/>
      <c r="QYY162" s="90"/>
      <c r="QYZ162" s="90"/>
      <c r="QZA162" s="90"/>
      <c r="QZB162" s="90"/>
      <c r="QZC162" s="90"/>
      <c r="QZD162" s="90"/>
      <c r="QZE162" s="90"/>
      <c r="QZF162" s="90"/>
      <c r="QZG162" s="90"/>
      <c r="QZH162" s="90"/>
      <c r="QZI162" s="90"/>
      <c r="QZJ162" s="90"/>
      <c r="QZK162" s="90"/>
      <c r="QZL162" s="90"/>
      <c r="QZM162" s="90"/>
      <c r="QZN162" s="90"/>
      <c r="QZO162" s="90"/>
      <c r="QZP162" s="90"/>
      <c r="QZQ162" s="90"/>
      <c r="QZR162" s="90"/>
      <c r="QZS162" s="90"/>
      <c r="QZT162" s="90"/>
      <c r="QZU162" s="90"/>
      <c r="QZV162" s="90"/>
      <c r="QZW162" s="90"/>
      <c r="QZX162" s="90"/>
      <c r="QZY162" s="90"/>
      <c r="QZZ162" s="90"/>
      <c r="RAA162" s="90"/>
      <c r="RAB162" s="90"/>
      <c r="RAC162" s="90"/>
      <c r="RAD162" s="90"/>
      <c r="RAE162" s="90"/>
      <c r="RAF162" s="90"/>
      <c r="RAG162" s="90"/>
      <c r="RAH162" s="90"/>
      <c r="RAI162" s="90"/>
      <c r="RAJ162" s="90"/>
      <c r="RAK162" s="90"/>
      <c r="RAL162" s="90"/>
      <c r="RAM162" s="90"/>
      <c r="RAN162" s="90"/>
      <c r="RAO162" s="90"/>
      <c r="RAP162" s="90"/>
      <c r="RAQ162" s="90"/>
      <c r="RAR162" s="90"/>
      <c r="RAS162" s="90"/>
      <c r="RAT162" s="90"/>
      <c r="RAU162" s="90"/>
      <c r="RAV162" s="90"/>
      <c r="RAW162" s="90"/>
      <c r="RAX162" s="90"/>
      <c r="RAY162" s="90"/>
      <c r="RAZ162" s="90"/>
      <c r="RBA162" s="90"/>
      <c r="RBB162" s="90"/>
      <c r="RBC162" s="90"/>
      <c r="RBD162" s="90"/>
      <c r="RBE162" s="90"/>
      <c r="RBF162" s="90"/>
      <c r="RBG162" s="90"/>
      <c r="RBH162" s="90"/>
      <c r="RBI162" s="90"/>
      <c r="RBJ162" s="90"/>
      <c r="RBK162" s="90"/>
      <c r="RBL162" s="90"/>
      <c r="RBM162" s="90"/>
      <c r="RBN162" s="90"/>
      <c r="RBO162" s="90"/>
      <c r="RBP162" s="90"/>
      <c r="RBQ162" s="90"/>
      <c r="RBR162" s="90"/>
      <c r="RBS162" s="90"/>
      <c r="RBT162" s="90"/>
      <c r="RBU162" s="90"/>
      <c r="RBV162" s="90"/>
      <c r="RBW162" s="90"/>
      <c r="RBX162" s="90"/>
      <c r="RBY162" s="90"/>
      <c r="RBZ162" s="90"/>
      <c r="RCA162" s="90"/>
      <c r="RCB162" s="90"/>
      <c r="RCC162" s="90"/>
      <c r="RCD162" s="90"/>
      <c r="RCE162" s="90"/>
      <c r="RCF162" s="90"/>
      <c r="RCG162" s="90"/>
      <c r="RCH162" s="90"/>
      <c r="RCI162" s="90"/>
      <c r="RCJ162" s="90"/>
      <c r="RCK162" s="90"/>
      <c r="RCL162" s="90"/>
      <c r="RCM162" s="90"/>
      <c r="RCN162" s="90"/>
      <c r="RCO162" s="90"/>
      <c r="RCP162" s="90"/>
      <c r="RCQ162" s="90"/>
      <c r="RCR162" s="90"/>
      <c r="RCS162" s="90"/>
      <c r="RCT162" s="90"/>
      <c r="RCU162" s="90"/>
      <c r="RCV162" s="90"/>
      <c r="RCW162" s="90"/>
      <c r="RCX162" s="90"/>
      <c r="RCY162" s="90"/>
      <c r="RCZ162" s="90"/>
      <c r="RDA162" s="90"/>
      <c r="RDB162" s="90"/>
      <c r="RDC162" s="90"/>
      <c r="RDD162" s="90"/>
      <c r="RDE162" s="90"/>
      <c r="RDF162" s="90"/>
      <c r="RDG162" s="90"/>
      <c r="RDH162" s="90"/>
      <c r="RDI162" s="90"/>
      <c r="RDJ162" s="90"/>
      <c r="RDK162" s="90"/>
      <c r="RDL162" s="90"/>
      <c r="RDM162" s="90"/>
      <c r="RDN162" s="90"/>
      <c r="RDO162" s="90"/>
      <c r="RDP162" s="90"/>
      <c r="RDQ162" s="90"/>
      <c r="RDR162" s="90"/>
      <c r="RDS162" s="90"/>
      <c r="RDT162" s="90"/>
      <c r="RDU162" s="90"/>
      <c r="RDV162" s="90"/>
      <c r="RDW162" s="90"/>
      <c r="RDX162" s="90"/>
      <c r="RDY162" s="90"/>
      <c r="RDZ162" s="90"/>
      <c r="REA162" s="90"/>
      <c r="REB162" s="90"/>
      <c r="REC162" s="90"/>
      <c r="RED162" s="90"/>
      <c r="REE162" s="90"/>
      <c r="REF162" s="90"/>
      <c r="REG162" s="90"/>
      <c r="REH162" s="90"/>
      <c r="REI162" s="90"/>
      <c r="REJ162" s="90"/>
      <c r="REK162" s="90"/>
      <c r="REL162" s="90"/>
      <c r="REM162" s="90"/>
      <c r="REN162" s="90"/>
      <c r="REO162" s="90"/>
      <c r="REP162" s="90"/>
      <c r="REQ162" s="90"/>
      <c r="RER162" s="90"/>
      <c r="RES162" s="90"/>
      <c r="RET162" s="90"/>
      <c r="REU162" s="90"/>
      <c r="REV162" s="90"/>
      <c r="REW162" s="90"/>
      <c r="REX162" s="90"/>
      <c r="REY162" s="90"/>
      <c r="REZ162" s="90"/>
      <c r="RFA162" s="90"/>
      <c r="RFB162" s="90"/>
      <c r="RFC162" s="90"/>
      <c r="RFD162" s="90"/>
      <c r="RFE162" s="90"/>
      <c r="RFF162" s="90"/>
      <c r="RFG162" s="90"/>
      <c r="RFH162" s="90"/>
      <c r="RFI162" s="90"/>
      <c r="RFJ162" s="90"/>
      <c r="RFK162" s="90"/>
      <c r="RFL162" s="90"/>
      <c r="RFM162" s="90"/>
      <c r="RFN162" s="90"/>
      <c r="RFO162" s="90"/>
      <c r="RFP162" s="90"/>
      <c r="RFQ162" s="90"/>
      <c r="RFR162" s="90"/>
      <c r="RFS162" s="90"/>
      <c r="RFT162" s="90"/>
      <c r="RFU162" s="90"/>
      <c r="RFV162" s="90"/>
      <c r="RFW162" s="90"/>
      <c r="RFX162" s="90"/>
      <c r="RFY162" s="90"/>
      <c r="RFZ162" s="90"/>
      <c r="RGA162" s="90"/>
      <c r="RGB162" s="90"/>
      <c r="RGC162" s="90"/>
      <c r="RGD162" s="90"/>
      <c r="RGE162" s="90"/>
      <c r="RGF162" s="90"/>
      <c r="RGG162" s="90"/>
      <c r="RGH162" s="90"/>
      <c r="RGI162" s="90"/>
      <c r="RGJ162" s="90"/>
      <c r="RGK162" s="90"/>
      <c r="RGL162" s="90"/>
      <c r="RGM162" s="90"/>
      <c r="RGN162" s="90"/>
      <c r="RGO162" s="90"/>
      <c r="RGP162" s="90"/>
      <c r="RGQ162" s="90"/>
      <c r="RGR162" s="90"/>
      <c r="RGS162" s="90"/>
      <c r="RGT162" s="90"/>
      <c r="RGU162" s="90"/>
      <c r="RGV162" s="90"/>
      <c r="RGW162" s="90"/>
      <c r="RGX162" s="90"/>
      <c r="RGY162" s="90"/>
      <c r="RGZ162" s="90"/>
      <c r="RHA162" s="90"/>
      <c r="RHB162" s="90"/>
      <c r="RHC162" s="90"/>
      <c r="RHD162" s="90"/>
      <c r="RHE162" s="90"/>
      <c r="RHF162" s="90"/>
      <c r="RHG162" s="90"/>
      <c r="RHH162" s="90"/>
      <c r="RHI162" s="90"/>
      <c r="RHJ162" s="90"/>
      <c r="RHK162" s="90"/>
      <c r="RHL162" s="90"/>
      <c r="RHM162" s="90"/>
      <c r="RHN162" s="90"/>
      <c r="RHO162" s="90"/>
      <c r="RHP162" s="90"/>
      <c r="RHQ162" s="90"/>
      <c r="RHR162" s="90"/>
      <c r="RHS162" s="90"/>
      <c r="RHT162" s="90"/>
      <c r="RHU162" s="90"/>
      <c r="RHV162" s="90"/>
      <c r="RHW162" s="90"/>
      <c r="RHX162" s="90"/>
      <c r="RHY162" s="90"/>
      <c r="RHZ162" s="90"/>
      <c r="RIA162" s="90"/>
      <c r="RIB162" s="90"/>
      <c r="RIC162" s="90"/>
      <c r="RID162" s="90"/>
      <c r="RIE162" s="90"/>
      <c r="RIF162" s="90"/>
      <c r="RIG162" s="90"/>
      <c r="RIH162" s="90"/>
      <c r="RII162" s="90"/>
      <c r="RIJ162" s="90"/>
      <c r="RIK162" s="90"/>
      <c r="RIL162" s="90"/>
      <c r="RIM162" s="90"/>
      <c r="RIN162" s="90"/>
      <c r="RIO162" s="90"/>
      <c r="RIP162" s="90"/>
      <c r="RIQ162" s="90"/>
      <c r="RIR162" s="90"/>
      <c r="RIS162" s="90"/>
      <c r="RIT162" s="90"/>
      <c r="RIU162" s="90"/>
      <c r="RIV162" s="90"/>
      <c r="RIW162" s="90"/>
      <c r="RIX162" s="90"/>
      <c r="RIY162" s="90"/>
      <c r="RIZ162" s="90"/>
      <c r="RJA162" s="90"/>
      <c r="RJB162" s="90"/>
      <c r="RJC162" s="90"/>
      <c r="RJD162" s="90"/>
      <c r="RJE162" s="90"/>
      <c r="RJF162" s="90"/>
      <c r="RJG162" s="90"/>
      <c r="RJH162" s="90"/>
      <c r="RJI162" s="90"/>
      <c r="RJJ162" s="90"/>
      <c r="RJK162" s="90"/>
      <c r="RJL162" s="90"/>
      <c r="RJM162" s="90"/>
      <c r="RJN162" s="90"/>
      <c r="RJO162" s="90"/>
      <c r="RJP162" s="90"/>
      <c r="RJQ162" s="90"/>
      <c r="RJR162" s="90"/>
      <c r="RJS162" s="90"/>
      <c r="RJT162" s="90"/>
      <c r="RJU162" s="90"/>
      <c r="RJV162" s="90"/>
      <c r="RJW162" s="90"/>
      <c r="RJX162" s="90"/>
      <c r="RJY162" s="90"/>
      <c r="RJZ162" s="90"/>
      <c r="RKA162" s="90"/>
      <c r="RKB162" s="90"/>
      <c r="RKC162" s="90"/>
      <c r="RKD162" s="90"/>
      <c r="RKE162" s="90"/>
      <c r="RKF162" s="90"/>
      <c r="RKG162" s="90"/>
      <c r="RKH162" s="90"/>
      <c r="RKI162" s="90"/>
      <c r="RKJ162" s="90"/>
      <c r="RKK162" s="90"/>
      <c r="RKL162" s="90"/>
      <c r="RKM162" s="90"/>
      <c r="RKN162" s="90"/>
      <c r="RKO162" s="90"/>
      <c r="RKP162" s="90"/>
      <c r="RKQ162" s="90"/>
      <c r="RKR162" s="90"/>
      <c r="RKS162" s="90"/>
      <c r="RKT162" s="90"/>
      <c r="RKU162" s="90"/>
      <c r="RKV162" s="90"/>
      <c r="RKW162" s="90"/>
      <c r="RKX162" s="90"/>
      <c r="RKY162" s="90"/>
      <c r="RKZ162" s="90"/>
      <c r="RLA162" s="90"/>
      <c r="RLB162" s="90"/>
      <c r="RLC162" s="90"/>
      <c r="RLD162" s="90"/>
      <c r="RLE162" s="90"/>
      <c r="RLF162" s="90"/>
      <c r="RLG162" s="90"/>
      <c r="RLH162" s="90"/>
      <c r="RLI162" s="90"/>
      <c r="RLJ162" s="90"/>
      <c r="RLK162" s="90"/>
      <c r="RLL162" s="90"/>
      <c r="RLM162" s="90"/>
      <c r="RLN162" s="90"/>
      <c r="RLO162" s="90"/>
      <c r="RLP162" s="90"/>
      <c r="RLQ162" s="90"/>
      <c r="RLR162" s="90"/>
      <c r="RLS162" s="90"/>
      <c r="RLT162" s="90"/>
      <c r="RLU162" s="90"/>
      <c r="RLV162" s="90"/>
      <c r="RLW162" s="90"/>
      <c r="RLX162" s="90"/>
      <c r="RLY162" s="90"/>
      <c r="RLZ162" s="90"/>
      <c r="RMA162" s="90"/>
      <c r="RMB162" s="90"/>
      <c r="RMC162" s="90"/>
      <c r="RMD162" s="90"/>
      <c r="RME162" s="90"/>
      <c r="RMF162" s="90"/>
      <c r="RMG162" s="90"/>
      <c r="RMH162" s="90"/>
      <c r="RMI162" s="90"/>
      <c r="RMJ162" s="90"/>
      <c r="RMK162" s="90"/>
      <c r="RML162" s="90"/>
      <c r="RMM162" s="90"/>
      <c r="RMN162" s="90"/>
      <c r="RMO162" s="90"/>
      <c r="RMP162" s="90"/>
      <c r="RMQ162" s="90"/>
      <c r="RMR162" s="90"/>
      <c r="RMS162" s="90"/>
      <c r="RMT162" s="90"/>
      <c r="RMU162" s="90"/>
      <c r="RMV162" s="90"/>
      <c r="RMW162" s="90"/>
      <c r="RMX162" s="90"/>
      <c r="RMY162" s="90"/>
      <c r="RMZ162" s="90"/>
      <c r="RNA162" s="90"/>
      <c r="RNB162" s="90"/>
      <c r="RNC162" s="90"/>
      <c r="RND162" s="90"/>
      <c r="RNE162" s="90"/>
      <c r="RNF162" s="90"/>
      <c r="RNG162" s="90"/>
      <c r="RNH162" s="90"/>
      <c r="RNI162" s="90"/>
      <c r="RNJ162" s="90"/>
      <c r="RNK162" s="90"/>
      <c r="RNL162" s="90"/>
      <c r="RNM162" s="90"/>
      <c r="RNN162" s="90"/>
      <c r="RNO162" s="90"/>
      <c r="RNP162" s="90"/>
      <c r="RNQ162" s="90"/>
      <c r="RNR162" s="90"/>
      <c r="RNS162" s="90"/>
      <c r="RNT162" s="90"/>
      <c r="RNU162" s="90"/>
      <c r="RNV162" s="90"/>
      <c r="RNW162" s="90"/>
      <c r="RNX162" s="90"/>
      <c r="RNY162" s="90"/>
      <c r="RNZ162" s="90"/>
      <c r="ROA162" s="90"/>
      <c r="ROB162" s="90"/>
      <c r="ROC162" s="90"/>
      <c r="ROD162" s="90"/>
      <c r="ROE162" s="90"/>
      <c r="ROF162" s="90"/>
      <c r="ROG162" s="90"/>
      <c r="ROH162" s="90"/>
      <c r="ROI162" s="90"/>
      <c r="ROJ162" s="90"/>
      <c r="ROK162" s="90"/>
      <c r="ROL162" s="90"/>
      <c r="ROM162" s="90"/>
      <c r="RON162" s="90"/>
      <c r="ROO162" s="90"/>
      <c r="ROP162" s="90"/>
      <c r="ROQ162" s="90"/>
      <c r="ROR162" s="90"/>
      <c r="ROS162" s="90"/>
      <c r="ROT162" s="90"/>
      <c r="ROU162" s="90"/>
      <c r="ROV162" s="90"/>
      <c r="ROW162" s="90"/>
      <c r="ROX162" s="90"/>
      <c r="ROY162" s="90"/>
      <c r="ROZ162" s="90"/>
      <c r="RPA162" s="90"/>
      <c r="RPB162" s="90"/>
      <c r="RPC162" s="90"/>
      <c r="RPD162" s="90"/>
      <c r="RPE162" s="90"/>
      <c r="RPF162" s="90"/>
      <c r="RPG162" s="90"/>
      <c r="RPH162" s="90"/>
      <c r="RPI162" s="90"/>
      <c r="RPJ162" s="90"/>
      <c r="RPK162" s="90"/>
      <c r="RPL162" s="90"/>
      <c r="RPM162" s="90"/>
      <c r="RPN162" s="90"/>
      <c r="RPO162" s="90"/>
      <c r="RPP162" s="90"/>
      <c r="RPQ162" s="90"/>
      <c r="RPR162" s="90"/>
      <c r="RPS162" s="90"/>
      <c r="RPT162" s="90"/>
      <c r="RPU162" s="90"/>
      <c r="RPV162" s="90"/>
      <c r="RPW162" s="90"/>
      <c r="RPX162" s="90"/>
      <c r="RPY162" s="90"/>
      <c r="RPZ162" s="90"/>
      <c r="RQA162" s="90"/>
      <c r="RQB162" s="90"/>
      <c r="RQC162" s="90"/>
      <c r="RQD162" s="90"/>
      <c r="RQE162" s="90"/>
      <c r="RQF162" s="90"/>
      <c r="RQG162" s="90"/>
      <c r="RQH162" s="90"/>
      <c r="RQI162" s="90"/>
      <c r="RQJ162" s="90"/>
      <c r="RQK162" s="90"/>
      <c r="RQL162" s="90"/>
      <c r="RQM162" s="90"/>
      <c r="RQN162" s="90"/>
      <c r="RQO162" s="90"/>
      <c r="RQP162" s="90"/>
      <c r="RQQ162" s="90"/>
      <c r="RQR162" s="90"/>
      <c r="RQS162" s="90"/>
      <c r="RQT162" s="90"/>
      <c r="RQU162" s="90"/>
      <c r="RQV162" s="90"/>
      <c r="RQW162" s="90"/>
      <c r="RQX162" s="90"/>
      <c r="RQY162" s="90"/>
      <c r="RQZ162" s="90"/>
      <c r="RRA162" s="90"/>
      <c r="RRB162" s="90"/>
      <c r="RRC162" s="90"/>
      <c r="RRD162" s="90"/>
      <c r="RRE162" s="90"/>
      <c r="RRF162" s="90"/>
      <c r="RRG162" s="90"/>
      <c r="RRH162" s="90"/>
      <c r="RRI162" s="90"/>
      <c r="RRJ162" s="90"/>
      <c r="RRK162" s="90"/>
      <c r="RRL162" s="90"/>
      <c r="RRM162" s="90"/>
      <c r="RRN162" s="90"/>
      <c r="RRO162" s="90"/>
      <c r="RRP162" s="90"/>
      <c r="RRQ162" s="90"/>
      <c r="RRR162" s="90"/>
      <c r="RRS162" s="90"/>
      <c r="RRT162" s="90"/>
      <c r="RRU162" s="90"/>
      <c r="RRV162" s="90"/>
      <c r="RRW162" s="90"/>
      <c r="RRX162" s="90"/>
      <c r="RRY162" s="90"/>
      <c r="RRZ162" s="90"/>
      <c r="RSA162" s="90"/>
      <c r="RSB162" s="90"/>
      <c r="RSC162" s="90"/>
      <c r="RSD162" s="90"/>
      <c r="RSE162" s="90"/>
      <c r="RSF162" s="90"/>
      <c r="RSG162" s="90"/>
      <c r="RSH162" s="90"/>
      <c r="RSI162" s="90"/>
      <c r="RSJ162" s="90"/>
      <c r="RSK162" s="90"/>
      <c r="RSL162" s="90"/>
      <c r="RSM162" s="90"/>
      <c r="RSN162" s="90"/>
      <c r="RSO162" s="90"/>
      <c r="RSP162" s="90"/>
      <c r="RSQ162" s="90"/>
      <c r="RSR162" s="90"/>
      <c r="RSS162" s="90"/>
      <c r="RST162" s="90"/>
      <c r="RSU162" s="90"/>
      <c r="RSV162" s="90"/>
      <c r="RSW162" s="90"/>
      <c r="RSX162" s="90"/>
      <c r="RSY162" s="90"/>
      <c r="RSZ162" s="90"/>
      <c r="RTA162" s="90"/>
      <c r="RTB162" s="90"/>
      <c r="RTC162" s="90"/>
      <c r="RTD162" s="90"/>
      <c r="RTE162" s="90"/>
      <c r="RTF162" s="90"/>
      <c r="RTG162" s="90"/>
      <c r="RTH162" s="90"/>
      <c r="RTI162" s="90"/>
      <c r="RTJ162" s="90"/>
      <c r="RTK162" s="90"/>
      <c r="RTL162" s="90"/>
      <c r="RTM162" s="90"/>
      <c r="RTN162" s="90"/>
      <c r="RTO162" s="90"/>
      <c r="RTP162" s="90"/>
      <c r="RTQ162" s="90"/>
      <c r="RTR162" s="90"/>
      <c r="RTS162" s="90"/>
      <c r="RTT162" s="90"/>
      <c r="RTU162" s="90"/>
      <c r="RTV162" s="90"/>
      <c r="RTW162" s="90"/>
      <c r="RTX162" s="90"/>
      <c r="RTY162" s="90"/>
      <c r="RTZ162" s="90"/>
      <c r="RUA162" s="90"/>
      <c r="RUB162" s="90"/>
      <c r="RUC162" s="90"/>
      <c r="RUD162" s="90"/>
      <c r="RUE162" s="90"/>
      <c r="RUF162" s="90"/>
      <c r="RUG162" s="90"/>
      <c r="RUH162" s="90"/>
      <c r="RUI162" s="90"/>
      <c r="RUJ162" s="90"/>
      <c r="RUK162" s="90"/>
      <c r="RUL162" s="90"/>
      <c r="RUM162" s="90"/>
      <c r="RUN162" s="90"/>
      <c r="RUO162" s="90"/>
      <c r="RUP162" s="90"/>
      <c r="RUQ162" s="90"/>
      <c r="RUR162" s="90"/>
      <c r="RUS162" s="90"/>
      <c r="RUT162" s="90"/>
      <c r="RUU162" s="90"/>
      <c r="RUV162" s="90"/>
      <c r="RUW162" s="90"/>
      <c r="RUX162" s="90"/>
      <c r="RUY162" s="90"/>
      <c r="RUZ162" s="90"/>
      <c r="RVA162" s="90"/>
      <c r="RVB162" s="90"/>
      <c r="RVC162" s="90"/>
      <c r="RVD162" s="90"/>
      <c r="RVE162" s="90"/>
      <c r="RVF162" s="90"/>
      <c r="RVG162" s="90"/>
      <c r="RVH162" s="90"/>
      <c r="RVI162" s="90"/>
      <c r="RVJ162" s="90"/>
      <c r="RVK162" s="90"/>
      <c r="RVL162" s="90"/>
      <c r="RVM162" s="90"/>
      <c r="RVN162" s="90"/>
      <c r="RVO162" s="90"/>
      <c r="RVP162" s="90"/>
      <c r="RVQ162" s="90"/>
      <c r="RVR162" s="90"/>
      <c r="RVS162" s="90"/>
      <c r="RVT162" s="90"/>
      <c r="RVU162" s="90"/>
      <c r="RVV162" s="90"/>
      <c r="RVW162" s="90"/>
      <c r="RVX162" s="90"/>
      <c r="RVY162" s="90"/>
      <c r="RVZ162" s="90"/>
      <c r="RWA162" s="90"/>
      <c r="RWB162" s="90"/>
      <c r="RWC162" s="90"/>
      <c r="RWD162" s="90"/>
      <c r="RWE162" s="90"/>
      <c r="RWF162" s="90"/>
      <c r="RWG162" s="90"/>
      <c r="RWH162" s="90"/>
      <c r="RWI162" s="90"/>
      <c r="RWJ162" s="90"/>
      <c r="RWK162" s="90"/>
      <c r="RWL162" s="90"/>
      <c r="RWM162" s="90"/>
      <c r="RWN162" s="90"/>
      <c r="RWO162" s="90"/>
      <c r="RWP162" s="90"/>
      <c r="RWQ162" s="90"/>
      <c r="RWR162" s="90"/>
      <c r="RWS162" s="90"/>
      <c r="RWT162" s="90"/>
      <c r="RWU162" s="90"/>
      <c r="RWV162" s="90"/>
      <c r="RWW162" s="90"/>
      <c r="RWX162" s="90"/>
      <c r="RWY162" s="90"/>
      <c r="RWZ162" s="90"/>
      <c r="RXA162" s="90"/>
      <c r="RXB162" s="90"/>
      <c r="RXC162" s="90"/>
      <c r="RXD162" s="90"/>
      <c r="RXE162" s="90"/>
      <c r="RXF162" s="90"/>
      <c r="RXG162" s="90"/>
      <c r="RXH162" s="90"/>
      <c r="RXI162" s="90"/>
      <c r="RXJ162" s="90"/>
      <c r="RXK162" s="90"/>
      <c r="RXL162" s="90"/>
      <c r="RXM162" s="90"/>
      <c r="RXN162" s="90"/>
      <c r="RXO162" s="90"/>
      <c r="RXP162" s="90"/>
      <c r="RXQ162" s="90"/>
      <c r="RXR162" s="90"/>
      <c r="RXS162" s="90"/>
      <c r="RXT162" s="90"/>
      <c r="RXU162" s="90"/>
      <c r="RXV162" s="90"/>
      <c r="RXW162" s="90"/>
      <c r="RXX162" s="90"/>
      <c r="RXY162" s="90"/>
      <c r="RXZ162" s="90"/>
      <c r="RYA162" s="90"/>
      <c r="RYB162" s="90"/>
      <c r="RYC162" s="90"/>
      <c r="RYD162" s="90"/>
      <c r="RYE162" s="90"/>
      <c r="RYF162" s="90"/>
      <c r="RYG162" s="90"/>
      <c r="RYH162" s="90"/>
      <c r="RYI162" s="90"/>
      <c r="RYJ162" s="90"/>
      <c r="RYK162" s="90"/>
      <c r="RYL162" s="90"/>
      <c r="RYM162" s="90"/>
      <c r="RYN162" s="90"/>
      <c r="RYO162" s="90"/>
      <c r="RYP162" s="90"/>
      <c r="RYQ162" s="90"/>
      <c r="RYR162" s="90"/>
      <c r="RYS162" s="90"/>
      <c r="RYT162" s="90"/>
      <c r="RYU162" s="90"/>
      <c r="RYV162" s="90"/>
      <c r="RYW162" s="90"/>
      <c r="RYX162" s="90"/>
      <c r="RYY162" s="90"/>
      <c r="RYZ162" s="90"/>
      <c r="RZA162" s="90"/>
      <c r="RZB162" s="90"/>
      <c r="RZC162" s="90"/>
      <c r="RZD162" s="90"/>
      <c r="RZE162" s="90"/>
      <c r="RZF162" s="90"/>
      <c r="RZG162" s="90"/>
      <c r="RZH162" s="90"/>
      <c r="RZI162" s="90"/>
      <c r="RZJ162" s="90"/>
      <c r="RZK162" s="90"/>
      <c r="RZL162" s="90"/>
      <c r="RZM162" s="90"/>
      <c r="RZN162" s="90"/>
      <c r="RZO162" s="90"/>
      <c r="RZP162" s="90"/>
      <c r="RZQ162" s="90"/>
      <c r="RZR162" s="90"/>
      <c r="RZS162" s="90"/>
      <c r="RZT162" s="90"/>
      <c r="RZU162" s="90"/>
      <c r="RZV162" s="90"/>
      <c r="RZW162" s="90"/>
      <c r="RZX162" s="90"/>
      <c r="RZY162" s="90"/>
      <c r="RZZ162" s="90"/>
      <c r="SAA162" s="90"/>
      <c r="SAB162" s="90"/>
      <c r="SAC162" s="90"/>
      <c r="SAD162" s="90"/>
      <c r="SAE162" s="90"/>
      <c r="SAF162" s="90"/>
      <c r="SAG162" s="90"/>
      <c r="SAH162" s="90"/>
      <c r="SAI162" s="90"/>
      <c r="SAJ162" s="90"/>
      <c r="SAK162" s="90"/>
      <c r="SAL162" s="90"/>
      <c r="SAM162" s="90"/>
      <c r="SAN162" s="90"/>
      <c r="SAO162" s="90"/>
      <c r="SAP162" s="90"/>
      <c r="SAQ162" s="90"/>
      <c r="SAR162" s="90"/>
      <c r="SAS162" s="90"/>
      <c r="SAT162" s="90"/>
      <c r="SAU162" s="90"/>
      <c r="SAV162" s="90"/>
      <c r="SAW162" s="90"/>
      <c r="SAX162" s="90"/>
      <c r="SAY162" s="90"/>
      <c r="SAZ162" s="90"/>
      <c r="SBA162" s="90"/>
      <c r="SBB162" s="90"/>
      <c r="SBC162" s="90"/>
      <c r="SBD162" s="90"/>
      <c r="SBE162" s="90"/>
      <c r="SBF162" s="90"/>
      <c r="SBG162" s="90"/>
      <c r="SBH162" s="90"/>
      <c r="SBI162" s="90"/>
      <c r="SBJ162" s="90"/>
      <c r="SBK162" s="90"/>
      <c r="SBL162" s="90"/>
      <c r="SBM162" s="90"/>
      <c r="SBN162" s="90"/>
      <c r="SBO162" s="90"/>
      <c r="SBP162" s="90"/>
      <c r="SBQ162" s="90"/>
      <c r="SBR162" s="90"/>
      <c r="SBS162" s="90"/>
      <c r="SBT162" s="90"/>
      <c r="SBU162" s="90"/>
      <c r="SBV162" s="90"/>
      <c r="SBW162" s="90"/>
      <c r="SBX162" s="90"/>
      <c r="SBY162" s="90"/>
      <c r="SBZ162" s="90"/>
      <c r="SCA162" s="90"/>
      <c r="SCB162" s="90"/>
      <c r="SCC162" s="90"/>
      <c r="SCD162" s="90"/>
      <c r="SCE162" s="90"/>
      <c r="SCF162" s="90"/>
      <c r="SCG162" s="90"/>
      <c r="SCH162" s="90"/>
      <c r="SCI162" s="90"/>
      <c r="SCJ162" s="90"/>
      <c r="SCK162" s="90"/>
      <c r="SCL162" s="90"/>
      <c r="SCM162" s="90"/>
      <c r="SCN162" s="90"/>
      <c r="SCO162" s="90"/>
      <c r="SCP162" s="90"/>
      <c r="SCQ162" s="90"/>
      <c r="SCR162" s="90"/>
      <c r="SCS162" s="90"/>
      <c r="SCT162" s="90"/>
      <c r="SCU162" s="90"/>
      <c r="SCV162" s="90"/>
      <c r="SCW162" s="90"/>
      <c r="SCX162" s="90"/>
      <c r="SCY162" s="90"/>
      <c r="SCZ162" s="90"/>
      <c r="SDA162" s="90"/>
      <c r="SDB162" s="90"/>
      <c r="SDC162" s="90"/>
      <c r="SDD162" s="90"/>
      <c r="SDE162" s="90"/>
      <c r="SDF162" s="90"/>
      <c r="SDG162" s="90"/>
      <c r="SDH162" s="90"/>
      <c r="SDI162" s="90"/>
      <c r="SDJ162" s="90"/>
      <c r="SDK162" s="90"/>
      <c r="SDL162" s="90"/>
      <c r="SDM162" s="90"/>
      <c r="SDN162" s="90"/>
      <c r="SDO162" s="90"/>
      <c r="SDP162" s="90"/>
      <c r="SDQ162" s="90"/>
      <c r="SDR162" s="90"/>
      <c r="SDS162" s="90"/>
      <c r="SDT162" s="90"/>
      <c r="SDU162" s="90"/>
      <c r="SDV162" s="90"/>
      <c r="SDW162" s="90"/>
      <c r="SDX162" s="90"/>
      <c r="SDY162" s="90"/>
      <c r="SDZ162" s="90"/>
      <c r="SEA162" s="90"/>
      <c r="SEB162" s="90"/>
      <c r="SEC162" s="90"/>
      <c r="SED162" s="90"/>
      <c r="SEE162" s="90"/>
      <c r="SEF162" s="90"/>
      <c r="SEG162" s="90"/>
      <c r="SEH162" s="90"/>
      <c r="SEI162" s="90"/>
      <c r="SEJ162" s="90"/>
      <c r="SEK162" s="90"/>
      <c r="SEL162" s="90"/>
      <c r="SEM162" s="90"/>
      <c r="SEN162" s="90"/>
      <c r="SEO162" s="90"/>
      <c r="SEP162" s="90"/>
      <c r="SEQ162" s="90"/>
      <c r="SER162" s="90"/>
      <c r="SES162" s="90"/>
      <c r="SET162" s="90"/>
      <c r="SEU162" s="90"/>
      <c r="SEV162" s="90"/>
      <c r="SEW162" s="90"/>
      <c r="SEX162" s="90"/>
      <c r="SEY162" s="90"/>
      <c r="SEZ162" s="90"/>
      <c r="SFA162" s="90"/>
      <c r="SFB162" s="90"/>
      <c r="SFC162" s="90"/>
      <c r="SFD162" s="90"/>
      <c r="SFE162" s="90"/>
      <c r="SFF162" s="90"/>
      <c r="SFG162" s="90"/>
      <c r="SFH162" s="90"/>
      <c r="SFI162" s="90"/>
      <c r="SFJ162" s="90"/>
      <c r="SFK162" s="90"/>
      <c r="SFL162" s="90"/>
      <c r="SFM162" s="90"/>
      <c r="SFN162" s="90"/>
      <c r="SFO162" s="90"/>
      <c r="SFP162" s="90"/>
      <c r="SFQ162" s="90"/>
      <c r="SFR162" s="90"/>
      <c r="SFS162" s="90"/>
      <c r="SFT162" s="90"/>
      <c r="SFU162" s="90"/>
      <c r="SFV162" s="90"/>
      <c r="SFW162" s="90"/>
      <c r="SFX162" s="90"/>
      <c r="SFY162" s="90"/>
      <c r="SFZ162" s="90"/>
      <c r="SGA162" s="90"/>
      <c r="SGB162" s="90"/>
      <c r="SGC162" s="90"/>
      <c r="SGD162" s="90"/>
      <c r="SGE162" s="90"/>
      <c r="SGF162" s="90"/>
      <c r="SGG162" s="90"/>
      <c r="SGH162" s="90"/>
      <c r="SGI162" s="90"/>
      <c r="SGJ162" s="90"/>
      <c r="SGK162" s="90"/>
      <c r="SGL162" s="90"/>
      <c r="SGM162" s="90"/>
      <c r="SGN162" s="90"/>
      <c r="SGO162" s="90"/>
      <c r="SGP162" s="90"/>
      <c r="SGQ162" s="90"/>
      <c r="SGR162" s="90"/>
      <c r="SGS162" s="90"/>
      <c r="SGT162" s="90"/>
      <c r="SGU162" s="90"/>
      <c r="SGV162" s="90"/>
      <c r="SGW162" s="90"/>
      <c r="SGX162" s="90"/>
      <c r="SGY162" s="90"/>
      <c r="SGZ162" s="90"/>
      <c r="SHA162" s="90"/>
      <c r="SHB162" s="90"/>
      <c r="SHC162" s="90"/>
      <c r="SHD162" s="90"/>
      <c r="SHE162" s="90"/>
      <c r="SHF162" s="90"/>
      <c r="SHG162" s="90"/>
      <c r="SHH162" s="90"/>
      <c r="SHI162" s="90"/>
      <c r="SHJ162" s="90"/>
      <c r="SHK162" s="90"/>
      <c r="SHL162" s="90"/>
      <c r="SHM162" s="90"/>
      <c r="SHN162" s="90"/>
      <c r="SHO162" s="90"/>
      <c r="SHP162" s="90"/>
      <c r="SHQ162" s="90"/>
      <c r="SHR162" s="90"/>
      <c r="SHS162" s="90"/>
      <c r="SHT162" s="90"/>
      <c r="SHU162" s="90"/>
      <c r="SHV162" s="90"/>
      <c r="SHW162" s="90"/>
      <c r="SHX162" s="90"/>
      <c r="SHY162" s="90"/>
      <c r="SHZ162" s="90"/>
      <c r="SIA162" s="90"/>
      <c r="SIB162" s="90"/>
      <c r="SIC162" s="90"/>
      <c r="SID162" s="90"/>
      <c r="SIE162" s="90"/>
      <c r="SIF162" s="90"/>
      <c r="SIG162" s="90"/>
      <c r="SIH162" s="90"/>
      <c r="SII162" s="90"/>
      <c r="SIJ162" s="90"/>
      <c r="SIK162" s="90"/>
      <c r="SIL162" s="90"/>
      <c r="SIM162" s="90"/>
      <c r="SIN162" s="90"/>
      <c r="SIO162" s="90"/>
      <c r="SIP162" s="90"/>
      <c r="SIQ162" s="90"/>
      <c r="SIR162" s="90"/>
      <c r="SIS162" s="90"/>
      <c r="SIT162" s="90"/>
      <c r="SIU162" s="90"/>
      <c r="SIV162" s="90"/>
      <c r="SIW162" s="90"/>
      <c r="SIX162" s="90"/>
      <c r="SIY162" s="90"/>
      <c r="SIZ162" s="90"/>
      <c r="SJA162" s="90"/>
      <c r="SJB162" s="90"/>
      <c r="SJC162" s="90"/>
      <c r="SJD162" s="90"/>
      <c r="SJE162" s="90"/>
      <c r="SJF162" s="90"/>
      <c r="SJG162" s="90"/>
      <c r="SJH162" s="90"/>
      <c r="SJI162" s="90"/>
      <c r="SJJ162" s="90"/>
      <c r="SJK162" s="90"/>
      <c r="SJL162" s="90"/>
      <c r="SJM162" s="90"/>
      <c r="SJN162" s="90"/>
      <c r="SJO162" s="90"/>
      <c r="SJP162" s="90"/>
      <c r="SJQ162" s="90"/>
      <c r="SJR162" s="90"/>
      <c r="SJS162" s="90"/>
      <c r="SJT162" s="90"/>
      <c r="SJU162" s="90"/>
      <c r="SJV162" s="90"/>
      <c r="SJW162" s="90"/>
      <c r="SJX162" s="90"/>
      <c r="SJY162" s="90"/>
      <c r="SJZ162" s="90"/>
      <c r="SKA162" s="90"/>
      <c r="SKB162" s="90"/>
      <c r="SKC162" s="90"/>
      <c r="SKD162" s="90"/>
      <c r="SKE162" s="90"/>
      <c r="SKF162" s="90"/>
      <c r="SKG162" s="90"/>
      <c r="SKH162" s="90"/>
      <c r="SKI162" s="90"/>
      <c r="SKJ162" s="90"/>
      <c r="SKK162" s="90"/>
      <c r="SKL162" s="90"/>
      <c r="SKM162" s="90"/>
      <c r="SKN162" s="90"/>
      <c r="SKO162" s="90"/>
      <c r="SKP162" s="90"/>
      <c r="SKQ162" s="90"/>
      <c r="SKR162" s="90"/>
      <c r="SKS162" s="90"/>
      <c r="SKT162" s="90"/>
      <c r="SKU162" s="90"/>
      <c r="SKV162" s="90"/>
      <c r="SKW162" s="90"/>
      <c r="SKX162" s="90"/>
      <c r="SKY162" s="90"/>
      <c r="SKZ162" s="90"/>
      <c r="SLA162" s="90"/>
      <c r="SLB162" s="90"/>
      <c r="SLC162" s="90"/>
      <c r="SLD162" s="90"/>
      <c r="SLE162" s="90"/>
      <c r="SLF162" s="90"/>
      <c r="SLG162" s="90"/>
      <c r="SLH162" s="90"/>
      <c r="SLI162" s="90"/>
      <c r="SLJ162" s="90"/>
      <c r="SLK162" s="90"/>
      <c r="SLL162" s="90"/>
      <c r="SLM162" s="90"/>
      <c r="SLN162" s="90"/>
      <c r="SLO162" s="90"/>
      <c r="SLP162" s="90"/>
      <c r="SLQ162" s="90"/>
      <c r="SLR162" s="90"/>
      <c r="SLS162" s="90"/>
      <c r="SLT162" s="90"/>
      <c r="SLU162" s="90"/>
      <c r="SLV162" s="90"/>
      <c r="SLW162" s="90"/>
      <c r="SLX162" s="90"/>
      <c r="SLY162" s="90"/>
      <c r="SLZ162" s="90"/>
      <c r="SMA162" s="90"/>
      <c r="SMB162" s="90"/>
      <c r="SMC162" s="90"/>
      <c r="SMD162" s="90"/>
      <c r="SME162" s="90"/>
      <c r="SMF162" s="90"/>
      <c r="SMG162" s="90"/>
      <c r="SMH162" s="90"/>
      <c r="SMI162" s="90"/>
      <c r="SMJ162" s="90"/>
      <c r="SMK162" s="90"/>
      <c r="SML162" s="90"/>
      <c r="SMM162" s="90"/>
      <c r="SMN162" s="90"/>
      <c r="SMO162" s="90"/>
      <c r="SMP162" s="90"/>
      <c r="SMQ162" s="90"/>
      <c r="SMR162" s="90"/>
      <c r="SMS162" s="90"/>
      <c r="SMT162" s="90"/>
      <c r="SMU162" s="90"/>
      <c r="SMV162" s="90"/>
      <c r="SMW162" s="90"/>
      <c r="SMX162" s="90"/>
      <c r="SMY162" s="90"/>
      <c r="SMZ162" s="90"/>
      <c r="SNA162" s="90"/>
      <c r="SNB162" s="90"/>
      <c r="SNC162" s="90"/>
      <c r="SND162" s="90"/>
      <c r="SNE162" s="90"/>
      <c r="SNF162" s="90"/>
      <c r="SNG162" s="90"/>
      <c r="SNH162" s="90"/>
      <c r="SNI162" s="90"/>
      <c r="SNJ162" s="90"/>
      <c r="SNK162" s="90"/>
      <c r="SNL162" s="90"/>
      <c r="SNM162" s="90"/>
      <c r="SNN162" s="90"/>
      <c r="SNO162" s="90"/>
      <c r="SNP162" s="90"/>
      <c r="SNQ162" s="90"/>
      <c r="SNR162" s="90"/>
      <c r="SNS162" s="90"/>
      <c r="SNT162" s="90"/>
      <c r="SNU162" s="90"/>
      <c r="SNV162" s="90"/>
      <c r="SNW162" s="90"/>
      <c r="SNX162" s="90"/>
      <c r="SNY162" s="90"/>
      <c r="SNZ162" s="90"/>
      <c r="SOA162" s="90"/>
      <c r="SOB162" s="90"/>
      <c r="SOC162" s="90"/>
      <c r="SOD162" s="90"/>
      <c r="SOE162" s="90"/>
      <c r="SOF162" s="90"/>
      <c r="SOG162" s="90"/>
      <c r="SOH162" s="90"/>
      <c r="SOI162" s="90"/>
      <c r="SOJ162" s="90"/>
      <c r="SOK162" s="90"/>
      <c r="SOL162" s="90"/>
      <c r="SOM162" s="90"/>
      <c r="SON162" s="90"/>
      <c r="SOO162" s="90"/>
      <c r="SOP162" s="90"/>
      <c r="SOQ162" s="90"/>
      <c r="SOR162" s="90"/>
      <c r="SOS162" s="90"/>
      <c r="SOT162" s="90"/>
      <c r="SOU162" s="90"/>
      <c r="SOV162" s="90"/>
      <c r="SOW162" s="90"/>
      <c r="SOX162" s="90"/>
      <c r="SOY162" s="90"/>
      <c r="SOZ162" s="90"/>
      <c r="SPA162" s="90"/>
      <c r="SPB162" s="90"/>
      <c r="SPC162" s="90"/>
      <c r="SPD162" s="90"/>
      <c r="SPE162" s="90"/>
      <c r="SPF162" s="90"/>
      <c r="SPG162" s="90"/>
      <c r="SPH162" s="90"/>
      <c r="SPI162" s="90"/>
      <c r="SPJ162" s="90"/>
      <c r="SPK162" s="90"/>
      <c r="SPL162" s="90"/>
      <c r="SPM162" s="90"/>
      <c r="SPN162" s="90"/>
      <c r="SPO162" s="90"/>
      <c r="SPP162" s="90"/>
      <c r="SPQ162" s="90"/>
      <c r="SPR162" s="90"/>
      <c r="SPS162" s="90"/>
      <c r="SPT162" s="90"/>
      <c r="SPU162" s="90"/>
      <c r="SPV162" s="90"/>
      <c r="SPW162" s="90"/>
      <c r="SPX162" s="90"/>
      <c r="SPY162" s="90"/>
      <c r="SPZ162" s="90"/>
      <c r="SQA162" s="90"/>
      <c r="SQB162" s="90"/>
      <c r="SQC162" s="90"/>
      <c r="SQD162" s="90"/>
      <c r="SQE162" s="90"/>
      <c r="SQF162" s="90"/>
      <c r="SQG162" s="90"/>
      <c r="SQH162" s="90"/>
      <c r="SQI162" s="90"/>
      <c r="SQJ162" s="90"/>
      <c r="SQK162" s="90"/>
      <c r="SQL162" s="90"/>
      <c r="SQM162" s="90"/>
      <c r="SQN162" s="90"/>
      <c r="SQO162" s="90"/>
      <c r="SQP162" s="90"/>
      <c r="SQQ162" s="90"/>
      <c r="SQR162" s="90"/>
      <c r="SQS162" s="90"/>
      <c r="SQT162" s="90"/>
      <c r="SQU162" s="90"/>
      <c r="SQV162" s="90"/>
      <c r="SQW162" s="90"/>
      <c r="SQX162" s="90"/>
      <c r="SQY162" s="90"/>
      <c r="SQZ162" s="90"/>
      <c r="SRA162" s="90"/>
      <c r="SRB162" s="90"/>
      <c r="SRC162" s="90"/>
      <c r="SRD162" s="90"/>
      <c r="SRE162" s="90"/>
      <c r="SRF162" s="90"/>
      <c r="SRG162" s="90"/>
      <c r="SRH162" s="90"/>
      <c r="SRI162" s="90"/>
      <c r="SRJ162" s="90"/>
      <c r="SRK162" s="90"/>
      <c r="SRL162" s="90"/>
      <c r="SRM162" s="90"/>
      <c r="SRN162" s="90"/>
      <c r="SRO162" s="90"/>
      <c r="SRP162" s="90"/>
      <c r="SRQ162" s="90"/>
      <c r="SRR162" s="90"/>
      <c r="SRS162" s="90"/>
      <c r="SRT162" s="90"/>
      <c r="SRU162" s="90"/>
      <c r="SRV162" s="90"/>
      <c r="SRW162" s="90"/>
      <c r="SRX162" s="90"/>
      <c r="SRY162" s="90"/>
      <c r="SRZ162" s="90"/>
      <c r="SSA162" s="90"/>
      <c r="SSB162" s="90"/>
      <c r="SSC162" s="90"/>
      <c r="SSD162" s="90"/>
      <c r="SSE162" s="90"/>
      <c r="SSF162" s="90"/>
      <c r="SSG162" s="90"/>
      <c r="SSH162" s="90"/>
      <c r="SSI162" s="90"/>
      <c r="SSJ162" s="90"/>
      <c r="SSK162" s="90"/>
      <c r="SSL162" s="90"/>
      <c r="SSM162" s="90"/>
      <c r="SSN162" s="90"/>
      <c r="SSO162" s="90"/>
      <c r="SSP162" s="90"/>
      <c r="SSQ162" s="90"/>
      <c r="SSR162" s="90"/>
      <c r="SSS162" s="90"/>
      <c r="SST162" s="90"/>
      <c r="SSU162" s="90"/>
      <c r="SSV162" s="90"/>
      <c r="SSW162" s="90"/>
      <c r="SSX162" s="90"/>
      <c r="SSY162" s="90"/>
      <c r="SSZ162" s="90"/>
      <c r="STA162" s="90"/>
      <c r="STB162" s="90"/>
      <c r="STC162" s="90"/>
      <c r="STD162" s="90"/>
      <c r="STE162" s="90"/>
      <c r="STF162" s="90"/>
      <c r="STG162" s="90"/>
      <c r="STH162" s="90"/>
      <c r="STI162" s="90"/>
      <c r="STJ162" s="90"/>
      <c r="STK162" s="90"/>
      <c r="STL162" s="90"/>
      <c r="STM162" s="90"/>
      <c r="STN162" s="90"/>
      <c r="STO162" s="90"/>
      <c r="STP162" s="90"/>
      <c r="STQ162" s="90"/>
      <c r="STR162" s="90"/>
      <c r="STS162" s="90"/>
      <c r="STT162" s="90"/>
      <c r="STU162" s="90"/>
      <c r="STV162" s="90"/>
      <c r="STW162" s="90"/>
      <c r="STX162" s="90"/>
      <c r="STY162" s="90"/>
      <c r="STZ162" s="90"/>
      <c r="SUA162" s="90"/>
      <c r="SUB162" s="90"/>
      <c r="SUC162" s="90"/>
      <c r="SUD162" s="90"/>
      <c r="SUE162" s="90"/>
      <c r="SUF162" s="90"/>
      <c r="SUG162" s="90"/>
      <c r="SUH162" s="90"/>
      <c r="SUI162" s="90"/>
      <c r="SUJ162" s="90"/>
      <c r="SUK162" s="90"/>
      <c r="SUL162" s="90"/>
      <c r="SUM162" s="90"/>
      <c r="SUN162" s="90"/>
      <c r="SUO162" s="90"/>
      <c r="SUP162" s="90"/>
      <c r="SUQ162" s="90"/>
      <c r="SUR162" s="90"/>
      <c r="SUS162" s="90"/>
      <c r="SUT162" s="90"/>
      <c r="SUU162" s="90"/>
      <c r="SUV162" s="90"/>
      <c r="SUW162" s="90"/>
      <c r="SUX162" s="90"/>
      <c r="SUY162" s="90"/>
      <c r="SUZ162" s="90"/>
      <c r="SVA162" s="90"/>
      <c r="SVB162" s="90"/>
      <c r="SVC162" s="90"/>
      <c r="SVD162" s="90"/>
      <c r="SVE162" s="90"/>
      <c r="SVF162" s="90"/>
      <c r="SVG162" s="90"/>
      <c r="SVH162" s="90"/>
      <c r="SVI162" s="90"/>
      <c r="SVJ162" s="90"/>
      <c r="SVK162" s="90"/>
      <c r="SVL162" s="90"/>
      <c r="SVM162" s="90"/>
      <c r="SVN162" s="90"/>
      <c r="SVO162" s="90"/>
      <c r="SVP162" s="90"/>
      <c r="SVQ162" s="90"/>
      <c r="SVR162" s="90"/>
      <c r="SVS162" s="90"/>
      <c r="SVT162" s="90"/>
      <c r="SVU162" s="90"/>
      <c r="SVV162" s="90"/>
      <c r="SVW162" s="90"/>
      <c r="SVX162" s="90"/>
      <c r="SVY162" s="90"/>
      <c r="SVZ162" s="90"/>
      <c r="SWA162" s="90"/>
      <c r="SWB162" s="90"/>
      <c r="SWC162" s="90"/>
      <c r="SWD162" s="90"/>
      <c r="SWE162" s="90"/>
      <c r="SWF162" s="90"/>
      <c r="SWG162" s="90"/>
      <c r="SWH162" s="90"/>
      <c r="SWI162" s="90"/>
      <c r="SWJ162" s="90"/>
      <c r="SWK162" s="90"/>
      <c r="SWL162" s="90"/>
      <c r="SWM162" s="90"/>
      <c r="SWN162" s="90"/>
      <c r="SWO162" s="90"/>
      <c r="SWP162" s="90"/>
      <c r="SWQ162" s="90"/>
      <c r="SWR162" s="90"/>
      <c r="SWS162" s="90"/>
      <c r="SWT162" s="90"/>
      <c r="SWU162" s="90"/>
      <c r="SWV162" s="90"/>
      <c r="SWW162" s="90"/>
      <c r="SWX162" s="90"/>
      <c r="SWY162" s="90"/>
      <c r="SWZ162" s="90"/>
      <c r="SXA162" s="90"/>
      <c r="SXB162" s="90"/>
      <c r="SXC162" s="90"/>
      <c r="SXD162" s="90"/>
      <c r="SXE162" s="90"/>
      <c r="SXF162" s="90"/>
      <c r="SXG162" s="90"/>
      <c r="SXH162" s="90"/>
      <c r="SXI162" s="90"/>
      <c r="SXJ162" s="90"/>
      <c r="SXK162" s="90"/>
      <c r="SXL162" s="90"/>
      <c r="SXM162" s="90"/>
      <c r="SXN162" s="90"/>
      <c r="SXO162" s="90"/>
      <c r="SXP162" s="90"/>
      <c r="SXQ162" s="90"/>
      <c r="SXR162" s="90"/>
      <c r="SXS162" s="90"/>
      <c r="SXT162" s="90"/>
      <c r="SXU162" s="90"/>
      <c r="SXV162" s="90"/>
      <c r="SXW162" s="90"/>
      <c r="SXX162" s="90"/>
      <c r="SXY162" s="90"/>
      <c r="SXZ162" s="90"/>
      <c r="SYA162" s="90"/>
      <c r="SYB162" s="90"/>
      <c r="SYC162" s="90"/>
      <c r="SYD162" s="90"/>
      <c r="SYE162" s="90"/>
      <c r="SYF162" s="90"/>
      <c r="SYG162" s="90"/>
      <c r="SYH162" s="90"/>
      <c r="SYI162" s="90"/>
      <c r="SYJ162" s="90"/>
      <c r="SYK162" s="90"/>
      <c r="SYL162" s="90"/>
      <c r="SYM162" s="90"/>
      <c r="SYN162" s="90"/>
      <c r="SYO162" s="90"/>
      <c r="SYP162" s="90"/>
      <c r="SYQ162" s="90"/>
      <c r="SYR162" s="90"/>
      <c r="SYS162" s="90"/>
      <c r="SYT162" s="90"/>
      <c r="SYU162" s="90"/>
      <c r="SYV162" s="90"/>
      <c r="SYW162" s="90"/>
      <c r="SYX162" s="90"/>
      <c r="SYY162" s="90"/>
      <c r="SYZ162" s="90"/>
      <c r="SZA162" s="90"/>
      <c r="SZB162" s="90"/>
      <c r="SZC162" s="90"/>
      <c r="SZD162" s="90"/>
      <c r="SZE162" s="90"/>
      <c r="SZF162" s="90"/>
      <c r="SZG162" s="90"/>
      <c r="SZH162" s="90"/>
      <c r="SZI162" s="90"/>
      <c r="SZJ162" s="90"/>
      <c r="SZK162" s="90"/>
      <c r="SZL162" s="90"/>
      <c r="SZM162" s="90"/>
      <c r="SZN162" s="90"/>
      <c r="SZO162" s="90"/>
      <c r="SZP162" s="90"/>
      <c r="SZQ162" s="90"/>
      <c r="SZR162" s="90"/>
      <c r="SZS162" s="90"/>
      <c r="SZT162" s="90"/>
      <c r="SZU162" s="90"/>
      <c r="SZV162" s="90"/>
      <c r="SZW162" s="90"/>
      <c r="SZX162" s="90"/>
      <c r="SZY162" s="90"/>
      <c r="SZZ162" s="90"/>
      <c r="TAA162" s="90"/>
      <c r="TAB162" s="90"/>
      <c r="TAC162" s="90"/>
      <c r="TAD162" s="90"/>
      <c r="TAE162" s="90"/>
      <c r="TAF162" s="90"/>
      <c r="TAG162" s="90"/>
      <c r="TAH162" s="90"/>
      <c r="TAI162" s="90"/>
      <c r="TAJ162" s="90"/>
      <c r="TAK162" s="90"/>
      <c r="TAL162" s="90"/>
      <c r="TAM162" s="90"/>
      <c r="TAN162" s="90"/>
      <c r="TAO162" s="90"/>
      <c r="TAP162" s="90"/>
      <c r="TAQ162" s="90"/>
      <c r="TAR162" s="90"/>
      <c r="TAS162" s="90"/>
      <c r="TAT162" s="90"/>
      <c r="TAU162" s="90"/>
      <c r="TAV162" s="90"/>
      <c r="TAW162" s="90"/>
      <c r="TAX162" s="90"/>
      <c r="TAY162" s="90"/>
      <c r="TAZ162" s="90"/>
      <c r="TBA162" s="90"/>
      <c r="TBB162" s="90"/>
      <c r="TBC162" s="90"/>
      <c r="TBD162" s="90"/>
      <c r="TBE162" s="90"/>
      <c r="TBF162" s="90"/>
      <c r="TBG162" s="90"/>
      <c r="TBH162" s="90"/>
      <c r="TBI162" s="90"/>
      <c r="TBJ162" s="90"/>
      <c r="TBK162" s="90"/>
      <c r="TBL162" s="90"/>
      <c r="TBM162" s="90"/>
      <c r="TBN162" s="90"/>
      <c r="TBO162" s="90"/>
      <c r="TBP162" s="90"/>
      <c r="TBQ162" s="90"/>
      <c r="TBR162" s="90"/>
      <c r="TBS162" s="90"/>
      <c r="TBT162" s="90"/>
      <c r="TBU162" s="90"/>
      <c r="TBV162" s="90"/>
      <c r="TBW162" s="90"/>
      <c r="TBX162" s="90"/>
      <c r="TBY162" s="90"/>
      <c r="TBZ162" s="90"/>
      <c r="TCA162" s="90"/>
      <c r="TCB162" s="90"/>
      <c r="TCC162" s="90"/>
      <c r="TCD162" s="90"/>
      <c r="TCE162" s="90"/>
      <c r="TCF162" s="90"/>
      <c r="TCG162" s="90"/>
      <c r="TCH162" s="90"/>
      <c r="TCI162" s="90"/>
      <c r="TCJ162" s="90"/>
      <c r="TCK162" s="90"/>
      <c r="TCL162" s="90"/>
      <c r="TCM162" s="90"/>
      <c r="TCN162" s="90"/>
      <c r="TCO162" s="90"/>
      <c r="TCP162" s="90"/>
      <c r="TCQ162" s="90"/>
      <c r="TCR162" s="90"/>
      <c r="TCS162" s="90"/>
      <c r="TCT162" s="90"/>
      <c r="TCU162" s="90"/>
      <c r="TCV162" s="90"/>
      <c r="TCW162" s="90"/>
      <c r="TCX162" s="90"/>
      <c r="TCY162" s="90"/>
      <c r="TCZ162" s="90"/>
      <c r="TDA162" s="90"/>
      <c r="TDB162" s="90"/>
      <c r="TDC162" s="90"/>
      <c r="TDD162" s="90"/>
      <c r="TDE162" s="90"/>
      <c r="TDF162" s="90"/>
      <c r="TDG162" s="90"/>
      <c r="TDH162" s="90"/>
      <c r="TDI162" s="90"/>
      <c r="TDJ162" s="90"/>
      <c r="TDK162" s="90"/>
      <c r="TDL162" s="90"/>
      <c r="TDM162" s="90"/>
      <c r="TDN162" s="90"/>
      <c r="TDO162" s="90"/>
      <c r="TDP162" s="90"/>
      <c r="TDQ162" s="90"/>
      <c r="TDR162" s="90"/>
      <c r="TDS162" s="90"/>
      <c r="TDT162" s="90"/>
      <c r="TDU162" s="90"/>
      <c r="TDV162" s="90"/>
      <c r="TDW162" s="90"/>
      <c r="TDX162" s="90"/>
      <c r="TDY162" s="90"/>
      <c r="TDZ162" s="90"/>
      <c r="TEA162" s="90"/>
      <c r="TEB162" s="90"/>
      <c r="TEC162" s="90"/>
      <c r="TED162" s="90"/>
      <c r="TEE162" s="90"/>
      <c r="TEF162" s="90"/>
      <c r="TEG162" s="90"/>
      <c r="TEH162" s="90"/>
      <c r="TEI162" s="90"/>
      <c r="TEJ162" s="90"/>
      <c r="TEK162" s="90"/>
      <c r="TEL162" s="90"/>
      <c r="TEM162" s="90"/>
      <c r="TEN162" s="90"/>
      <c r="TEO162" s="90"/>
      <c r="TEP162" s="90"/>
      <c r="TEQ162" s="90"/>
      <c r="TER162" s="90"/>
      <c r="TES162" s="90"/>
      <c r="TET162" s="90"/>
      <c r="TEU162" s="90"/>
      <c r="TEV162" s="90"/>
      <c r="TEW162" s="90"/>
      <c r="TEX162" s="90"/>
      <c r="TEY162" s="90"/>
      <c r="TEZ162" s="90"/>
      <c r="TFA162" s="90"/>
      <c r="TFB162" s="90"/>
      <c r="TFC162" s="90"/>
      <c r="TFD162" s="90"/>
      <c r="TFE162" s="90"/>
      <c r="TFF162" s="90"/>
      <c r="TFG162" s="90"/>
      <c r="TFH162" s="90"/>
      <c r="TFI162" s="90"/>
      <c r="TFJ162" s="90"/>
      <c r="TFK162" s="90"/>
      <c r="TFL162" s="90"/>
      <c r="TFM162" s="90"/>
      <c r="TFN162" s="90"/>
      <c r="TFO162" s="90"/>
      <c r="TFP162" s="90"/>
      <c r="TFQ162" s="90"/>
      <c r="TFR162" s="90"/>
      <c r="TFS162" s="90"/>
      <c r="TFT162" s="90"/>
      <c r="TFU162" s="90"/>
      <c r="TFV162" s="90"/>
      <c r="TFW162" s="90"/>
      <c r="TFX162" s="90"/>
      <c r="TFY162" s="90"/>
      <c r="TFZ162" s="90"/>
      <c r="TGA162" s="90"/>
      <c r="TGB162" s="90"/>
      <c r="TGC162" s="90"/>
      <c r="TGD162" s="90"/>
      <c r="TGE162" s="90"/>
      <c r="TGF162" s="90"/>
      <c r="TGG162" s="90"/>
      <c r="TGH162" s="90"/>
      <c r="TGI162" s="90"/>
      <c r="TGJ162" s="90"/>
      <c r="TGK162" s="90"/>
      <c r="TGL162" s="90"/>
      <c r="TGM162" s="90"/>
      <c r="TGN162" s="90"/>
      <c r="TGO162" s="90"/>
      <c r="TGP162" s="90"/>
      <c r="TGQ162" s="90"/>
      <c r="TGR162" s="90"/>
      <c r="TGS162" s="90"/>
      <c r="TGT162" s="90"/>
      <c r="TGU162" s="90"/>
      <c r="TGV162" s="90"/>
      <c r="TGW162" s="90"/>
      <c r="TGX162" s="90"/>
      <c r="TGY162" s="90"/>
      <c r="TGZ162" s="90"/>
      <c r="THA162" s="90"/>
      <c r="THB162" s="90"/>
      <c r="THC162" s="90"/>
      <c r="THD162" s="90"/>
      <c r="THE162" s="90"/>
      <c r="THF162" s="90"/>
      <c r="THG162" s="90"/>
      <c r="THH162" s="90"/>
      <c r="THI162" s="90"/>
      <c r="THJ162" s="90"/>
      <c r="THK162" s="90"/>
      <c r="THL162" s="90"/>
      <c r="THM162" s="90"/>
      <c r="THN162" s="90"/>
      <c r="THO162" s="90"/>
      <c r="THP162" s="90"/>
      <c r="THQ162" s="90"/>
      <c r="THR162" s="90"/>
      <c r="THS162" s="90"/>
      <c r="THT162" s="90"/>
      <c r="THU162" s="90"/>
      <c r="THV162" s="90"/>
      <c r="THW162" s="90"/>
      <c r="THX162" s="90"/>
      <c r="THY162" s="90"/>
      <c r="THZ162" s="90"/>
      <c r="TIA162" s="90"/>
      <c r="TIB162" s="90"/>
      <c r="TIC162" s="90"/>
      <c r="TID162" s="90"/>
      <c r="TIE162" s="90"/>
      <c r="TIF162" s="90"/>
      <c r="TIG162" s="90"/>
      <c r="TIH162" s="90"/>
      <c r="TII162" s="90"/>
      <c r="TIJ162" s="90"/>
      <c r="TIK162" s="90"/>
      <c r="TIL162" s="90"/>
      <c r="TIM162" s="90"/>
      <c r="TIN162" s="90"/>
      <c r="TIO162" s="90"/>
      <c r="TIP162" s="90"/>
      <c r="TIQ162" s="90"/>
      <c r="TIR162" s="90"/>
      <c r="TIS162" s="90"/>
      <c r="TIT162" s="90"/>
      <c r="TIU162" s="90"/>
      <c r="TIV162" s="90"/>
      <c r="TIW162" s="90"/>
      <c r="TIX162" s="90"/>
      <c r="TIY162" s="90"/>
      <c r="TIZ162" s="90"/>
      <c r="TJA162" s="90"/>
      <c r="TJB162" s="90"/>
      <c r="TJC162" s="90"/>
      <c r="TJD162" s="90"/>
      <c r="TJE162" s="90"/>
      <c r="TJF162" s="90"/>
      <c r="TJG162" s="90"/>
      <c r="TJH162" s="90"/>
      <c r="TJI162" s="90"/>
      <c r="TJJ162" s="90"/>
      <c r="TJK162" s="90"/>
      <c r="TJL162" s="90"/>
      <c r="TJM162" s="90"/>
      <c r="TJN162" s="90"/>
      <c r="TJO162" s="90"/>
      <c r="TJP162" s="90"/>
      <c r="TJQ162" s="90"/>
      <c r="TJR162" s="90"/>
      <c r="TJS162" s="90"/>
      <c r="TJT162" s="90"/>
      <c r="TJU162" s="90"/>
      <c r="TJV162" s="90"/>
      <c r="TJW162" s="90"/>
      <c r="TJX162" s="90"/>
      <c r="TJY162" s="90"/>
      <c r="TJZ162" s="90"/>
      <c r="TKA162" s="90"/>
      <c r="TKB162" s="90"/>
      <c r="TKC162" s="90"/>
      <c r="TKD162" s="90"/>
      <c r="TKE162" s="90"/>
      <c r="TKF162" s="90"/>
      <c r="TKG162" s="90"/>
      <c r="TKH162" s="90"/>
      <c r="TKI162" s="90"/>
      <c r="TKJ162" s="90"/>
      <c r="TKK162" s="90"/>
      <c r="TKL162" s="90"/>
      <c r="TKM162" s="90"/>
      <c r="TKN162" s="90"/>
      <c r="TKO162" s="90"/>
      <c r="TKP162" s="90"/>
      <c r="TKQ162" s="90"/>
      <c r="TKR162" s="90"/>
      <c r="TKS162" s="90"/>
      <c r="TKT162" s="90"/>
      <c r="TKU162" s="90"/>
      <c r="TKV162" s="90"/>
      <c r="TKW162" s="90"/>
      <c r="TKX162" s="90"/>
      <c r="TKY162" s="90"/>
      <c r="TKZ162" s="90"/>
      <c r="TLA162" s="90"/>
      <c r="TLB162" s="90"/>
      <c r="TLC162" s="90"/>
      <c r="TLD162" s="90"/>
      <c r="TLE162" s="90"/>
      <c r="TLF162" s="90"/>
      <c r="TLG162" s="90"/>
      <c r="TLH162" s="90"/>
      <c r="TLI162" s="90"/>
      <c r="TLJ162" s="90"/>
      <c r="TLK162" s="90"/>
      <c r="TLL162" s="90"/>
      <c r="TLM162" s="90"/>
      <c r="TLN162" s="90"/>
      <c r="TLO162" s="90"/>
      <c r="TLP162" s="90"/>
      <c r="TLQ162" s="90"/>
      <c r="TLR162" s="90"/>
      <c r="TLS162" s="90"/>
      <c r="TLT162" s="90"/>
      <c r="TLU162" s="90"/>
      <c r="TLV162" s="90"/>
      <c r="TLW162" s="90"/>
      <c r="TLX162" s="90"/>
      <c r="TLY162" s="90"/>
      <c r="TLZ162" s="90"/>
      <c r="TMA162" s="90"/>
      <c r="TMB162" s="90"/>
      <c r="TMC162" s="90"/>
      <c r="TMD162" s="90"/>
      <c r="TME162" s="90"/>
      <c r="TMF162" s="90"/>
      <c r="TMG162" s="90"/>
      <c r="TMH162" s="90"/>
      <c r="TMI162" s="90"/>
      <c r="TMJ162" s="90"/>
      <c r="TMK162" s="90"/>
      <c r="TML162" s="90"/>
      <c r="TMM162" s="90"/>
      <c r="TMN162" s="90"/>
      <c r="TMO162" s="90"/>
      <c r="TMP162" s="90"/>
      <c r="TMQ162" s="90"/>
      <c r="TMR162" s="90"/>
      <c r="TMS162" s="90"/>
      <c r="TMT162" s="90"/>
      <c r="TMU162" s="90"/>
      <c r="TMV162" s="90"/>
      <c r="TMW162" s="90"/>
      <c r="TMX162" s="90"/>
      <c r="TMY162" s="90"/>
      <c r="TMZ162" s="90"/>
      <c r="TNA162" s="90"/>
      <c r="TNB162" s="90"/>
      <c r="TNC162" s="90"/>
      <c r="TND162" s="90"/>
      <c r="TNE162" s="90"/>
      <c r="TNF162" s="90"/>
      <c r="TNG162" s="90"/>
      <c r="TNH162" s="90"/>
      <c r="TNI162" s="90"/>
      <c r="TNJ162" s="90"/>
      <c r="TNK162" s="90"/>
      <c r="TNL162" s="90"/>
      <c r="TNM162" s="90"/>
      <c r="TNN162" s="90"/>
      <c r="TNO162" s="90"/>
      <c r="TNP162" s="90"/>
      <c r="TNQ162" s="90"/>
      <c r="TNR162" s="90"/>
      <c r="TNS162" s="90"/>
      <c r="TNT162" s="90"/>
      <c r="TNU162" s="90"/>
      <c r="TNV162" s="90"/>
      <c r="TNW162" s="90"/>
      <c r="TNX162" s="90"/>
      <c r="TNY162" s="90"/>
      <c r="TNZ162" s="90"/>
      <c r="TOA162" s="90"/>
      <c r="TOB162" s="90"/>
      <c r="TOC162" s="90"/>
      <c r="TOD162" s="90"/>
      <c r="TOE162" s="90"/>
      <c r="TOF162" s="90"/>
      <c r="TOG162" s="90"/>
      <c r="TOH162" s="90"/>
      <c r="TOI162" s="90"/>
      <c r="TOJ162" s="90"/>
      <c r="TOK162" s="90"/>
      <c r="TOL162" s="90"/>
      <c r="TOM162" s="90"/>
      <c r="TON162" s="90"/>
      <c r="TOO162" s="90"/>
      <c r="TOP162" s="90"/>
      <c r="TOQ162" s="90"/>
      <c r="TOR162" s="90"/>
      <c r="TOS162" s="90"/>
      <c r="TOT162" s="90"/>
      <c r="TOU162" s="90"/>
      <c r="TOV162" s="90"/>
      <c r="TOW162" s="90"/>
      <c r="TOX162" s="90"/>
      <c r="TOY162" s="90"/>
      <c r="TOZ162" s="90"/>
      <c r="TPA162" s="90"/>
      <c r="TPB162" s="90"/>
      <c r="TPC162" s="90"/>
      <c r="TPD162" s="90"/>
      <c r="TPE162" s="90"/>
      <c r="TPF162" s="90"/>
      <c r="TPG162" s="90"/>
      <c r="TPH162" s="90"/>
      <c r="TPI162" s="90"/>
      <c r="TPJ162" s="90"/>
      <c r="TPK162" s="90"/>
      <c r="TPL162" s="90"/>
      <c r="TPM162" s="90"/>
      <c r="TPN162" s="90"/>
      <c r="TPO162" s="90"/>
      <c r="TPP162" s="90"/>
      <c r="TPQ162" s="90"/>
      <c r="TPR162" s="90"/>
      <c r="TPS162" s="90"/>
      <c r="TPT162" s="90"/>
      <c r="TPU162" s="90"/>
      <c r="TPV162" s="90"/>
      <c r="TPW162" s="90"/>
      <c r="TPX162" s="90"/>
      <c r="TPY162" s="90"/>
      <c r="TPZ162" s="90"/>
      <c r="TQA162" s="90"/>
      <c r="TQB162" s="90"/>
      <c r="TQC162" s="90"/>
      <c r="TQD162" s="90"/>
      <c r="TQE162" s="90"/>
      <c r="TQF162" s="90"/>
      <c r="TQG162" s="90"/>
      <c r="TQH162" s="90"/>
      <c r="TQI162" s="90"/>
      <c r="TQJ162" s="90"/>
      <c r="TQK162" s="90"/>
      <c r="TQL162" s="90"/>
      <c r="TQM162" s="90"/>
      <c r="TQN162" s="90"/>
      <c r="TQO162" s="90"/>
      <c r="TQP162" s="90"/>
      <c r="TQQ162" s="90"/>
      <c r="TQR162" s="90"/>
      <c r="TQS162" s="90"/>
      <c r="TQT162" s="90"/>
      <c r="TQU162" s="90"/>
      <c r="TQV162" s="90"/>
      <c r="TQW162" s="90"/>
      <c r="TQX162" s="90"/>
      <c r="TQY162" s="90"/>
      <c r="TQZ162" s="90"/>
      <c r="TRA162" s="90"/>
      <c r="TRB162" s="90"/>
      <c r="TRC162" s="90"/>
      <c r="TRD162" s="90"/>
      <c r="TRE162" s="90"/>
      <c r="TRF162" s="90"/>
      <c r="TRG162" s="90"/>
      <c r="TRH162" s="90"/>
      <c r="TRI162" s="90"/>
      <c r="TRJ162" s="90"/>
      <c r="TRK162" s="90"/>
      <c r="TRL162" s="90"/>
      <c r="TRM162" s="90"/>
      <c r="TRN162" s="90"/>
      <c r="TRO162" s="90"/>
      <c r="TRP162" s="90"/>
      <c r="TRQ162" s="90"/>
      <c r="TRR162" s="90"/>
      <c r="TRS162" s="90"/>
      <c r="TRT162" s="90"/>
      <c r="TRU162" s="90"/>
      <c r="TRV162" s="90"/>
      <c r="TRW162" s="90"/>
      <c r="TRX162" s="90"/>
      <c r="TRY162" s="90"/>
      <c r="TRZ162" s="90"/>
      <c r="TSA162" s="90"/>
      <c r="TSB162" s="90"/>
      <c r="TSC162" s="90"/>
      <c r="TSD162" s="90"/>
      <c r="TSE162" s="90"/>
      <c r="TSF162" s="90"/>
      <c r="TSG162" s="90"/>
      <c r="TSH162" s="90"/>
      <c r="TSI162" s="90"/>
      <c r="TSJ162" s="90"/>
      <c r="TSK162" s="90"/>
      <c r="TSL162" s="90"/>
      <c r="TSM162" s="90"/>
      <c r="TSN162" s="90"/>
      <c r="TSO162" s="90"/>
      <c r="TSP162" s="90"/>
      <c r="TSQ162" s="90"/>
      <c r="TSR162" s="90"/>
      <c r="TSS162" s="90"/>
      <c r="TST162" s="90"/>
      <c r="TSU162" s="90"/>
      <c r="TSV162" s="90"/>
      <c r="TSW162" s="90"/>
      <c r="TSX162" s="90"/>
      <c r="TSY162" s="90"/>
      <c r="TSZ162" s="90"/>
      <c r="TTA162" s="90"/>
      <c r="TTB162" s="90"/>
      <c r="TTC162" s="90"/>
      <c r="TTD162" s="90"/>
      <c r="TTE162" s="90"/>
      <c r="TTF162" s="90"/>
      <c r="TTG162" s="90"/>
      <c r="TTH162" s="90"/>
      <c r="TTI162" s="90"/>
      <c r="TTJ162" s="90"/>
      <c r="TTK162" s="90"/>
      <c r="TTL162" s="90"/>
      <c r="TTM162" s="90"/>
      <c r="TTN162" s="90"/>
      <c r="TTO162" s="90"/>
      <c r="TTP162" s="90"/>
      <c r="TTQ162" s="90"/>
      <c r="TTR162" s="90"/>
      <c r="TTS162" s="90"/>
      <c r="TTT162" s="90"/>
      <c r="TTU162" s="90"/>
      <c r="TTV162" s="90"/>
      <c r="TTW162" s="90"/>
      <c r="TTX162" s="90"/>
      <c r="TTY162" s="90"/>
      <c r="TTZ162" s="90"/>
      <c r="TUA162" s="90"/>
      <c r="TUB162" s="90"/>
      <c r="TUC162" s="90"/>
      <c r="TUD162" s="90"/>
      <c r="TUE162" s="90"/>
      <c r="TUF162" s="90"/>
      <c r="TUG162" s="90"/>
      <c r="TUH162" s="90"/>
      <c r="TUI162" s="90"/>
      <c r="TUJ162" s="90"/>
      <c r="TUK162" s="90"/>
      <c r="TUL162" s="90"/>
      <c r="TUM162" s="90"/>
      <c r="TUN162" s="90"/>
      <c r="TUO162" s="90"/>
      <c r="TUP162" s="90"/>
      <c r="TUQ162" s="90"/>
      <c r="TUR162" s="90"/>
      <c r="TUS162" s="90"/>
      <c r="TUT162" s="90"/>
      <c r="TUU162" s="90"/>
      <c r="TUV162" s="90"/>
      <c r="TUW162" s="90"/>
      <c r="TUX162" s="90"/>
      <c r="TUY162" s="90"/>
      <c r="TUZ162" s="90"/>
      <c r="TVA162" s="90"/>
      <c r="TVB162" s="90"/>
      <c r="TVC162" s="90"/>
      <c r="TVD162" s="90"/>
      <c r="TVE162" s="90"/>
      <c r="TVF162" s="90"/>
      <c r="TVG162" s="90"/>
      <c r="TVH162" s="90"/>
      <c r="TVI162" s="90"/>
      <c r="TVJ162" s="90"/>
      <c r="TVK162" s="90"/>
      <c r="TVL162" s="90"/>
      <c r="TVM162" s="90"/>
      <c r="TVN162" s="90"/>
      <c r="TVO162" s="90"/>
      <c r="TVP162" s="90"/>
      <c r="TVQ162" s="90"/>
      <c r="TVR162" s="90"/>
      <c r="TVS162" s="90"/>
      <c r="TVT162" s="90"/>
      <c r="TVU162" s="90"/>
      <c r="TVV162" s="90"/>
      <c r="TVW162" s="90"/>
      <c r="TVX162" s="90"/>
      <c r="TVY162" s="90"/>
      <c r="TVZ162" s="90"/>
      <c r="TWA162" s="90"/>
      <c r="TWB162" s="90"/>
      <c r="TWC162" s="90"/>
      <c r="TWD162" s="90"/>
      <c r="TWE162" s="90"/>
      <c r="TWF162" s="90"/>
      <c r="TWG162" s="90"/>
      <c r="TWH162" s="90"/>
      <c r="TWI162" s="90"/>
      <c r="TWJ162" s="90"/>
      <c r="TWK162" s="90"/>
      <c r="TWL162" s="90"/>
      <c r="TWM162" s="90"/>
      <c r="TWN162" s="90"/>
      <c r="TWO162" s="90"/>
      <c r="TWP162" s="90"/>
      <c r="TWQ162" s="90"/>
      <c r="TWR162" s="90"/>
      <c r="TWS162" s="90"/>
      <c r="TWT162" s="90"/>
      <c r="TWU162" s="90"/>
      <c r="TWV162" s="90"/>
      <c r="TWW162" s="90"/>
      <c r="TWX162" s="90"/>
      <c r="TWY162" s="90"/>
      <c r="TWZ162" s="90"/>
      <c r="TXA162" s="90"/>
      <c r="TXB162" s="90"/>
      <c r="TXC162" s="90"/>
      <c r="TXD162" s="90"/>
      <c r="TXE162" s="90"/>
      <c r="TXF162" s="90"/>
      <c r="TXG162" s="90"/>
      <c r="TXH162" s="90"/>
      <c r="TXI162" s="90"/>
      <c r="TXJ162" s="90"/>
      <c r="TXK162" s="90"/>
      <c r="TXL162" s="90"/>
      <c r="TXM162" s="90"/>
      <c r="TXN162" s="90"/>
      <c r="TXO162" s="90"/>
      <c r="TXP162" s="90"/>
      <c r="TXQ162" s="90"/>
      <c r="TXR162" s="90"/>
      <c r="TXS162" s="90"/>
      <c r="TXT162" s="90"/>
      <c r="TXU162" s="90"/>
      <c r="TXV162" s="90"/>
      <c r="TXW162" s="90"/>
      <c r="TXX162" s="90"/>
      <c r="TXY162" s="90"/>
      <c r="TXZ162" s="90"/>
      <c r="TYA162" s="90"/>
      <c r="TYB162" s="90"/>
      <c r="TYC162" s="90"/>
      <c r="TYD162" s="90"/>
      <c r="TYE162" s="90"/>
      <c r="TYF162" s="90"/>
      <c r="TYG162" s="90"/>
      <c r="TYH162" s="90"/>
      <c r="TYI162" s="90"/>
      <c r="TYJ162" s="90"/>
      <c r="TYK162" s="90"/>
      <c r="TYL162" s="90"/>
      <c r="TYM162" s="90"/>
      <c r="TYN162" s="90"/>
      <c r="TYO162" s="90"/>
      <c r="TYP162" s="90"/>
      <c r="TYQ162" s="90"/>
      <c r="TYR162" s="90"/>
      <c r="TYS162" s="90"/>
      <c r="TYT162" s="90"/>
      <c r="TYU162" s="90"/>
      <c r="TYV162" s="90"/>
      <c r="TYW162" s="90"/>
      <c r="TYX162" s="90"/>
      <c r="TYY162" s="90"/>
      <c r="TYZ162" s="90"/>
      <c r="TZA162" s="90"/>
      <c r="TZB162" s="90"/>
      <c r="TZC162" s="90"/>
      <c r="TZD162" s="90"/>
      <c r="TZE162" s="90"/>
      <c r="TZF162" s="90"/>
      <c r="TZG162" s="90"/>
      <c r="TZH162" s="90"/>
      <c r="TZI162" s="90"/>
      <c r="TZJ162" s="90"/>
      <c r="TZK162" s="90"/>
      <c r="TZL162" s="90"/>
      <c r="TZM162" s="90"/>
      <c r="TZN162" s="90"/>
      <c r="TZO162" s="90"/>
      <c r="TZP162" s="90"/>
      <c r="TZQ162" s="90"/>
      <c r="TZR162" s="90"/>
      <c r="TZS162" s="90"/>
      <c r="TZT162" s="90"/>
      <c r="TZU162" s="90"/>
      <c r="TZV162" s="90"/>
      <c r="TZW162" s="90"/>
      <c r="TZX162" s="90"/>
      <c r="TZY162" s="90"/>
      <c r="TZZ162" s="90"/>
      <c r="UAA162" s="90"/>
      <c r="UAB162" s="90"/>
      <c r="UAC162" s="90"/>
      <c r="UAD162" s="90"/>
      <c r="UAE162" s="90"/>
      <c r="UAF162" s="90"/>
      <c r="UAG162" s="90"/>
      <c r="UAH162" s="90"/>
      <c r="UAI162" s="90"/>
      <c r="UAJ162" s="90"/>
      <c r="UAK162" s="90"/>
      <c r="UAL162" s="90"/>
      <c r="UAM162" s="90"/>
      <c r="UAN162" s="90"/>
      <c r="UAO162" s="90"/>
      <c r="UAP162" s="90"/>
      <c r="UAQ162" s="90"/>
      <c r="UAR162" s="90"/>
      <c r="UAS162" s="90"/>
      <c r="UAT162" s="90"/>
      <c r="UAU162" s="90"/>
      <c r="UAV162" s="90"/>
      <c r="UAW162" s="90"/>
      <c r="UAX162" s="90"/>
      <c r="UAY162" s="90"/>
      <c r="UAZ162" s="90"/>
      <c r="UBA162" s="90"/>
      <c r="UBB162" s="90"/>
      <c r="UBC162" s="90"/>
      <c r="UBD162" s="90"/>
      <c r="UBE162" s="90"/>
      <c r="UBF162" s="90"/>
      <c r="UBG162" s="90"/>
      <c r="UBH162" s="90"/>
      <c r="UBI162" s="90"/>
      <c r="UBJ162" s="90"/>
      <c r="UBK162" s="90"/>
      <c r="UBL162" s="90"/>
      <c r="UBM162" s="90"/>
      <c r="UBN162" s="90"/>
      <c r="UBO162" s="90"/>
      <c r="UBP162" s="90"/>
      <c r="UBQ162" s="90"/>
      <c r="UBR162" s="90"/>
      <c r="UBS162" s="90"/>
      <c r="UBT162" s="90"/>
      <c r="UBU162" s="90"/>
      <c r="UBV162" s="90"/>
      <c r="UBW162" s="90"/>
      <c r="UBX162" s="90"/>
      <c r="UBY162" s="90"/>
      <c r="UBZ162" s="90"/>
      <c r="UCA162" s="90"/>
      <c r="UCB162" s="90"/>
      <c r="UCC162" s="90"/>
      <c r="UCD162" s="90"/>
      <c r="UCE162" s="90"/>
      <c r="UCF162" s="90"/>
      <c r="UCG162" s="90"/>
      <c r="UCH162" s="90"/>
      <c r="UCI162" s="90"/>
      <c r="UCJ162" s="90"/>
      <c r="UCK162" s="90"/>
      <c r="UCL162" s="90"/>
      <c r="UCM162" s="90"/>
      <c r="UCN162" s="90"/>
      <c r="UCO162" s="90"/>
      <c r="UCP162" s="90"/>
      <c r="UCQ162" s="90"/>
      <c r="UCR162" s="90"/>
      <c r="UCS162" s="90"/>
      <c r="UCT162" s="90"/>
      <c r="UCU162" s="90"/>
      <c r="UCV162" s="90"/>
      <c r="UCW162" s="90"/>
      <c r="UCX162" s="90"/>
      <c r="UCY162" s="90"/>
      <c r="UCZ162" s="90"/>
      <c r="UDA162" s="90"/>
      <c r="UDB162" s="90"/>
      <c r="UDC162" s="90"/>
      <c r="UDD162" s="90"/>
      <c r="UDE162" s="90"/>
      <c r="UDF162" s="90"/>
      <c r="UDG162" s="90"/>
      <c r="UDH162" s="90"/>
      <c r="UDI162" s="90"/>
      <c r="UDJ162" s="90"/>
      <c r="UDK162" s="90"/>
      <c r="UDL162" s="90"/>
      <c r="UDM162" s="90"/>
      <c r="UDN162" s="90"/>
      <c r="UDO162" s="90"/>
      <c r="UDP162" s="90"/>
      <c r="UDQ162" s="90"/>
      <c r="UDR162" s="90"/>
      <c r="UDS162" s="90"/>
      <c r="UDT162" s="90"/>
      <c r="UDU162" s="90"/>
      <c r="UDV162" s="90"/>
      <c r="UDW162" s="90"/>
      <c r="UDX162" s="90"/>
      <c r="UDY162" s="90"/>
      <c r="UDZ162" s="90"/>
      <c r="UEA162" s="90"/>
      <c r="UEB162" s="90"/>
      <c r="UEC162" s="90"/>
      <c r="UED162" s="90"/>
      <c r="UEE162" s="90"/>
      <c r="UEF162" s="90"/>
      <c r="UEG162" s="90"/>
      <c r="UEH162" s="90"/>
      <c r="UEI162" s="90"/>
      <c r="UEJ162" s="90"/>
      <c r="UEK162" s="90"/>
      <c r="UEL162" s="90"/>
      <c r="UEM162" s="90"/>
      <c r="UEN162" s="90"/>
      <c r="UEO162" s="90"/>
      <c r="UEP162" s="90"/>
      <c r="UEQ162" s="90"/>
      <c r="UER162" s="90"/>
      <c r="UES162" s="90"/>
      <c r="UET162" s="90"/>
      <c r="UEU162" s="90"/>
      <c r="UEV162" s="90"/>
      <c r="UEW162" s="90"/>
      <c r="UEX162" s="90"/>
      <c r="UEY162" s="90"/>
      <c r="UEZ162" s="90"/>
      <c r="UFA162" s="90"/>
      <c r="UFB162" s="90"/>
      <c r="UFC162" s="90"/>
      <c r="UFD162" s="90"/>
      <c r="UFE162" s="90"/>
      <c r="UFF162" s="90"/>
      <c r="UFG162" s="90"/>
      <c r="UFH162" s="90"/>
      <c r="UFI162" s="90"/>
      <c r="UFJ162" s="90"/>
      <c r="UFK162" s="90"/>
      <c r="UFL162" s="90"/>
      <c r="UFM162" s="90"/>
      <c r="UFN162" s="90"/>
      <c r="UFO162" s="90"/>
      <c r="UFP162" s="90"/>
      <c r="UFQ162" s="90"/>
      <c r="UFR162" s="90"/>
      <c r="UFS162" s="90"/>
      <c r="UFT162" s="90"/>
      <c r="UFU162" s="90"/>
      <c r="UFV162" s="90"/>
      <c r="UFW162" s="90"/>
      <c r="UFX162" s="90"/>
      <c r="UFY162" s="90"/>
      <c r="UFZ162" s="90"/>
      <c r="UGA162" s="90"/>
      <c r="UGB162" s="90"/>
      <c r="UGC162" s="90"/>
      <c r="UGD162" s="90"/>
      <c r="UGE162" s="90"/>
      <c r="UGF162" s="90"/>
      <c r="UGG162" s="90"/>
      <c r="UGH162" s="90"/>
      <c r="UGI162" s="90"/>
      <c r="UGJ162" s="90"/>
      <c r="UGK162" s="90"/>
      <c r="UGL162" s="90"/>
      <c r="UGM162" s="90"/>
      <c r="UGN162" s="90"/>
      <c r="UGO162" s="90"/>
      <c r="UGP162" s="90"/>
      <c r="UGQ162" s="90"/>
      <c r="UGR162" s="90"/>
      <c r="UGS162" s="90"/>
      <c r="UGT162" s="90"/>
      <c r="UGU162" s="90"/>
      <c r="UGV162" s="90"/>
      <c r="UGW162" s="90"/>
      <c r="UGX162" s="90"/>
      <c r="UGY162" s="90"/>
      <c r="UGZ162" s="90"/>
      <c r="UHA162" s="90"/>
      <c r="UHB162" s="90"/>
      <c r="UHC162" s="90"/>
      <c r="UHD162" s="90"/>
      <c r="UHE162" s="90"/>
      <c r="UHF162" s="90"/>
      <c r="UHG162" s="90"/>
      <c r="UHH162" s="90"/>
      <c r="UHI162" s="90"/>
      <c r="UHJ162" s="90"/>
      <c r="UHK162" s="90"/>
      <c r="UHL162" s="90"/>
      <c r="UHM162" s="90"/>
      <c r="UHN162" s="90"/>
      <c r="UHO162" s="90"/>
      <c r="UHP162" s="90"/>
      <c r="UHQ162" s="90"/>
      <c r="UHR162" s="90"/>
      <c r="UHS162" s="90"/>
      <c r="UHT162" s="90"/>
      <c r="UHU162" s="90"/>
      <c r="UHV162" s="90"/>
      <c r="UHW162" s="90"/>
      <c r="UHX162" s="90"/>
      <c r="UHY162" s="90"/>
      <c r="UHZ162" s="90"/>
      <c r="UIA162" s="90"/>
      <c r="UIB162" s="90"/>
      <c r="UIC162" s="90"/>
      <c r="UID162" s="90"/>
      <c r="UIE162" s="90"/>
      <c r="UIF162" s="90"/>
      <c r="UIG162" s="90"/>
      <c r="UIH162" s="90"/>
      <c r="UII162" s="90"/>
      <c r="UIJ162" s="90"/>
      <c r="UIK162" s="90"/>
      <c r="UIL162" s="90"/>
      <c r="UIM162" s="90"/>
      <c r="UIN162" s="90"/>
      <c r="UIO162" s="90"/>
      <c r="UIP162" s="90"/>
      <c r="UIQ162" s="90"/>
      <c r="UIR162" s="90"/>
      <c r="UIS162" s="90"/>
      <c r="UIT162" s="90"/>
      <c r="UIU162" s="90"/>
      <c r="UIV162" s="90"/>
      <c r="UIW162" s="90"/>
      <c r="UIX162" s="90"/>
      <c r="UIY162" s="90"/>
      <c r="UIZ162" s="90"/>
      <c r="UJA162" s="90"/>
      <c r="UJB162" s="90"/>
      <c r="UJC162" s="90"/>
      <c r="UJD162" s="90"/>
      <c r="UJE162" s="90"/>
      <c r="UJF162" s="90"/>
      <c r="UJG162" s="90"/>
      <c r="UJH162" s="90"/>
      <c r="UJI162" s="90"/>
      <c r="UJJ162" s="90"/>
      <c r="UJK162" s="90"/>
      <c r="UJL162" s="90"/>
      <c r="UJM162" s="90"/>
      <c r="UJN162" s="90"/>
      <c r="UJO162" s="90"/>
      <c r="UJP162" s="90"/>
      <c r="UJQ162" s="90"/>
      <c r="UJR162" s="90"/>
      <c r="UJS162" s="90"/>
      <c r="UJT162" s="90"/>
      <c r="UJU162" s="90"/>
      <c r="UJV162" s="90"/>
      <c r="UJW162" s="90"/>
      <c r="UJX162" s="90"/>
      <c r="UJY162" s="90"/>
      <c r="UJZ162" s="90"/>
      <c r="UKA162" s="90"/>
      <c r="UKB162" s="90"/>
      <c r="UKC162" s="90"/>
      <c r="UKD162" s="90"/>
      <c r="UKE162" s="90"/>
      <c r="UKF162" s="90"/>
      <c r="UKG162" s="90"/>
      <c r="UKH162" s="90"/>
      <c r="UKI162" s="90"/>
      <c r="UKJ162" s="90"/>
      <c r="UKK162" s="90"/>
      <c r="UKL162" s="90"/>
      <c r="UKM162" s="90"/>
      <c r="UKN162" s="90"/>
      <c r="UKO162" s="90"/>
      <c r="UKP162" s="90"/>
      <c r="UKQ162" s="90"/>
      <c r="UKR162" s="90"/>
      <c r="UKS162" s="90"/>
      <c r="UKT162" s="90"/>
      <c r="UKU162" s="90"/>
      <c r="UKV162" s="90"/>
      <c r="UKW162" s="90"/>
      <c r="UKX162" s="90"/>
      <c r="UKY162" s="90"/>
      <c r="UKZ162" s="90"/>
      <c r="ULA162" s="90"/>
      <c r="ULB162" s="90"/>
      <c r="ULC162" s="90"/>
      <c r="ULD162" s="90"/>
      <c r="ULE162" s="90"/>
      <c r="ULF162" s="90"/>
      <c r="ULG162" s="90"/>
      <c r="ULH162" s="90"/>
      <c r="ULI162" s="90"/>
      <c r="ULJ162" s="90"/>
      <c r="ULK162" s="90"/>
      <c r="ULL162" s="90"/>
      <c r="ULM162" s="90"/>
      <c r="ULN162" s="90"/>
      <c r="ULO162" s="90"/>
      <c r="ULP162" s="90"/>
      <c r="ULQ162" s="90"/>
      <c r="ULR162" s="90"/>
      <c r="ULS162" s="90"/>
      <c r="ULT162" s="90"/>
      <c r="ULU162" s="90"/>
      <c r="ULV162" s="90"/>
      <c r="ULW162" s="90"/>
      <c r="ULX162" s="90"/>
      <c r="ULY162" s="90"/>
      <c r="ULZ162" s="90"/>
      <c r="UMA162" s="90"/>
      <c r="UMB162" s="90"/>
      <c r="UMC162" s="90"/>
      <c r="UMD162" s="90"/>
      <c r="UME162" s="90"/>
      <c r="UMF162" s="90"/>
      <c r="UMG162" s="90"/>
      <c r="UMH162" s="90"/>
      <c r="UMI162" s="90"/>
      <c r="UMJ162" s="90"/>
      <c r="UMK162" s="90"/>
      <c r="UML162" s="90"/>
      <c r="UMM162" s="90"/>
      <c r="UMN162" s="90"/>
      <c r="UMO162" s="90"/>
      <c r="UMP162" s="90"/>
      <c r="UMQ162" s="90"/>
      <c r="UMR162" s="90"/>
      <c r="UMS162" s="90"/>
      <c r="UMT162" s="90"/>
      <c r="UMU162" s="90"/>
      <c r="UMV162" s="90"/>
      <c r="UMW162" s="90"/>
      <c r="UMX162" s="90"/>
      <c r="UMY162" s="90"/>
      <c r="UMZ162" s="90"/>
      <c r="UNA162" s="90"/>
      <c r="UNB162" s="90"/>
      <c r="UNC162" s="90"/>
      <c r="UND162" s="90"/>
      <c r="UNE162" s="90"/>
      <c r="UNF162" s="90"/>
      <c r="UNG162" s="90"/>
      <c r="UNH162" s="90"/>
      <c r="UNI162" s="90"/>
      <c r="UNJ162" s="90"/>
      <c r="UNK162" s="90"/>
      <c r="UNL162" s="90"/>
      <c r="UNM162" s="90"/>
      <c r="UNN162" s="90"/>
      <c r="UNO162" s="90"/>
      <c r="UNP162" s="90"/>
      <c r="UNQ162" s="90"/>
      <c r="UNR162" s="90"/>
      <c r="UNS162" s="90"/>
      <c r="UNT162" s="90"/>
      <c r="UNU162" s="90"/>
      <c r="UNV162" s="90"/>
      <c r="UNW162" s="90"/>
      <c r="UNX162" s="90"/>
      <c r="UNY162" s="90"/>
      <c r="UNZ162" s="90"/>
      <c r="UOA162" s="90"/>
      <c r="UOB162" s="90"/>
      <c r="UOC162" s="90"/>
      <c r="UOD162" s="90"/>
      <c r="UOE162" s="90"/>
      <c r="UOF162" s="90"/>
      <c r="UOG162" s="90"/>
      <c r="UOH162" s="90"/>
      <c r="UOI162" s="90"/>
      <c r="UOJ162" s="90"/>
      <c r="UOK162" s="90"/>
      <c r="UOL162" s="90"/>
      <c r="UOM162" s="90"/>
      <c r="UON162" s="90"/>
      <c r="UOO162" s="90"/>
      <c r="UOP162" s="90"/>
      <c r="UOQ162" s="90"/>
      <c r="UOR162" s="90"/>
      <c r="UOS162" s="90"/>
      <c r="UOT162" s="90"/>
      <c r="UOU162" s="90"/>
      <c r="UOV162" s="90"/>
      <c r="UOW162" s="90"/>
      <c r="UOX162" s="90"/>
      <c r="UOY162" s="90"/>
      <c r="UOZ162" s="90"/>
      <c r="UPA162" s="90"/>
      <c r="UPB162" s="90"/>
      <c r="UPC162" s="90"/>
      <c r="UPD162" s="90"/>
      <c r="UPE162" s="90"/>
      <c r="UPF162" s="90"/>
      <c r="UPG162" s="90"/>
      <c r="UPH162" s="90"/>
      <c r="UPI162" s="90"/>
      <c r="UPJ162" s="90"/>
      <c r="UPK162" s="90"/>
      <c r="UPL162" s="90"/>
      <c r="UPM162" s="90"/>
      <c r="UPN162" s="90"/>
      <c r="UPO162" s="90"/>
      <c r="UPP162" s="90"/>
      <c r="UPQ162" s="90"/>
      <c r="UPR162" s="90"/>
      <c r="UPS162" s="90"/>
      <c r="UPT162" s="90"/>
      <c r="UPU162" s="90"/>
      <c r="UPV162" s="90"/>
      <c r="UPW162" s="90"/>
      <c r="UPX162" s="90"/>
      <c r="UPY162" s="90"/>
      <c r="UPZ162" s="90"/>
      <c r="UQA162" s="90"/>
      <c r="UQB162" s="90"/>
      <c r="UQC162" s="90"/>
      <c r="UQD162" s="90"/>
      <c r="UQE162" s="90"/>
      <c r="UQF162" s="90"/>
      <c r="UQG162" s="90"/>
      <c r="UQH162" s="90"/>
      <c r="UQI162" s="90"/>
      <c r="UQJ162" s="90"/>
      <c r="UQK162" s="90"/>
      <c r="UQL162" s="90"/>
      <c r="UQM162" s="90"/>
      <c r="UQN162" s="90"/>
      <c r="UQO162" s="90"/>
      <c r="UQP162" s="90"/>
      <c r="UQQ162" s="90"/>
      <c r="UQR162" s="90"/>
      <c r="UQS162" s="90"/>
      <c r="UQT162" s="90"/>
      <c r="UQU162" s="90"/>
      <c r="UQV162" s="90"/>
      <c r="UQW162" s="90"/>
      <c r="UQX162" s="90"/>
      <c r="UQY162" s="90"/>
      <c r="UQZ162" s="90"/>
      <c r="URA162" s="90"/>
      <c r="URB162" s="90"/>
      <c r="URC162" s="90"/>
      <c r="URD162" s="90"/>
      <c r="URE162" s="90"/>
      <c r="URF162" s="90"/>
      <c r="URG162" s="90"/>
      <c r="URH162" s="90"/>
      <c r="URI162" s="90"/>
      <c r="URJ162" s="90"/>
      <c r="URK162" s="90"/>
      <c r="URL162" s="90"/>
      <c r="URM162" s="90"/>
      <c r="URN162" s="90"/>
      <c r="URO162" s="90"/>
      <c r="URP162" s="90"/>
      <c r="URQ162" s="90"/>
      <c r="URR162" s="90"/>
      <c r="URS162" s="90"/>
      <c r="URT162" s="90"/>
      <c r="URU162" s="90"/>
      <c r="URV162" s="90"/>
      <c r="URW162" s="90"/>
      <c r="URX162" s="90"/>
      <c r="URY162" s="90"/>
      <c r="URZ162" s="90"/>
      <c r="USA162" s="90"/>
      <c r="USB162" s="90"/>
      <c r="USC162" s="90"/>
      <c r="USD162" s="90"/>
      <c r="USE162" s="90"/>
      <c r="USF162" s="90"/>
      <c r="USG162" s="90"/>
      <c r="USH162" s="90"/>
      <c r="USI162" s="90"/>
      <c r="USJ162" s="90"/>
      <c r="USK162" s="90"/>
      <c r="USL162" s="90"/>
      <c r="USM162" s="90"/>
      <c r="USN162" s="90"/>
      <c r="USO162" s="90"/>
      <c r="USP162" s="90"/>
      <c r="USQ162" s="90"/>
      <c r="USR162" s="90"/>
      <c r="USS162" s="90"/>
      <c r="UST162" s="90"/>
      <c r="USU162" s="90"/>
      <c r="USV162" s="90"/>
      <c r="USW162" s="90"/>
      <c r="USX162" s="90"/>
      <c r="USY162" s="90"/>
      <c r="USZ162" s="90"/>
      <c r="UTA162" s="90"/>
      <c r="UTB162" s="90"/>
      <c r="UTC162" s="90"/>
      <c r="UTD162" s="90"/>
      <c r="UTE162" s="90"/>
      <c r="UTF162" s="90"/>
      <c r="UTG162" s="90"/>
      <c r="UTH162" s="90"/>
      <c r="UTI162" s="90"/>
      <c r="UTJ162" s="90"/>
      <c r="UTK162" s="90"/>
      <c r="UTL162" s="90"/>
      <c r="UTM162" s="90"/>
      <c r="UTN162" s="90"/>
      <c r="UTO162" s="90"/>
      <c r="UTP162" s="90"/>
      <c r="UTQ162" s="90"/>
      <c r="UTR162" s="90"/>
      <c r="UTS162" s="90"/>
      <c r="UTT162" s="90"/>
      <c r="UTU162" s="90"/>
      <c r="UTV162" s="90"/>
      <c r="UTW162" s="90"/>
      <c r="UTX162" s="90"/>
      <c r="UTY162" s="90"/>
      <c r="UTZ162" s="90"/>
      <c r="UUA162" s="90"/>
      <c r="UUB162" s="90"/>
      <c r="UUC162" s="90"/>
      <c r="UUD162" s="90"/>
      <c r="UUE162" s="90"/>
      <c r="UUF162" s="90"/>
      <c r="UUG162" s="90"/>
      <c r="UUH162" s="90"/>
      <c r="UUI162" s="90"/>
      <c r="UUJ162" s="90"/>
      <c r="UUK162" s="90"/>
      <c r="UUL162" s="90"/>
      <c r="UUM162" s="90"/>
      <c r="UUN162" s="90"/>
      <c r="UUO162" s="90"/>
      <c r="UUP162" s="90"/>
      <c r="UUQ162" s="90"/>
      <c r="UUR162" s="90"/>
      <c r="UUS162" s="90"/>
      <c r="UUT162" s="90"/>
      <c r="UUU162" s="90"/>
      <c r="UUV162" s="90"/>
      <c r="UUW162" s="90"/>
      <c r="UUX162" s="90"/>
      <c r="UUY162" s="90"/>
      <c r="UUZ162" s="90"/>
      <c r="UVA162" s="90"/>
      <c r="UVB162" s="90"/>
      <c r="UVC162" s="90"/>
      <c r="UVD162" s="90"/>
      <c r="UVE162" s="90"/>
      <c r="UVF162" s="90"/>
      <c r="UVG162" s="90"/>
      <c r="UVH162" s="90"/>
      <c r="UVI162" s="90"/>
      <c r="UVJ162" s="90"/>
      <c r="UVK162" s="90"/>
      <c r="UVL162" s="90"/>
      <c r="UVM162" s="90"/>
      <c r="UVN162" s="90"/>
      <c r="UVO162" s="90"/>
      <c r="UVP162" s="90"/>
      <c r="UVQ162" s="90"/>
      <c r="UVR162" s="90"/>
      <c r="UVS162" s="90"/>
      <c r="UVT162" s="90"/>
      <c r="UVU162" s="90"/>
      <c r="UVV162" s="90"/>
      <c r="UVW162" s="90"/>
      <c r="UVX162" s="90"/>
      <c r="UVY162" s="90"/>
      <c r="UVZ162" s="90"/>
      <c r="UWA162" s="90"/>
      <c r="UWB162" s="90"/>
      <c r="UWC162" s="90"/>
      <c r="UWD162" s="90"/>
      <c r="UWE162" s="90"/>
      <c r="UWF162" s="90"/>
      <c r="UWG162" s="90"/>
      <c r="UWH162" s="90"/>
      <c r="UWI162" s="90"/>
      <c r="UWJ162" s="90"/>
      <c r="UWK162" s="90"/>
      <c r="UWL162" s="90"/>
      <c r="UWM162" s="90"/>
      <c r="UWN162" s="90"/>
      <c r="UWO162" s="90"/>
      <c r="UWP162" s="90"/>
      <c r="UWQ162" s="90"/>
      <c r="UWR162" s="90"/>
      <c r="UWS162" s="90"/>
      <c r="UWT162" s="90"/>
      <c r="UWU162" s="90"/>
      <c r="UWV162" s="90"/>
      <c r="UWW162" s="90"/>
      <c r="UWX162" s="90"/>
      <c r="UWY162" s="90"/>
      <c r="UWZ162" s="90"/>
      <c r="UXA162" s="90"/>
      <c r="UXB162" s="90"/>
      <c r="UXC162" s="90"/>
      <c r="UXD162" s="90"/>
      <c r="UXE162" s="90"/>
      <c r="UXF162" s="90"/>
      <c r="UXG162" s="90"/>
      <c r="UXH162" s="90"/>
      <c r="UXI162" s="90"/>
      <c r="UXJ162" s="90"/>
      <c r="UXK162" s="90"/>
      <c r="UXL162" s="90"/>
      <c r="UXM162" s="90"/>
      <c r="UXN162" s="90"/>
      <c r="UXO162" s="90"/>
      <c r="UXP162" s="90"/>
      <c r="UXQ162" s="90"/>
      <c r="UXR162" s="90"/>
      <c r="UXS162" s="90"/>
      <c r="UXT162" s="90"/>
      <c r="UXU162" s="90"/>
      <c r="UXV162" s="90"/>
      <c r="UXW162" s="90"/>
      <c r="UXX162" s="90"/>
      <c r="UXY162" s="90"/>
      <c r="UXZ162" s="90"/>
      <c r="UYA162" s="90"/>
      <c r="UYB162" s="90"/>
      <c r="UYC162" s="90"/>
      <c r="UYD162" s="90"/>
      <c r="UYE162" s="90"/>
      <c r="UYF162" s="90"/>
      <c r="UYG162" s="90"/>
      <c r="UYH162" s="90"/>
      <c r="UYI162" s="90"/>
      <c r="UYJ162" s="90"/>
      <c r="UYK162" s="90"/>
      <c r="UYL162" s="90"/>
      <c r="UYM162" s="90"/>
      <c r="UYN162" s="90"/>
      <c r="UYO162" s="90"/>
      <c r="UYP162" s="90"/>
      <c r="UYQ162" s="90"/>
      <c r="UYR162" s="90"/>
      <c r="UYS162" s="90"/>
      <c r="UYT162" s="90"/>
      <c r="UYU162" s="90"/>
      <c r="UYV162" s="90"/>
      <c r="UYW162" s="90"/>
      <c r="UYX162" s="90"/>
      <c r="UYY162" s="90"/>
      <c r="UYZ162" s="90"/>
      <c r="UZA162" s="90"/>
      <c r="UZB162" s="90"/>
      <c r="UZC162" s="90"/>
      <c r="UZD162" s="90"/>
      <c r="UZE162" s="90"/>
      <c r="UZF162" s="90"/>
      <c r="UZG162" s="90"/>
      <c r="UZH162" s="90"/>
      <c r="UZI162" s="90"/>
      <c r="UZJ162" s="90"/>
      <c r="UZK162" s="90"/>
      <c r="UZL162" s="90"/>
      <c r="UZM162" s="90"/>
      <c r="UZN162" s="90"/>
      <c r="UZO162" s="90"/>
      <c r="UZP162" s="90"/>
      <c r="UZQ162" s="90"/>
      <c r="UZR162" s="90"/>
      <c r="UZS162" s="90"/>
      <c r="UZT162" s="90"/>
      <c r="UZU162" s="90"/>
      <c r="UZV162" s="90"/>
      <c r="UZW162" s="90"/>
      <c r="UZX162" s="90"/>
      <c r="UZY162" s="90"/>
      <c r="UZZ162" s="90"/>
      <c r="VAA162" s="90"/>
      <c r="VAB162" s="90"/>
      <c r="VAC162" s="90"/>
      <c r="VAD162" s="90"/>
      <c r="VAE162" s="90"/>
      <c r="VAF162" s="90"/>
      <c r="VAG162" s="90"/>
      <c r="VAH162" s="90"/>
      <c r="VAI162" s="90"/>
      <c r="VAJ162" s="90"/>
      <c r="VAK162" s="90"/>
      <c r="VAL162" s="90"/>
      <c r="VAM162" s="90"/>
      <c r="VAN162" s="90"/>
      <c r="VAO162" s="90"/>
      <c r="VAP162" s="90"/>
      <c r="VAQ162" s="90"/>
      <c r="VAR162" s="90"/>
      <c r="VAS162" s="90"/>
      <c r="VAT162" s="90"/>
      <c r="VAU162" s="90"/>
      <c r="VAV162" s="90"/>
      <c r="VAW162" s="90"/>
      <c r="VAX162" s="90"/>
      <c r="VAY162" s="90"/>
      <c r="VAZ162" s="90"/>
      <c r="VBA162" s="90"/>
      <c r="VBB162" s="90"/>
      <c r="VBC162" s="90"/>
      <c r="VBD162" s="90"/>
      <c r="VBE162" s="90"/>
      <c r="VBF162" s="90"/>
      <c r="VBG162" s="90"/>
      <c r="VBH162" s="90"/>
      <c r="VBI162" s="90"/>
      <c r="VBJ162" s="90"/>
      <c r="VBK162" s="90"/>
      <c r="VBL162" s="90"/>
      <c r="VBM162" s="90"/>
      <c r="VBN162" s="90"/>
      <c r="VBO162" s="90"/>
      <c r="VBP162" s="90"/>
      <c r="VBQ162" s="90"/>
      <c r="VBR162" s="90"/>
      <c r="VBS162" s="90"/>
      <c r="VBT162" s="90"/>
      <c r="VBU162" s="90"/>
      <c r="VBV162" s="90"/>
      <c r="VBW162" s="90"/>
      <c r="VBX162" s="90"/>
      <c r="VBY162" s="90"/>
      <c r="VBZ162" s="90"/>
      <c r="VCA162" s="90"/>
      <c r="VCB162" s="90"/>
      <c r="VCC162" s="90"/>
      <c r="VCD162" s="90"/>
      <c r="VCE162" s="90"/>
      <c r="VCF162" s="90"/>
      <c r="VCG162" s="90"/>
      <c r="VCH162" s="90"/>
      <c r="VCI162" s="90"/>
      <c r="VCJ162" s="90"/>
      <c r="VCK162" s="90"/>
      <c r="VCL162" s="90"/>
      <c r="VCM162" s="90"/>
      <c r="VCN162" s="90"/>
      <c r="VCO162" s="90"/>
      <c r="VCP162" s="90"/>
      <c r="VCQ162" s="90"/>
      <c r="VCR162" s="90"/>
      <c r="VCS162" s="90"/>
      <c r="VCT162" s="90"/>
      <c r="VCU162" s="90"/>
      <c r="VCV162" s="90"/>
      <c r="VCW162" s="90"/>
      <c r="VCX162" s="90"/>
      <c r="VCY162" s="90"/>
      <c r="VCZ162" s="90"/>
      <c r="VDA162" s="90"/>
      <c r="VDB162" s="90"/>
      <c r="VDC162" s="90"/>
      <c r="VDD162" s="90"/>
      <c r="VDE162" s="90"/>
      <c r="VDF162" s="90"/>
      <c r="VDG162" s="90"/>
      <c r="VDH162" s="90"/>
      <c r="VDI162" s="90"/>
      <c r="VDJ162" s="90"/>
      <c r="VDK162" s="90"/>
      <c r="VDL162" s="90"/>
      <c r="VDM162" s="90"/>
      <c r="VDN162" s="90"/>
      <c r="VDO162" s="90"/>
      <c r="VDP162" s="90"/>
      <c r="VDQ162" s="90"/>
      <c r="VDR162" s="90"/>
      <c r="VDS162" s="90"/>
      <c r="VDT162" s="90"/>
      <c r="VDU162" s="90"/>
      <c r="VDV162" s="90"/>
      <c r="VDW162" s="90"/>
      <c r="VDX162" s="90"/>
      <c r="VDY162" s="90"/>
      <c r="VDZ162" s="90"/>
      <c r="VEA162" s="90"/>
      <c r="VEB162" s="90"/>
      <c r="VEC162" s="90"/>
      <c r="VED162" s="90"/>
      <c r="VEE162" s="90"/>
      <c r="VEF162" s="90"/>
      <c r="VEG162" s="90"/>
      <c r="VEH162" s="90"/>
      <c r="VEI162" s="90"/>
      <c r="VEJ162" s="90"/>
      <c r="VEK162" s="90"/>
      <c r="VEL162" s="90"/>
      <c r="VEM162" s="90"/>
      <c r="VEN162" s="90"/>
      <c r="VEO162" s="90"/>
      <c r="VEP162" s="90"/>
      <c r="VEQ162" s="90"/>
      <c r="VER162" s="90"/>
      <c r="VES162" s="90"/>
      <c r="VET162" s="90"/>
      <c r="VEU162" s="90"/>
      <c r="VEV162" s="90"/>
      <c r="VEW162" s="90"/>
      <c r="VEX162" s="90"/>
      <c r="VEY162" s="90"/>
      <c r="VEZ162" s="90"/>
      <c r="VFA162" s="90"/>
      <c r="VFB162" s="90"/>
      <c r="VFC162" s="90"/>
      <c r="VFD162" s="90"/>
      <c r="VFE162" s="90"/>
      <c r="VFF162" s="90"/>
      <c r="VFG162" s="90"/>
      <c r="VFH162" s="90"/>
      <c r="VFI162" s="90"/>
      <c r="VFJ162" s="90"/>
      <c r="VFK162" s="90"/>
      <c r="VFL162" s="90"/>
      <c r="VFM162" s="90"/>
      <c r="VFN162" s="90"/>
      <c r="VFO162" s="90"/>
      <c r="VFP162" s="90"/>
      <c r="VFQ162" s="90"/>
      <c r="VFR162" s="90"/>
      <c r="VFS162" s="90"/>
      <c r="VFT162" s="90"/>
      <c r="VFU162" s="90"/>
      <c r="VFV162" s="90"/>
      <c r="VFW162" s="90"/>
      <c r="VFX162" s="90"/>
      <c r="VFY162" s="90"/>
      <c r="VFZ162" s="90"/>
      <c r="VGA162" s="90"/>
      <c r="VGB162" s="90"/>
      <c r="VGC162" s="90"/>
      <c r="VGD162" s="90"/>
      <c r="VGE162" s="90"/>
      <c r="VGF162" s="90"/>
      <c r="VGG162" s="90"/>
      <c r="VGH162" s="90"/>
      <c r="VGI162" s="90"/>
      <c r="VGJ162" s="90"/>
      <c r="VGK162" s="90"/>
      <c r="VGL162" s="90"/>
      <c r="VGM162" s="90"/>
      <c r="VGN162" s="90"/>
      <c r="VGO162" s="90"/>
      <c r="VGP162" s="90"/>
      <c r="VGQ162" s="90"/>
      <c r="VGR162" s="90"/>
      <c r="VGS162" s="90"/>
      <c r="VGT162" s="90"/>
      <c r="VGU162" s="90"/>
      <c r="VGV162" s="90"/>
      <c r="VGW162" s="90"/>
      <c r="VGX162" s="90"/>
      <c r="VGY162" s="90"/>
      <c r="VGZ162" s="90"/>
      <c r="VHA162" s="90"/>
      <c r="VHB162" s="90"/>
      <c r="VHC162" s="90"/>
      <c r="VHD162" s="90"/>
      <c r="VHE162" s="90"/>
      <c r="VHF162" s="90"/>
      <c r="VHG162" s="90"/>
      <c r="VHH162" s="90"/>
      <c r="VHI162" s="90"/>
      <c r="VHJ162" s="90"/>
      <c r="VHK162" s="90"/>
      <c r="VHL162" s="90"/>
      <c r="VHM162" s="90"/>
      <c r="VHN162" s="90"/>
      <c r="VHO162" s="90"/>
      <c r="VHP162" s="90"/>
      <c r="VHQ162" s="90"/>
      <c r="VHR162" s="90"/>
      <c r="VHS162" s="90"/>
      <c r="VHT162" s="90"/>
      <c r="VHU162" s="90"/>
      <c r="VHV162" s="90"/>
      <c r="VHW162" s="90"/>
      <c r="VHX162" s="90"/>
      <c r="VHY162" s="90"/>
      <c r="VHZ162" s="90"/>
      <c r="VIA162" s="90"/>
      <c r="VIB162" s="90"/>
      <c r="VIC162" s="90"/>
      <c r="VID162" s="90"/>
      <c r="VIE162" s="90"/>
      <c r="VIF162" s="90"/>
      <c r="VIG162" s="90"/>
      <c r="VIH162" s="90"/>
      <c r="VII162" s="90"/>
      <c r="VIJ162" s="90"/>
      <c r="VIK162" s="90"/>
      <c r="VIL162" s="90"/>
      <c r="VIM162" s="90"/>
      <c r="VIN162" s="90"/>
      <c r="VIO162" s="90"/>
      <c r="VIP162" s="90"/>
      <c r="VIQ162" s="90"/>
      <c r="VIR162" s="90"/>
      <c r="VIS162" s="90"/>
      <c r="VIT162" s="90"/>
      <c r="VIU162" s="90"/>
      <c r="VIV162" s="90"/>
      <c r="VIW162" s="90"/>
      <c r="VIX162" s="90"/>
      <c r="VIY162" s="90"/>
      <c r="VIZ162" s="90"/>
      <c r="VJA162" s="90"/>
      <c r="VJB162" s="90"/>
      <c r="VJC162" s="90"/>
      <c r="VJD162" s="90"/>
      <c r="VJE162" s="90"/>
      <c r="VJF162" s="90"/>
      <c r="VJG162" s="90"/>
      <c r="VJH162" s="90"/>
      <c r="VJI162" s="90"/>
      <c r="VJJ162" s="90"/>
      <c r="VJK162" s="90"/>
      <c r="VJL162" s="90"/>
      <c r="VJM162" s="90"/>
      <c r="VJN162" s="90"/>
      <c r="VJO162" s="90"/>
      <c r="VJP162" s="90"/>
      <c r="VJQ162" s="90"/>
      <c r="VJR162" s="90"/>
      <c r="VJS162" s="90"/>
      <c r="VJT162" s="90"/>
      <c r="VJU162" s="90"/>
      <c r="VJV162" s="90"/>
      <c r="VJW162" s="90"/>
      <c r="VJX162" s="90"/>
      <c r="VJY162" s="90"/>
      <c r="VJZ162" s="90"/>
      <c r="VKA162" s="90"/>
      <c r="VKB162" s="90"/>
      <c r="VKC162" s="90"/>
      <c r="VKD162" s="90"/>
      <c r="VKE162" s="90"/>
      <c r="VKF162" s="90"/>
      <c r="VKG162" s="90"/>
      <c r="VKH162" s="90"/>
      <c r="VKI162" s="90"/>
      <c r="VKJ162" s="90"/>
      <c r="VKK162" s="90"/>
      <c r="VKL162" s="90"/>
      <c r="VKM162" s="90"/>
      <c r="VKN162" s="90"/>
      <c r="VKO162" s="90"/>
      <c r="VKP162" s="90"/>
      <c r="VKQ162" s="90"/>
      <c r="VKR162" s="90"/>
      <c r="VKS162" s="90"/>
      <c r="VKT162" s="90"/>
      <c r="VKU162" s="90"/>
      <c r="VKV162" s="90"/>
      <c r="VKW162" s="90"/>
      <c r="VKX162" s="90"/>
      <c r="VKY162" s="90"/>
      <c r="VKZ162" s="90"/>
      <c r="VLA162" s="90"/>
      <c r="VLB162" s="90"/>
      <c r="VLC162" s="90"/>
      <c r="VLD162" s="90"/>
      <c r="VLE162" s="90"/>
      <c r="VLF162" s="90"/>
      <c r="VLG162" s="90"/>
      <c r="VLH162" s="90"/>
      <c r="VLI162" s="90"/>
      <c r="VLJ162" s="90"/>
      <c r="VLK162" s="90"/>
      <c r="VLL162" s="90"/>
      <c r="VLM162" s="90"/>
      <c r="VLN162" s="90"/>
      <c r="VLO162" s="90"/>
      <c r="VLP162" s="90"/>
      <c r="VLQ162" s="90"/>
      <c r="VLR162" s="90"/>
      <c r="VLS162" s="90"/>
      <c r="VLT162" s="90"/>
      <c r="VLU162" s="90"/>
      <c r="VLV162" s="90"/>
      <c r="VLW162" s="90"/>
      <c r="VLX162" s="90"/>
      <c r="VLY162" s="90"/>
      <c r="VLZ162" s="90"/>
      <c r="VMA162" s="90"/>
      <c r="VMB162" s="90"/>
      <c r="VMC162" s="90"/>
      <c r="VMD162" s="90"/>
      <c r="VME162" s="90"/>
      <c r="VMF162" s="90"/>
      <c r="VMG162" s="90"/>
      <c r="VMH162" s="90"/>
      <c r="VMI162" s="90"/>
      <c r="VMJ162" s="90"/>
      <c r="VMK162" s="90"/>
      <c r="VML162" s="90"/>
      <c r="VMM162" s="90"/>
      <c r="VMN162" s="90"/>
      <c r="VMO162" s="90"/>
      <c r="VMP162" s="90"/>
      <c r="VMQ162" s="90"/>
      <c r="VMR162" s="90"/>
      <c r="VMS162" s="90"/>
      <c r="VMT162" s="90"/>
      <c r="VMU162" s="90"/>
      <c r="VMV162" s="90"/>
      <c r="VMW162" s="90"/>
      <c r="VMX162" s="90"/>
      <c r="VMY162" s="90"/>
      <c r="VMZ162" s="90"/>
      <c r="VNA162" s="90"/>
      <c r="VNB162" s="90"/>
      <c r="VNC162" s="90"/>
      <c r="VND162" s="90"/>
      <c r="VNE162" s="90"/>
      <c r="VNF162" s="90"/>
      <c r="VNG162" s="90"/>
      <c r="VNH162" s="90"/>
      <c r="VNI162" s="90"/>
      <c r="VNJ162" s="90"/>
      <c r="VNK162" s="90"/>
      <c r="VNL162" s="90"/>
      <c r="VNM162" s="90"/>
      <c r="VNN162" s="90"/>
      <c r="VNO162" s="90"/>
      <c r="VNP162" s="90"/>
      <c r="VNQ162" s="90"/>
      <c r="VNR162" s="90"/>
      <c r="VNS162" s="90"/>
      <c r="VNT162" s="90"/>
      <c r="VNU162" s="90"/>
      <c r="VNV162" s="90"/>
      <c r="VNW162" s="90"/>
      <c r="VNX162" s="90"/>
      <c r="VNY162" s="90"/>
      <c r="VNZ162" s="90"/>
      <c r="VOA162" s="90"/>
      <c r="VOB162" s="90"/>
      <c r="VOC162" s="90"/>
      <c r="VOD162" s="90"/>
      <c r="VOE162" s="90"/>
      <c r="VOF162" s="90"/>
      <c r="VOG162" s="90"/>
      <c r="VOH162" s="90"/>
      <c r="VOI162" s="90"/>
      <c r="VOJ162" s="90"/>
      <c r="VOK162" s="90"/>
      <c r="VOL162" s="90"/>
      <c r="VOM162" s="90"/>
      <c r="VON162" s="90"/>
      <c r="VOO162" s="90"/>
      <c r="VOP162" s="90"/>
      <c r="VOQ162" s="90"/>
      <c r="VOR162" s="90"/>
      <c r="VOS162" s="90"/>
      <c r="VOT162" s="90"/>
      <c r="VOU162" s="90"/>
      <c r="VOV162" s="90"/>
      <c r="VOW162" s="90"/>
      <c r="VOX162" s="90"/>
      <c r="VOY162" s="90"/>
      <c r="VOZ162" s="90"/>
      <c r="VPA162" s="90"/>
      <c r="VPB162" s="90"/>
      <c r="VPC162" s="90"/>
      <c r="VPD162" s="90"/>
      <c r="VPE162" s="90"/>
      <c r="VPF162" s="90"/>
      <c r="VPG162" s="90"/>
      <c r="VPH162" s="90"/>
      <c r="VPI162" s="90"/>
      <c r="VPJ162" s="90"/>
      <c r="VPK162" s="90"/>
      <c r="VPL162" s="90"/>
      <c r="VPM162" s="90"/>
      <c r="VPN162" s="90"/>
      <c r="VPO162" s="90"/>
      <c r="VPP162" s="90"/>
      <c r="VPQ162" s="90"/>
      <c r="VPR162" s="90"/>
      <c r="VPS162" s="90"/>
      <c r="VPT162" s="90"/>
      <c r="VPU162" s="90"/>
      <c r="VPV162" s="90"/>
      <c r="VPW162" s="90"/>
      <c r="VPX162" s="90"/>
      <c r="VPY162" s="90"/>
      <c r="VPZ162" s="90"/>
      <c r="VQA162" s="90"/>
      <c r="VQB162" s="90"/>
      <c r="VQC162" s="90"/>
      <c r="VQD162" s="90"/>
      <c r="VQE162" s="90"/>
      <c r="VQF162" s="90"/>
      <c r="VQG162" s="90"/>
      <c r="VQH162" s="90"/>
      <c r="VQI162" s="90"/>
      <c r="VQJ162" s="90"/>
      <c r="VQK162" s="90"/>
      <c r="VQL162" s="90"/>
      <c r="VQM162" s="90"/>
      <c r="VQN162" s="90"/>
      <c r="VQO162" s="90"/>
      <c r="VQP162" s="90"/>
      <c r="VQQ162" s="90"/>
      <c r="VQR162" s="90"/>
      <c r="VQS162" s="90"/>
      <c r="VQT162" s="90"/>
      <c r="VQU162" s="90"/>
      <c r="VQV162" s="90"/>
      <c r="VQW162" s="90"/>
      <c r="VQX162" s="90"/>
      <c r="VQY162" s="90"/>
      <c r="VQZ162" s="90"/>
      <c r="VRA162" s="90"/>
      <c r="VRB162" s="90"/>
      <c r="VRC162" s="90"/>
      <c r="VRD162" s="90"/>
      <c r="VRE162" s="90"/>
      <c r="VRF162" s="90"/>
      <c r="VRG162" s="90"/>
      <c r="VRH162" s="90"/>
      <c r="VRI162" s="90"/>
      <c r="VRJ162" s="90"/>
      <c r="VRK162" s="90"/>
      <c r="VRL162" s="90"/>
      <c r="VRM162" s="90"/>
      <c r="VRN162" s="90"/>
      <c r="VRO162" s="90"/>
      <c r="VRP162" s="90"/>
      <c r="VRQ162" s="90"/>
      <c r="VRR162" s="90"/>
      <c r="VRS162" s="90"/>
      <c r="VRT162" s="90"/>
      <c r="VRU162" s="90"/>
      <c r="VRV162" s="90"/>
      <c r="VRW162" s="90"/>
      <c r="VRX162" s="90"/>
      <c r="VRY162" s="90"/>
      <c r="VRZ162" s="90"/>
      <c r="VSA162" s="90"/>
      <c r="VSB162" s="90"/>
      <c r="VSC162" s="90"/>
      <c r="VSD162" s="90"/>
      <c r="VSE162" s="90"/>
      <c r="VSF162" s="90"/>
      <c r="VSG162" s="90"/>
      <c r="VSH162" s="90"/>
      <c r="VSI162" s="90"/>
      <c r="VSJ162" s="90"/>
      <c r="VSK162" s="90"/>
      <c r="VSL162" s="90"/>
      <c r="VSM162" s="90"/>
      <c r="VSN162" s="90"/>
      <c r="VSO162" s="90"/>
      <c r="VSP162" s="90"/>
      <c r="VSQ162" s="90"/>
      <c r="VSR162" s="90"/>
      <c r="VSS162" s="90"/>
      <c r="VST162" s="90"/>
      <c r="VSU162" s="90"/>
      <c r="VSV162" s="90"/>
      <c r="VSW162" s="90"/>
      <c r="VSX162" s="90"/>
      <c r="VSY162" s="90"/>
      <c r="VSZ162" s="90"/>
      <c r="VTA162" s="90"/>
      <c r="VTB162" s="90"/>
      <c r="VTC162" s="90"/>
      <c r="VTD162" s="90"/>
      <c r="VTE162" s="90"/>
      <c r="VTF162" s="90"/>
      <c r="VTG162" s="90"/>
      <c r="VTH162" s="90"/>
      <c r="VTI162" s="90"/>
      <c r="VTJ162" s="90"/>
      <c r="VTK162" s="90"/>
      <c r="VTL162" s="90"/>
      <c r="VTM162" s="90"/>
      <c r="VTN162" s="90"/>
      <c r="VTO162" s="90"/>
      <c r="VTP162" s="90"/>
      <c r="VTQ162" s="90"/>
      <c r="VTR162" s="90"/>
      <c r="VTS162" s="90"/>
      <c r="VTT162" s="90"/>
      <c r="VTU162" s="90"/>
      <c r="VTV162" s="90"/>
      <c r="VTW162" s="90"/>
      <c r="VTX162" s="90"/>
      <c r="VTY162" s="90"/>
      <c r="VTZ162" s="90"/>
      <c r="VUA162" s="90"/>
      <c r="VUB162" s="90"/>
      <c r="VUC162" s="90"/>
      <c r="VUD162" s="90"/>
      <c r="VUE162" s="90"/>
      <c r="VUF162" s="90"/>
      <c r="VUG162" s="90"/>
      <c r="VUH162" s="90"/>
      <c r="VUI162" s="90"/>
      <c r="VUJ162" s="90"/>
      <c r="VUK162" s="90"/>
      <c r="VUL162" s="90"/>
      <c r="VUM162" s="90"/>
      <c r="VUN162" s="90"/>
      <c r="VUO162" s="90"/>
      <c r="VUP162" s="90"/>
      <c r="VUQ162" s="90"/>
      <c r="VUR162" s="90"/>
      <c r="VUS162" s="90"/>
      <c r="VUT162" s="90"/>
      <c r="VUU162" s="90"/>
      <c r="VUV162" s="90"/>
      <c r="VUW162" s="90"/>
      <c r="VUX162" s="90"/>
      <c r="VUY162" s="90"/>
      <c r="VUZ162" s="90"/>
      <c r="VVA162" s="90"/>
      <c r="VVB162" s="90"/>
      <c r="VVC162" s="90"/>
      <c r="VVD162" s="90"/>
      <c r="VVE162" s="90"/>
      <c r="VVF162" s="90"/>
      <c r="VVG162" s="90"/>
      <c r="VVH162" s="90"/>
      <c r="VVI162" s="90"/>
      <c r="VVJ162" s="90"/>
      <c r="VVK162" s="90"/>
      <c r="VVL162" s="90"/>
      <c r="VVM162" s="90"/>
      <c r="VVN162" s="90"/>
      <c r="VVO162" s="90"/>
      <c r="VVP162" s="90"/>
      <c r="VVQ162" s="90"/>
      <c r="VVR162" s="90"/>
      <c r="VVS162" s="90"/>
      <c r="VVT162" s="90"/>
      <c r="VVU162" s="90"/>
      <c r="VVV162" s="90"/>
      <c r="VVW162" s="90"/>
      <c r="VVX162" s="90"/>
      <c r="VVY162" s="90"/>
      <c r="VVZ162" s="90"/>
      <c r="VWA162" s="90"/>
      <c r="VWB162" s="90"/>
      <c r="VWC162" s="90"/>
      <c r="VWD162" s="90"/>
      <c r="VWE162" s="90"/>
      <c r="VWF162" s="90"/>
      <c r="VWG162" s="90"/>
      <c r="VWH162" s="90"/>
      <c r="VWI162" s="90"/>
      <c r="VWJ162" s="90"/>
      <c r="VWK162" s="90"/>
      <c r="VWL162" s="90"/>
      <c r="VWM162" s="90"/>
      <c r="VWN162" s="90"/>
      <c r="VWO162" s="90"/>
      <c r="VWP162" s="90"/>
      <c r="VWQ162" s="90"/>
      <c r="VWR162" s="90"/>
      <c r="VWS162" s="90"/>
      <c r="VWT162" s="90"/>
      <c r="VWU162" s="90"/>
      <c r="VWV162" s="90"/>
      <c r="VWW162" s="90"/>
      <c r="VWX162" s="90"/>
      <c r="VWY162" s="90"/>
      <c r="VWZ162" s="90"/>
      <c r="VXA162" s="90"/>
      <c r="VXB162" s="90"/>
      <c r="VXC162" s="90"/>
      <c r="VXD162" s="90"/>
      <c r="VXE162" s="90"/>
      <c r="VXF162" s="90"/>
      <c r="VXG162" s="90"/>
      <c r="VXH162" s="90"/>
      <c r="VXI162" s="90"/>
      <c r="VXJ162" s="90"/>
      <c r="VXK162" s="90"/>
      <c r="VXL162" s="90"/>
      <c r="VXM162" s="90"/>
      <c r="VXN162" s="90"/>
      <c r="VXO162" s="90"/>
      <c r="VXP162" s="90"/>
      <c r="VXQ162" s="90"/>
      <c r="VXR162" s="90"/>
      <c r="VXS162" s="90"/>
      <c r="VXT162" s="90"/>
      <c r="VXU162" s="90"/>
      <c r="VXV162" s="90"/>
      <c r="VXW162" s="90"/>
      <c r="VXX162" s="90"/>
      <c r="VXY162" s="90"/>
      <c r="VXZ162" s="90"/>
      <c r="VYA162" s="90"/>
      <c r="VYB162" s="90"/>
      <c r="VYC162" s="90"/>
      <c r="VYD162" s="90"/>
      <c r="VYE162" s="90"/>
      <c r="VYF162" s="90"/>
      <c r="VYG162" s="90"/>
      <c r="VYH162" s="90"/>
      <c r="VYI162" s="90"/>
      <c r="VYJ162" s="90"/>
      <c r="VYK162" s="90"/>
      <c r="VYL162" s="90"/>
      <c r="VYM162" s="90"/>
      <c r="VYN162" s="90"/>
      <c r="VYO162" s="90"/>
      <c r="VYP162" s="90"/>
      <c r="VYQ162" s="90"/>
      <c r="VYR162" s="90"/>
      <c r="VYS162" s="90"/>
      <c r="VYT162" s="90"/>
      <c r="VYU162" s="90"/>
      <c r="VYV162" s="90"/>
      <c r="VYW162" s="90"/>
      <c r="VYX162" s="90"/>
      <c r="VYY162" s="90"/>
      <c r="VYZ162" s="90"/>
      <c r="VZA162" s="90"/>
      <c r="VZB162" s="90"/>
      <c r="VZC162" s="90"/>
      <c r="VZD162" s="90"/>
      <c r="VZE162" s="90"/>
      <c r="VZF162" s="90"/>
      <c r="VZG162" s="90"/>
      <c r="VZH162" s="90"/>
      <c r="VZI162" s="90"/>
      <c r="VZJ162" s="90"/>
      <c r="VZK162" s="90"/>
      <c r="VZL162" s="90"/>
      <c r="VZM162" s="90"/>
      <c r="VZN162" s="90"/>
      <c r="VZO162" s="90"/>
      <c r="VZP162" s="90"/>
      <c r="VZQ162" s="90"/>
      <c r="VZR162" s="90"/>
      <c r="VZS162" s="90"/>
      <c r="VZT162" s="90"/>
      <c r="VZU162" s="90"/>
      <c r="VZV162" s="90"/>
      <c r="VZW162" s="90"/>
      <c r="VZX162" s="90"/>
      <c r="VZY162" s="90"/>
      <c r="VZZ162" s="90"/>
      <c r="WAA162" s="90"/>
      <c r="WAB162" s="90"/>
      <c r="WAC162" s="90"/>
      <c r="WAD162" s="90"/>
      <c r="WAE162" s="90"/>
      <c r="WAF162" s="90"/>
      <c r="WAG162" s="90"/>
      <c r="WAH162" s="90"/>
      <c r="WAI162" s="90"/>
      <c r="WAJ162" s="90"/>
      <c r="WAK162" s="90"/>
      <c r="WAL162" s="90"/>
      <c r="WAM162" s="90"/>
      <c r="WAN162" s="90"/>
      <c r="WAO162" s="90"/>
      <c r="WAP162" s="90"/>
      <c r="WAQ162" s="90"/>
      <c r="WAR162" s="90"/>
      <c r="WAS162" s="90"/>
      <c r="WAT162" s="90"/>
      <c r="WAU162" s="90"/>
      <c r="WAV162" s="90"/>
      <c r="WAW162" s="90"/>
      <c r="WAX162" s="90"/>
      <c r="WAY162" s="90"/>
      <c r="WAZ162" s="90"/>
      <c r="WBA162" s="90"/>
      <c r="WBB162" s="90"/>
      <c r="WBC162" s="90"/>
      <c r="WBD162" s="90"/>
      <c r="WBE162" s="90"/>
      <c r="WBF162" s="90"/>
      <c r="WBG162" s="90"/>
      <c r="WBH162" s="90"/>
      <c r="WBI162" s="90"/>
      <c r="WBJ162" s="90"/>
      <c r="WBK162" s="90"/>
      <c r="WBL162" s="90"/>
      <c r="WBM162" s="90"/>
      <c r="WBN162" s="90"/>
      <c r="WBO162" s="90"/>
      <c r="WBP162" s="90"/>
      <c r="WBQ162" s="90"/>
      <c r="WBR162" s="90"/>
      <c r="WBS162" s="90"/>
      <c r="WBT162" s="90"/>
      <c r="WBU162" s="90"/>
      <c r="WBV162" s="90"/>
      <c r="WBW162" s="90"/>
      <c r="WBX162" s="90"/>
      <c r="WBY162" s="90"/>
      <c r="WBZ162" s="90"/>
      <c r="WCA162" s="90"/>
      <c r="WCB162" s="90"/>
      <c r="WCC162" s="90"/>
      <c r="WCD162" s="90"/>
      <c r="WCE162" s="90"/>
      <c r="WCF162" s="90"/>
      <c r="WCG162" s="90"/>
      <c r="WCH162" s="90"/>
      <c r="WCI162" s="90"/>
      <c r="WCJ162" s="90"/>
      <c r="WCK162" s="90"/>
      <c r="WCL162" s="90"/>
      <c r="WCM162" s="90"/>
      <c r="WCN162" s="90"/>
      <c r="WCO162" s="90"/>
      <c r="WCP162" s="90"/>
      <c r="WCQ162" s="90"/>
      <c r="WCR162" s="90"/>
      <c r="WCS162" s="90"/>
      <c r="WCT162" s="90"/>
      <c r="WCU162" s="90"/>
      <c r="WCV162" s="90"/>
      <c r="WCW162" s="90"/>
      <c r="WCX162" s="90"/>
      <c r="WCY162" s="90"/>
      <c r="WCZ162" s="90"/>
      <c r="WDA162" s="90"/>
      <c r="WDB162" s="90"/>
      <c r="WDC162" s="90"/>
      <c r="WDD162" s="90"/>
      <c r="WDE162" s="90"/>
      <c r="WDF162" s="90"/>
      <c r="WDG162" s="90"/>
      <c r="WDH162" s="90"/>
      <c r="WDI162" s="90"/>
      <c r="WDJ162" s="90"/>
      <c r="WDK162" s="90"/>
      <c r="WDL162" s="90"/>
      <c r="WDM162" s="90"/>
      <c r="WDN162" s="90"/>
      <c r="WDO162" s="90"/>
      <c r="WDP162" s="90"/>
      <c r="WDQ162" s="90"/>
      <c r="WDR162" s="90"/>
      <c r="WDS162" s="90"/>
      <c r="WDT162" s="90"/>
      <c r="WDU162" s="90"/>
      <c r="WDV162" s="90"/>
      <c r="WDW162" s="90"/>
      <c r="WDX162" s="90"/>
      <c r="WDY162" s="90"/>
      <c r="WDZ162" s="90"/>
      <c r="WEA162" s="90"/>
      <c r="WEB162" s="90"/>
      <c r="WEC162" s="90"/>
      <c r="WED162" s="90"/>
      <c r="WEE162" s="90"/>
      <c r="WEF162" s="90"/>
      <c r="WEG162" s="90"/>
      <c r="WEH162" s="90"/>
      <c r="WEI162" s="90"/>
      <c r="WEJ162" s="90"/>
      <c r="WEK162" s="90"/>
      <c r="WEL162" s="90"/>
      <c r="WEM162" s="90"/>
      <c r="WEN162" s="90"/>
      <c r="WEO162" s="90"/>
      <c r="WEP162" s="90"/>
      <c r="WEQ162" s="90"/>
      <c r="WER162" s="90"/>
      <c r="WES162" s="90"/>
      <c r="WET162" s="90"/>
      <c r="WEU162" s="90"/>
      <c r="WEV162" s="90"/>
      <c r="WEW162" s="90"/>
      <c r="WEX162" s="90"/>
      <c r="WEY162" s="90"/>
      <c r="WEZ162" s="90"/>
      <c r="WFA162" s="90"/>
      <c r="WFB162" s="90"/>
      <c r="WFC162" s="90"/>
      <c r="WFD162" s="90"/>
      <c r="WFE162" s="90"/>
      <c r="WFF162" s="90"/>
      <c r="WFG162" s="90"/>
      <c r="WFH162" s="90"/>
      <c r="WFI162" s="90"/>
      <c r="WFJ162" s="90"/>
      <c r="WFK162" s="90"/>
      <c r="WFL162" s="90"/>
      <c r="WFM162" s="90"/>
      <c r="WFN162" s="90"/>
      <c r="WFO162" s="90"/>
      <c r="WFP162" s="90"/>
      <c r="WFQ162" s="90"/>
      <c r="WFR162" s="90"/>
      <c r="WFS162" s="90"/>
      <c r="WFT162" s="90"/>
      <c r="WFU162" s="90"/>
      <c r="WFV162" s="90"/>
      <c r="WFW162" s="90"/>
      <c r="WFX162" s="90"/>
      <c r="WFY162" s="90"/>
      <c r="WFZ162" s="90"/>
      <c r="WGA162" s="90"/>
      <c r="WGB162" s="90"/>
      <c r="WGC162" s="90"/>
      <c r="WGD162" s="90"/>
      <c r="WGE162" s="90"/>
      <c r="WGF162" s="90"/>
      <c r="WGG162" s="90"/>
      <c r="WGH162" s="90"/>
      <c r="WGI162" s="90"/>
      <c r="WGJ162" s="90"/>
      <c r="WGK162" s="90"/>
      <c r="WGL162" s="90"/>
      <c r="WGM162" s="90"/>
      <c r="WGN162" s="90"/>
      <c r="WGO162" s="90"/>
      <c r="WGP162" s="90"/>
      <c r="WGQ162" s="90"/>
      <c r="WGR162" s="90"/>
      <c r="WGS162" s="90"/>
      <c r="WGT162" s="90"/>
      <c r="WGU162" s="90"/>
      <c r="WGV162" s="90"/>
      <c r="WGW162" s="90"/>
      <c r="WGX162" s="90"/>
      <c r="WGY162" s="90"/>
      <c r="WGZ162" s="90"/>
      <c r="WHA162" s="90"/>
      <c r="WHB162" s="90"/>
      <c r="WHC162" s="90"/>
      <c r="WHD162" s="90"/>
      <c r="WHE162" s="90"/>
      <c r="WHF162" s="90"/>
      <c r="WHG162" s="90"/>
      <c r="WHH162" s="90"/>
      <c r="WHI162" s="90"/>
      <c r="WHJ162" s="90"/>
      <c r="WHK162" s="90"/>
      <c r="WHL162" s="90"/>
      <c r="WHM162" s="90"/>
      <c r="WHN162" s="90"/>
      <c r="WHO162" s="90"/>
      <c r="WHP162" s="90"/>
      <c r="WHQ162" s="90"/>
      <c r="WHR162" s="90"/>
      <c r="WHS162" s="90"/>
      <c r="WHT162" s="90"/>
      <c r="WHU162" s="90"/>
      <c r="WHV162" s="90"/>
      <c r="WHW162" s="90"/>
      <c r="WHX162" s="90"/>
      <c r="WHY162" s="90"/>
      <c r="WHZ162" s="90"/>
      <c r="WIA162" s="90"/>
      <c r="WIB162" s="90"/>
      <c r="WIC162" s="90"/>
      <c r="WID162" s="90"/>
      <c r="WIE162" s="90"/>
      <c r="WIF162" s="90"/>
      <c r="WIG162" s="90"/>
      <c r="WIH162" s="90"/>
      <c r="WII162" s="90"/>
      <c r="WIJ162" s="90"/>
      <c r="WIK162" s="90"/>
      <c r="WIL162" s="90"/>
      <c r="WIM162" s="90"/>
      <c r="WIN162" s="90"/>
      <c r="WIO162" s="90"/>
      <c r="WIP162" s="90"/>
      <c r="WIQ162" s="90"/>
      <c r="WIR162" s="90"/>
      <c r="WIS162" s="90"/>
      <c r="WIT162" s="90"/>
      <c r="WIU162" s="90"/>
      <c r="WIV162" s="90"/>
      <c r="WIW162" s="90"/>
      <c r="WIX162" s="90"/>
      <c r="WIY162" s="90"/>
      <c r="WIZ162" s="90"/>
      <c r="WJA162" s="90"/>
      <c r="WJB162" s="90"/>
      <c r="WJC162" s="90"/>
      <c r="WJD162" s="90"/>
      <c r="WJE162" s="90"/>
      <c r="WJF162" s="90"/>
      <c r="WJG162" s="90"/>
      <c r="WJH162" s="90"/>
      <c r="WJI162" s="90"/>
      <c r="WJJ162" s="90"/>
      <c r="WJK162" s="90"/>
      <c r="WJL162" s="90"/>
      <c r="WJM162" s="90"/>
      <c r="WJN162" s="90"/>
      <c r="WJO162" s="90"/>
      <c r="WJP162" s="90"/>
      <c r="WJQ162" s="90"/>
      <c r="WJR162" s="90"/>
      <c r="WJS162" s="90"/>
      <c r="WJT162" s="90"/>
      <c r="WJU162" s="90"/>
      <c r="WJV162" s="90"/>
      <c r="WJW162" s="90"/>
      <c r="WJX162" s="90"/>
      <c r="WJY162" s="90"/>
      <c r="WJZ162" s="90"/>
      <c r="WKA162" s="90"/>
      <c r="WKB162" s="90"/>
      <c r="WKC162" s="90"/>
      <c r="WKD162" s="90"/>
      <c r="WKE162" s="90"/>
      <c r="WKF162" s="90"/>
      <c r="WKG162" s="90"/>
      <c r="WKH162" s="90"/>
      <c r="WKI162" s="90"/>
      <c r="WKJ162" s="90"/>
      <c r="WKK162" s="90"/>
      <c r="WKL162" s="90"/>
      <c r="WKM162" s="90"/>
      <c r="WKN162" s="90"/>
      <c r="WKO162" s="90"/>
      <c r="WKP162" s="90"/>
      <c r="WKQ162" s="90"/>
      <c r="WKR162" s="90"/>
      <c r="WKS162" s="90"/>
      <c r="WKT162" s="90"/>
      <c r="WKU162" s="90"/>
      <c r="WKV162" s="90"/>
      <c r="WKW162" s="90"/>
      <c r="WKX162" s="90"/>
      <c r="WKY162" s="90"/>
      <c r="WKZ162" s="90"/>
      <c r="WLA162" s="90"/>
      <c r="WLB162" s="90"/>
      <c r="WLC162" s="90"/>
      <c r="WLD162" s="90"/>
      <c r="WLE162" s="90"/>
      <c r="WLF162" s="90"/>
      <c r="WLG162" s="90"/>
      <c r="WLH162" s="90"/>
      <c r="WLI162" s="90"/>
      <c r="WLJ162" s="90"/>
      <c r="WLK162" s="90"/>
      <c r="WLL162" s="90"/>
      <c r="WLM162" s="90"/>
      <c r="WLN162" s="90"/>
      <c r="WLO162" s="90"/>
      <c r="WLP162" s="90"/>
      <c r="WLQ162" s="90"/>
      <c r="WLR162" s="90"/>
      <c r="WLS162" s="90"/>
      <c r="WLT162" s="90"/>
      <c r="WLU162" s="90"/>
      <c r="WLV162" s="90"/>
      <c r="WLW162" s="90"/>
      <c r="WLX162" s="90"/>
      <c r="WLY162" s="90"/>
      <c r="WLZ162" s="90"/>
      <c r="WMA162" s="90"/>
      <c r="WMB162" s="90"/>
      <c r="WMC162" s="90"/>
      <c r="WMD162" s="90"/>
      <c r="WME162" s="90"/>
      <c r="WMF162" s="90"/>
      <c r="WMG162" s="90"/>
      <c r="WMH162" s="90"/>
      <c r="WMI162" s="90"/>
      <c r="WMJ162" s="90"/>
      <c r="WMK162" s="90"/>
      <c r="WML162" s="90"/>
      <c r="WMM162" s="90"/>
      <c r="WMN162" s="90"/>
      <c r="WMO162" s="90"/>
      <c r="WMP162" s="90"/>
      <c r="WMQ162" s="90"/>
      <c r="WMR162" s="90"/>
      <c r="WMS162" s="90"/>
      <c r="WMT162" s="90"/>
      <c r="WMU162" s="90"/>
      <c r="WMV162" s="90"/>
      <c r="WMW162" s="90"/>
      <c r="WMX162" s="90"/>
      <c r="WMY162" s="90"/>
      <c r="WMZ162" s="90"/>
      <c r="WNA162" s="90"/>
      <c r="WNB162" s="90"/>
      <c r="WNC162" s="90"/>
      <c r="WND162" s="90"/>
      <c r="WNE162" s="90"/>
      <c r="WNF162" s="90"/>
      <c r="WNG162" s="90"/>
      <c r="WNH162" s="90"/>
      <c r="WNI162" s="90"/>
      <c r="WNJ162" s="90"/>
      <c r="WNK162" s="90"/>
      <c r="WNL162" s="90"/>
      <c r="WNM162" s="90"/>
      <c r="WNN162" s="90"/>
      <c r="WNO162" s="90"/>
      <c r="WNP162" s="90"/>
      <c r="WNQ162" s="90"/>
      <c r="WNR162" s="90"/>
      <c r="WNS162" s="90"/>
      <c r="WNT162" s="90"/>
      <c r="WNU162" s="90"/>
      <c r="WNV162" s="90"/>
      <c r="WNW162" s="90"/>
      <c r="WNX162" s="90"/>
      <c r="WNY162" s="90"/>
      <c r="WNZ162" s="90"/>
      <c r="WOA162" s="90"/>
      <c r="WOB162" s="90"/>
      <c r="WOC162" s="90"/>
      <c r="WOD162" s="90"/>
      <c r="WOE162" s="90"/>
      <c r="WOF162" s="90"/>
      <c r="WOG162" s="90"/>
      <c r="WOH162" s="90"/>
      <c r="WOI162" s="90"/>
      <c r="WOJ162" s="90"/>
      <c r="WOK162" s="90"/>
      <c r="WOL162" s="90"/>
      <c r="WOM162" s="90"/>
      <c r="WON162" s="90"/>
      <c r="WOO162" s="90"/>
      <c r="WOP162" s="90"/>
      <c r="WOQ162" s="90"/>
      <c r="WOR162" s="90"/>
      <c r="WOS162" s="90"/>
      <c r="WOT162" s="90"/>
      <c r="WOU162" s="90"/>
      <c r="WOV162" s="90"/>
      <c r="WOW162" s="90"/>
      <c r="WOX162" s="90"/>
      <c r="WOY162" s="90"/>
      <c r="WOZ162" s="90"/>
      <c r="WPA162" s="90"/>
      <c r="WPB162" s="90"/>
      <c r="WPC162" s="90"/>
      <c r="WPD162" s="90"/>
      <c r="WPE162" s="90"/>
      <c r="WPF162" s="90"/>
      <c r="WPG162" s="90"/>
      <c r="WPH162" s="90"/>
      <c r="WPI162" s="90"/>
      <c r="WPJ162" s="90"/>
      <c r="WPK162" s="90"/>
      <c r="WPL162" s="90"/>
      <c r="WPM162" s="90"/>
      <c r="WPN162" s="90"/>
      <c r="WPO162" s="90"/>
      <c r="WPP162" s="90"/>
      <c r="WPQ162" s="90"/>
      <c r="WPR162" s="90"/>
      <c r="WPS162" s="90"/>
      <c r="WPT162" s="90"/>
      <c r="WPU162" s="90"/>
      <c r="WPV162" s="90"/>
      <c r="WPW162" s="90"/>
      <c r="WPX162" s="90"/>
      <c r="WPY162" s="90"/>
      <c r="WPZ162" s="90"/>
      <c r="WQA162" s="90"/>
      <c r="WQB162" s="90"/>
      <c r="WQC162" s="90"/>
      <c r="WQD162" s="90"/>
      <c r="WQE162" s="90"/>
      <c r="WQF162" s="90"/>
      <c r="WQG162" s="90"/>
      <c r="WQH162" s="90"/>
      <c r="WQI162" s="90"/>
      <c r="WQJ162" s="90"/>
      <c r="WQK162" s="90"/>
      <c r="WQL162" s="90"/>
      <c r="WQM162" s="90"/>
      <c r="WQN162" s="90"/>
      <c r="WQO162" s="90"/>
      <c r="WQP162" s="90"/>
      <c r="WQQ162" s="90"/>
      <c r="WQR162" s="90"/>
      <c r="WQS162" s="90"/>
      <c r="WQT162" s="90"/>
      <c r="WQU162" s="90"/>
      <c r="WQV162" s="90"/>
      <c r="WQW162" s="90"/>
      <c r="WQX162" s="90"/>
      <c r="WQY162" s="90"/>
      <c r="WQZ162" s="90"/>
      <c r="WRA162" s="90"/>
      <c r="WRB162" s="90"/>
      <c r="WRC162" s="90"/>
      <c r="WRD162" s="90"/>
      <c r="WRE162" s="90"/>
      <c r="WRF162" s="90"/>
      <c r="WRG162" s="90"/>
      <c r="WRH162" s="90"/>
      <c r="WRI162" s="90"/>
      <c r="WRJ162" s="90"/>
      <c r="WRK162" s="90"/>
      <c r="WRL162" s="90"/>
      <c r="WRM162" s="90"/>
      <c r="WRN162" s="90"/>
      <c r="WRO162" s="90"/>
      <c r="WRP162" s="90"/>
      <c r="WRQ162" s="90"/>
      <c r="WRR162" s="90"/>
      <c r="WRS162" s="90"/>
      <c r="WRT162" s="90"/>
      <c r="WRU162" s="90"/>
      <c r="WRV162" s="90"/>
      <c r="WRW162" s="90"/>
      <c r="WRX162" s="90"/>
      <c r="WRY162" s="90"/>
      <c r="WRZ162" s="90"/>
      <c r="WSA162" s="90"/>
      <c r="WSB162" s="90"/>
      <c r="WSC162" s="90"/>
      <c r="WSD162" s="90"/>
      <c r="WSE162" s="90"/>
      <c r="WSF162" s="90"/>
      <c r="WSG162" s="90"/>
      <c r="WSH162" s="90"/>
      <c r="WSI162" s="90"/>
      <c r="WSJ162" s="90"/>
      <c r="WSK162" s="90"/>
      <c r="WSL162" s="90"/>
      <c r="WSM162" s="90"/>
      <c r="WSN162" s="90"/>
      <c r="WSO162" s="90"/>
      <c r="WSP162" s="90"/>
      <c r="WSQ162" s="90"/>
      <c r="WSR162" s="90"/>
      <c r="WSS162" s="90"/>
      <c r="WST162" s="90"/>
      <c r="WSU162" s="90"/>
      <c r="WSV162" s="90"/>
      <c r="WSW162" s="90"/>
      <c r="WSX162" s="90"/>
      <c r="WSY162" s="90"/>
      <c r="WSZ162" s="90"/>
      <c r="WTA162" s="90"/>
      <c r="WTB162" s="90"/>
      <c r="WTC162" s="90"/>
      <c r="WTD162" s="90"/>
      <c r="WTE162" s="90"/>
      <c r="WTF162" s="90"/>
      <c r="WTG162" s="90"/>
      <c r="WTH162" s="90"/>
      <c r="WTI162" s="90"/>
      <c r="WTJ162" s="90"/>
      <c r="WTK162" s="90"/>
      <c r="WTL162" s="90"/>
      <c r="WTM162" s="90"/>
      <c r="WTN162" s="90"/>
      <c r="WTO162" s="90"/>
      <c r="WTP162" s="90"/>
      <c r="WTQ162" s="90"/>
      <c r="WTR162" s="90"/>
      <c r="WTS162" s="90"/>
      <c r="WTT162" s="90"/>
      <c r="WTU162" s="90"/>
      <c r="WTV162" s="90"/>
      <c r="WTW162" s="90"/>
      <c r="WTX162" s="90"/>
      <c r="WTY162" s="90"/>
      <c r="WTZ162" s="90"/>
      <c r="WUA162" s="90"/>
      <c r="WUB162" s="90"/>
      <c r="WUC162" s="90"/>
      <c r="WUD162" s="90"/>
      <c r="WUE162" s="90"/>
      <c r="WUF162" s="90"/>
      <c r="WUG162" s="90"/>
      <c r="WUH162" s="90"/>
      <c r="WUI162" s="90"/>
      <c r="WUJ162" s="90"/>
      <c r="WUK162" s="90"/>
      <c r="WUL162" s="90"/>
      <c r="WUM162" s="90"/>
      <c r="WUN162" s="90"/>
      <c r="WUO162" s="90"/>
      <c r="WUP162" s="90"/>
      <c r="WUQ162" s="90"/>
      <c r="WUR162" s="90"/>
      <c r="WUS162" s="90"/>
      <c r="WUT162" s="90"/>
      <c r="WUU162" s="90"/>
      <c r="WUV162" s="90"/>
      <c r="WUW162" s="90"/>
      <c r="WUX162" s="90"/>
      <c r="WUY162" s="90"/>
      <c r="WUZ162" s="90"/>
      <c r="WVA162" s="90"/>
      <c r="WVB162" s="90"/>
      <c r="WVC162" s="90"/>
      <c r="WVD162" s="90"/>
      <c r="WVE162" s="90"/>
      <c r="WVF162" s="90"/>
      <c r="WVG162" s="90"/>
      <c r="WVH162" s="90"/>
      <c r="WVI162" s="90"/>
      <c r="WVJ162" s="90"/>
      <c r="WVK162" s="90"/>
      <c r="WVL162" s="90"/>
      <c r="WVM162" s="90"/>
      <c r="WVN162" s="90"/>
      <c r="WVO162" s="90"/>
      <c r="WVP162" s="90"/>
      <c r="WVQ162" s="90"/>
    </row>
    <row r="165" spans="2:16137" s="91" customFormat="1" x14ac:dyDescent="0.35">
      <c r="B165" s="92"/>
      <c r="C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c r="AC165" s="90"/>
      <c r="AD165" s="90"/>
      <c r="AE165" s="90"/>
      <c r="AF165" s="90"/>
      <c r="AG165" s="90"/>
      <c r="AH165" s="90"/>
      <c r="AI165" s="90"/>
      <c r="AJ165" s="90"/>
      <c r="AK165" s="90"/>
      <c r="AL165" s="90"/>
      <c r="AM165" s="90"/>
      <c r="AN165" s="90"/>
      <c r="AO165" s="90"/>
      <c r="AP165" s="90"/>
      <c r="AQ165" s="90"/>
      <c r="AR165" s="90"/>
      <c r="AS165" s="90"/>
      <c r="AT165" s="90"/>
      <c r="AU165" s="90"/>
      <c r="AV165" s="90"/>
      <c r="AW165" s="90"/>
      <c r="AX165" s="90"/>
      <c r="AY165" s="90"/>
      <c r="AZ165" s="90"/>
      <c r="BA165" s="90"/>
      <c r="BB165" s="90"/>
      <c r="BC165" s="90"/>
      <c r="BD165" s="90"/>
      <c r="BE165" s="90"/>
      <c r="BF165" s="90"/>
      <c r="BG165" s="90"/>
      <c r="BH165" s="90"/>
      <c r="BI165" s="90"/>
      <c r="BJ165" s="90"/>
      <c r="BK165" s="90"/>
      <c r="BL165" s="90"/>
      <c r="BM165" s="90"/>
      <c r="BN165" s="90"/>
      <c r="BO165" s="90"/>
      <c r="BP165" s="90"/>
      <c r="BQ165" s="90"/>
      <c r="BR165" s="90"/>
      <c r="BS165" s="90"/>
      <c r="BT165" s="90"/>
      <c r="BU165" s="90"/>
      <c r="BV165" s="90"/>
      <c r="BW165" s="90"/>
      <c r="BX165" s="90"/>
      <c r="BY165" s="90"/>
      <c r="BZ165" s="90"/>
      <c r="CA165" s="90"/>
      <c r="CB165" s="90"/>
      <c r="CC165" s="90"/>
      <c r="CD165" s="90"/>
      <c r="CE165" s="90"/>
      <c r="CF165" s="90"/>
      <c r="CG165" s="90"/>
      <c r="CH165" s="90"/>
      <c r="CI165" s="90"/>
      <c r="CJ165" s="90"/>
      <c r="CK165" s="90"/>
      <c r="CL165" s="90"/>
      <c r="CM165" s="90"/>
      <c r="CN165" s="90"/>
      <c r="CO165" s="90"/>
      <c r="CP165" s="90"/>
      <c r="CQ165" s="90"/>
      <c r="CR165" s="90"/>
      <c r="CS165" s="90"/>
      <c r="CT165" s="90"/>
      <c r="CU165" s="90"/>
      <c r="CV165" s="90"/>
      <c r="CW165" s="90"/>
      <c r="CX165" s="90"/>
      <c r="CY165" s="90"/>
      <c r="CZ165" s="90"/>
      <c r="DA165" s="90"/>
      <c r="DB165" s="90"/>
      <c r="DC165" s="90"/>
      <c r="DD165" s="90"/>
      <c r="DE165" s="90"/>
      <c r="DF165" s="90"/>
      <c r="DG165" s="90"/>
      <c r="DH165" s="90"/>
      <c r="DI165" s="90"/>
      <c r="DJ165" s="90"/>
      <c r="DK165" s="90"/>
      <c r="DL165" s="90"/>
      <c r="DM165" s="90"/>
      <c r="DN165" s="90"/>
      <c r="DO165" s="90"/>
      <c r="DP165" s="90"/>
      <c r="DQ165" s="90"/>
      <c r="DR165" s="90"/>
      <c r="DS165" s="90"/>
      <c r="DT165" s="90"/>
      <c r="DU165" s="90"/>
      <c r="DV165" s="90"/>
      <c r="DW165" s="90"/>
      <c r="DX165" s="90"/>
      <c r="DY165" s="90"/>
      <c r="DZ165" s="90"/>
      <c r="EA165" s="90"/>
      <c r="EB165" s="90"/>
      <c r="EC165" s="90"/>
      <c r="ED165" s="90"/>
      <c r="EE165" s="90"/>
      <c r="EF165" s="90"/>
      <c r="EG165" s="90"/>
      <c r="EH165" s="90"/>
      <c r="EI165" s="90"/>
      <c r="EJ165" s="90"/>
      <c r="EK165" s="90"/>
      <c r="EL165" s="90"/>
      <c r="EM165" s="90"/>
      <c r="EN165" s="90"/>
      <c r="EO165" s="90"/>
      <c r="EP165" s="90"/>
      <c r="EQ165" s="90"/>
      <c r="ER165" s="90"/>
      <c r="ES165" s="90"/>
      <c r="ET165" s="90"/>
      <c r="EU165" s="90"/>
      <c r="EV165" s="90"/>
      <c r="EW165" s="90"/>
      <c r="EX165" s="90"/>
      <c r="EY165" s="90"/>
      <c r="EZ165" s="90"/>
      <c r="FA165" s="90"/>
      <c r="FB165" s="90"/>
      <c r="FC165" s="90"/>
      <c r="FD165" s="90"/>
      <c r="FE165" s="90"/>
      <c r="FF165" s="90"/>
      <c r="FG165" s="90"/>
      <c r="FH165" s="90"/>
      <c r="FI165" s="90"/>
      <c r="FJ165" s="90"/>
      <c r="FK165" s="90"/>
      <c r="FL165" s="90"/>
      <c r="FM165" s="90"/>
      <c r="FN165" s="90"/>
      <c r="FO165" s="90"/>
      <c r="FP165" s="90"/>
      <c r="FQ165" s="90"/>
      <c r="FR165" s="90"/>
      <c r="FS165" s="90"/>
      <c r="FT165" s="90"/>
      <c r="FU165" s="90"/>
      <c r="FV165" s="90"/>
      <c r="FW165" s="90"/>
      <c r="FX165" s="90"/>
      <c r="FY165" s="90"/>
      <c r="FZ165" s="90"/>
      <c r="GA165" s="90"/>
      <c r="GB165" s="90"/>
      <c r="GC165" s="90"/>
      <c r="GD165" s="90"/>
      <c r="GE165" s="90"/>
      <c r="GF165" s="90"/>
      <c r="GG165" s="90"/>
      <c r="GH165" s="90"/>
      <c r="GI165" s="90"/>
      <c r="GJ165" s="90"/>
      <c r="GK165" s="90"/>
      <c r="GL165" s="90"/>
      <c r="GM165" s="90"/>
      <c r="GN165" s="90"/>
      <c r="GO165" s="90"/>
      <c r="GP165" s="90"/>
      <c r="GQ165" s="90"/>
      <c r="GR165" s="90"/>
      <c r="GS165" s="90"/>
      <c r="GT165" s="90"/>
      <c r="GU165" s="90"/>
      <c r="GV165" s="90"/>
      <c r="GW165" s="90"/>
      <c r="GX165" s="90"/>
      <c r="GY165" s="90"/>
      <c r="GZ165" s="90"/>
      <c r="HA165" s="90"/>
      <c r="HB165" s="90"/>
      <c r="HC165" s="90"/>
      <c r="HD165" s="90"/>
      <c r="HE165" s="90"/>
      <c r="HF165" s="90"/>
      <c r="HG165" s="90"/>
      <c r="HH165" s="90"/>
      <c r="HI165" s="90"/>
      <c r="HJ165" s="90"/>
      <c r="HK165" s="90"/>
      <c r="HL165" s="90"/>
      <c r="HM165" s="90"/>
      <c r="HN165" s="90"/>
      <c r="HO165" s="90"/>
      <c r="HP165" s="90"/>
      <c r="HQ165" s="90"/>
      <c r="HR165" s="90"/>
      <c r="HS165" s="90"/>
      <c r="HT165" s="90"/>
      <c r="HU165" s="90"/>
      <c r="HV165" s="90"/>
      <c r="HW165" s="90"/>
      <c r="HX165" s="90"/>
      <c r="HY165" s="90"/>
      <c r="HZ165" s="90"/>
      <c r="IA165" s="90"/>
      <c r="IB165" s="90"/>
      <c r="IC165" s="90"/>
      <c r="ID165" s="90"/>
      <c r="IE165" s="90"/>
      <c r="IF165" s="90"/>
      <c r="IG165" s="90"/>
      <c r="IH165" s="90"/>
      <c r="II165" s="90"/>
      <c r="IJ165" s="90"/>
      <c r="IK165" s="90"/>
      <c r="IL165" s="90"/>
      <c r="IM165" s="90"/>
      <c r="IN165" s="90"/>
      <c r="IO165" s="90"/>
      <c r="IP165" s="90"/>
      <c r="IQ165" s="90"/>
      <c r="IR165" s="90"/>
      <c r="IS165" s="90"/>
      <c r="IT165" s="90"/>
      <c r="IU165" s="90"/>
      <c r="IV165" s="90"/>
      <c r="IW165" s="90"/>
      <c r="IX165" s="90"/>
      <c r="IY165" s="90"/>
      <c r="IZ165" s="90"/>
      <c r="JA165" s="90"/>
      <c r="JB165" s="90"/>
      <c r="JC165" s="90"/>
      <c r="JD165" s="90"/>
      <c r="JE165" s="90"/>
      <c r="JF165" s="90"/>
      <c r="JG165" s="90"/>
      <c r="JH165" s="90"/>
      <c r="JI165" s="90"/>
      <c r="JJ165" s="90"/>
      <c r="JK165" s="90"/>
      <c r="JL165" s="90"/>
      <c r="JM165" s="90"/>
      <c r="JN165" s="90"/>
      <c r="JO165" s="90"/>
      <c r="JP165" s="90"/>
      <c r="JQ165" s="90"/>
      <c r="JR165" s="90"/>
      <c r="JS165" s="90"/>
      <c r="JT165" s="90"/>
      <c r="JU165" s="90"/>
      <c r="JV165" s="90"/>
      <c r="JW165" s="90"/>
      <c r="JX165" s="90"/>
      <c r="JY165" s="90"/>
      <c r="JZ165" s="90"/>
      <c r="KA165" s="90"/>
      <c r="KB165" s="90"/>
      <c r="KC165" s="90"/>
      <c r="KD165" s="90"/>
      <c r="KE165" s="90"/>
      <c r="KF165" s="90"/>
      <c r="KG165" s="90"/>
      <c r="KH165" s="90"/>
      <c r="KI165" s="90"/>
      <c r="KJ165" s="90"/>
      <c r="KK165" s="90"/>
      <c r="KL165" s="90"/>
      <c r="KM165" s="90"/>
      <c r="KN165" s="90"/>
      <c r="KO165" s="90"/>
      <c r="KP165" s="90"/>
      <c r="KQ165" s="90"/>
      <c r="KR165" s="90"/>
      <c r="KS165" s="90"/>
      <c r="KT165" s="90"/>
      <c r="KU165" s="90"/>
      <c r="KV165" s="90"/>
      <c r="KW165" s="90"/>
      <c r="KX165" s="90"/>
      <c r="KY165" s="90"/>
      <c r="KZ165" s="90"/>
      <c r="LA165" s="90"/>
      <c r="LB165" s="90"/>
      <c r="LC165" s="90"/>
      <c r="LD165" s="90"/>
      <c r="LE165" s="90"/>
      <c r="LF165" s="90"/>
      <c r="LG165" s="90"/>
      <c r="LH165" s="90"/>
      <c r="LI165" s="90"/>
      <c r="LJ165" s="90"/>
      <c r="LK165" s="90"/>
      <c r="LL165" s="90"/>
      <c r="LM165" s="90"/>
      <c r="LN165" s="90"/>
      <c r="LO165" s="90"/>
      <c r="LP165" s="90"/>
      <c r="LQ165" s="90"/>
      <c r="LR165" s="90"/>
      <c r="LS165" s="90"/>
      <c r="LT165" s="90"/>
      <c r="LU165" s="90"/>
      <c r="LV165" s="90"/>
      <c r="LW165" s="90"/>
      <c r="LX165" s="90"/>
      <c r="LY165" s="90"/>
      <c r="LZ165" s="90"/>
      <c r="MA165" s="90"/>
      <c r="MB165" s="90"/>
      <c r="MC165" s="90"/>
      <c r="MD165" s="90"/>
      <c r="ME165" s="90"/>
      <c r="MF165" s="90"/>
      <c r="MG165" s="90"/>
      <c r="MH165" s="90"/>
      <c r="MI165" s="90"/>
      <c r="MJ165" s="90"/>
      <c r="MK165" s="90"/>
      <c r="ML165" s="90"/>
      <c r="MM165" s="90"/>
      <c r="MN165" s="90"/>
      <c r="MO165" s="90"/>
      <c r="MP165" s="90"/>
      <c r="MQ165" s="90"/>
      <c r="MR165" s="90"/>
      <c r="MS165" s="90"/>
      <c r="MT165" s="90"/>
      <c r="MU165" s="90"/>
      <c r="MV165" s="90"/>
      <c r="MW165" s="90"/>
      <c r="MX165" s="90"/>
      <c r="MY165" s="90"/>
      <c r="MZ165" s="90"/>
      <c r="NA165" s="90"/>
      <c r="NB165" s="90"/>
      <c r="NC165" s="90"/>
      <c r="ND165" s="90"/>
      <c r="NE165" s="90"/>
      <c r="NF165" s="90"/>
      <c r="NG165" s="90"/>
      <c r="NH165" s="90"/>
      <c r="NI165" s="90"/>
      <c r="NJ165" s="90"/>
      <c r="NK165" s="90"/>
      <c r="NL165" s="90"/>
      <c r="NM165" s="90"/>
      <c r="NN165" s="90"/>
      <c r="NO165" s="90"/>
      <c r="NP165" s="90"/>
      <c r="NQ165" s="90"/>
      <c r="NR165" s="90"/>
      <c r="NS165" s="90"/>
      <c r="NT165" s="90"/>
      <c r="NU165" s="90"/>
      <c r="NV165" s="90"/>
      <c r="NW165" s="90"/>
      <c r="NX165" s="90"/>
      <c r="NY165" s="90"/>
      <c r="NZ165" s="90"/>
      <c r="OA165" s="90"/>
      <c r="OB165" s="90"/>
      <c r="OC165" s="90"/>
      <c r="OD165" s="90"/>
      <c r="OE165" s="90"/>
      <c r="OF165" s="90"/>
      <c r="OG165" s="90"/>
      <c r="OH165" s="90"/>
      <c r="OI165" s="90"/>
      <c r="OJ165" s="90"/>
      <c r="OK165" s="90"/>
      <c r="OL165" s="90"/>
      <c r="OM165" s="90"/>
      <c r="ON165" s="90"/>
      <c r="OO165" s="90"/>
      <c r="OP165" s="90"/>
      <c r="OQ165" s="90"/>
      <c r="OR165" s="90"/>
      <c r="OS165" s="90"/>
      <c r="OT165" s="90"/>
      <c r="OU165" s="90"/>
      <c r="OV165" s="90"/>
      <c r="OW165" s="90"/>
      <c r="OX165" s="90"/>
      <c r="OY165" s="90"/>
      <c r="OZ165" s="90"/>
      <c r="PA165" s="90"/>
      <c r="PB165" s="90"/>
      <c r="PC165" s="90"/>
      <c r="PD165" s="90"/>
      <c r="PE165" s="90"/>
      <c r="PF165" s="90"/>
      <c r="PG165" s="90"/>
      <c r="PH165" s="90"/>
      <c r="PI165" s="90"/>
      <c r="PJ165" s="90"/>
      <c r="PK165" s="90"/>
      <c r="PL165" s="90"/>
      <c r="PM165" s="90"/>
      <c r="PN165" s="90"/>
      <c r="PO165" s="90"/>
      <c r="PP165" s="90"/>
      <c r="PQ165" s="90"/>
      <c r="PR165" s="90"/>
      <c r="PS165" s="90"/>
      <c r="PT165" s="90"/>
      <c r="PU165" s="90"/>
      <c r="PV165" s="90"/>
      <c r="PW165" s="90"/>
      <c r="PX165" s="90"/>
      <c r="PY165" s="90"/>
      <c r="PZ165" s="90"/>
      <c r="QA165" s="90"/>
      <c r="QB165" s="90"/>
      <c r="QC165" s="90"/>
      <c r="QD165" s="90"/>
      <c r="QE165" s="90"/>
      <c r="QF165" s="90"/>
      <c r="QG165" s="90"/>
      <c r="QH165" s="90"/>
      <c r="QI165" s="90"/>
      <c r="QJ165" s="90"/>
      <c r="QK165" s="90"/>
      <c r="QL165" s="90"/>
      <c r="QM165" s="90"/>
      <c r="QN165" s="90"/>
      <c r="QO165" s="90"/>
      <c r="QP165" s="90"/>
      <c r="QQ165" s="90"/>
      <c r="QR165" s="90"/>
      <c r="QS165" s="90"/>
      <c r="QT165" s="90"/>
      <c r="QU165" s="90"/>
      <c r="QV165" s="90"/>
      <c r="QW165" s="90"/>
      <c r="QX165" s="90"/>
      <c r="QY165" s="90"/>
      <c r="QZ165" s="90"/>
      <c r="RA165" s="90"/>
      <c r="RB165" s="90"/>
      <c r="RC165" s="90"/>
      <c r="RD165" s="90"/>
      <c r="RE165" s="90"/>
      <c r="RF165" s="90"/>
      <c r="RG165" s="90"/>
      <c r="RH165" s="90"/>
      <c r="RI165" s="90"/>
      <c r="RJ165" s="90"/>
      <c r="RK165" s="90"/>
      <c r="RL165" s="90"/>
      <c r="RM165" s="90"/>
      <c r="RN165" s="90"/>
      <c r="RO165" s="90"/>
      <c r="RP165" s="90"/>
      <c r="RQ165" s="90"/>
      <c r="RR165" s="90"/>
      <c r="RS165" s="90"/>
      <c r="RT165" s="90"/>
      <c r="RU165" s="90"/>
      <c r="RV165" s="90"/>
      <c r="RW165" s="90"/>
      <c r="RX165" s="90"/>
      <c r="RY165" s="90"/>
      <c r="RZ165" s="90"/>
      <c r="SA165" s="90"/>
      <c r="SB165" s="90"/>
      <c r="SC165" s="90"/>
      <c r="SD165" s="90"/>
      <c r="SE165" s="90"/>
      <c r="SF165" s="90"/>
      <c r="SG165" s="90"/>
      <c r="SH165" s="90"/>
      <c r="SI165" s="90"/>
      <c r="SJ165" s="90"/>
      <c r="SK165" s="90"/>
      <c r="SL165" s="90"/>
      <c r="SM165" s="90"/>
      <c r="SN165" s="90"/>
      <c r="SO165" s="90"/>
      <c r="SP165" s="90"/>
      <c r="SQ165" s="90"/>
      <c r="SR165" s="90"/>
      <c r="SS165" s="90"/>
      <c r="ST165" s="90"/>
      <c r="SU165" s="90"/>
      <c r="SV165" s="90"/>
      <c r="SW165" s="90"/>
      <c r="SX165" s="90"/>
      <c r="SY165" s="90"/>
      <c r="SZ165" s="90"/>
      <c r="TA165" s="90"/>
      <c r="TB165" s="90"/>
      <c r="TC165" s="90"/>
      <c r="TD165" s="90"/>
      <c r="TE165" s="90"/>
      <c r="TF165" s="90"/>
      <c r="TG165" s="90"/>
      <c r="TH165" s="90"/>
      <c r="TI165" s="90"/>
      <c r="TJ165" s="90"/>
      <c r="TK165" s="90"/>
      <c r="TL165" s="90"/>
      <c r="TM165" s="90"/>
      <c r="TN165" s="90"/>
      <c r="TO165" s="90"/>
      <c r="TP165" s="90"/>
      <c r="TQ165" s="90"/>
      <c r="TR165" s="90"/>
      <c r="TS165" s="90"/>
      <c r="TT165" s="90"/>
      <c r="TU165" s="90"/>
      <c r="TV165" s="90"/>
      <c r="TW165" s="90"/>
      <c r="TX165" s="90"/>
      <c r="TY165" s="90"/>
      <c r="TZ165" s="90"/>
      <c r="UA165" s="90"/>
      <c r="UB165" s="90"/>
      <c r="UC165" s="90"/>
      <c r="UD165" s="90"/>
      <c r="UE165" s="90"/>
      <c r="UF165" s="90"/>
      <c r="UG165" s="90"/>
      <c r="UH165" s="90"/>
      <c r="UI165" s="90"/>
      <c r="UJ165" s="90"/>
      <c r="UK165" s="90"/>
      <c r="UL165" s="90"/>
      <c r="UM165" s="90"/>
      <c r="UN165" s="90"/>
      <c r="UO165" s="90"/>
      <c r="UP165" s="90"/>
      <c r="UQ165" s="90"/>
      <c r="UR165" s="90"/>
      <c r="US165" s="90"/>
      <c r="UT165" s="90"/>
      <c r="UU165" s="90"/>
      <c r="UV165" s="90"/>
      <c r="UW165" s="90"/>
      <c r="UX165" s="90"/>
      <c r="UY165" s="90"/>
      <c r="UZ165" s="90"/>
      <c r="VA165" s="90"/>
      <c r="VB165" s="90"/>
      <c r="VC165" s="90"/>
      <c r="VD165" s="90"/>
      <c r="VE165" s="90"/>
      <c r="VF165" s="90"/>
      <c r="VG165" s="90"/>
      <c r="VH165" s="90"/>
      <c r="VI165" s="90"/>
      <c r="VJ165" s="90"/>
      <c r="VK165" s="90"/>
      <c r="VL165" s="90"/>
      <c r="VM165" s="90"/>
      <c r="VN165" s="90"/>
      <c r="VO165" s="90"/>
      <c r="VP165" s="90"/>
      <c r="VQ165" s="90"/>
      <c r="VR165" s="90"/>
      <c r="VS165" s="90"/>
      <c r="VT165" s="90"/>
      <c r="VU165" s="90"/>
      <c r="VV165" s="90"/>
      <c r="VW165" s="90"/>
      <c r="VX165" s="90"/>
      <c r="VY165" s="90"/>
      <c r="VZ165" s="90"/>
      <c r="WA165" s="90"/>
      <c r="WB165" s="90"/>
      <c r="WC165" s="90"/>
      <c r="WD165" s="90"/>
      <c r="WE165" s="90"/>
      <c r="WF165" s="90"/>
      <c r="WG165" s="90"/>
      <c r="WH165" s="90"/>
      <c r="WI165" s="90"/>
      <c r="WJ165" s="90"/>
      <c r="WK165" s="90"/>
      <c r="WL165" s="90"/>
      <c r="WM165" s="90"/>
      <c r="WN165" s="90"/>
      <c r="WO165" s="90"/>
      <c r="WP165" s="90"/>
      <c r="WQ165" s="90"/>
      <c r="WR165" s="90"/>
      <c r="WS165" s="90"/>
      <c r="WT165" s="90"/>
      <c r="WU165" s="90"/>
      <c r="WV165" s="90"/>
      <c r="WW165" s="90"/>
      <c r="WX165" s="90"/>
      <c r="WY165" s="90"/>
      <c r="WZ165" s="90"/>
      <c r="XA165" s="90"/>
      <c r="XB165" s="90"/>
      <c r="XC165" s="90"/>
      <c r="XD165" s="90"/>
      <c r="XE165" s="90"/>
      <c r="XF165" s="90"/>
      <c r="XG165" s="90"/>
      <c r="XH165" s="90"/>
      <c r="XI165" s="90"/>
      <c r="XJ165" s="90"/>
      <c r="XK165" s="90"/>
      <c r="XL165" s="90"/>
      <c r="XM165" s="90"/>
      <c r="XN165" s="90"/>
      <c r="XO165" s="90"/>
      <c r="XP165" s="90"/>
      <c r="XQ165" s="90"/>
      <c r="XR165" s="90"/>
      <c r="XS165" s="90"/>
      <c r="XT165" s="90"/>
      <c r="XU165" s="90"/>
      <c r="XV165" s="90"/>
      <c r="XW165" s="90"/>
      <c r="XX165" s="90"/>
      <c r="XY165" s="90"/>
      <c r="XZ165" s="90"/>
      <c r="YA165" s="90"/>
      <c r="YB165" s="90"/>
      <c r="YC165" s="90"/>
      <c r="YD165" s="90"/>
      <c r="YE165" s="90"/>
      <c r="YF165" s="90"/>
      <c r="YG165" s="90"/>
      <c r="YH165" s="90"/>
      <c r="YI165" s="90"/>
      <c r="YJ165" s="90"/>
      <c r="YK165" s="90"/>
      <c r="YL165" s="90"/>
      <c r="YM165" s="90"/>
      <c r="YN165" s="90"/>
      <c r="YO165" s="90"/>
      <c r="YP165" s="90"/>
      <c r="YQ165" s="90"/>
      <c r="YR165" s="90"/>
      <c r="YS165" s="90"/>
      <c r="YT165" s="90"/>
      <c r="YU165" s="90"/>
      <c r="YV165" s="90"/>
      <c r="YW165" s="90"/>
      <c r="YX165" s="90"/>
      <c r="YY165" s="90"/>
      <c r="YZ165" s="90"/>
      <c r="ZA165" s="90"/>
      <c r="ZB165" s="90"/>
      <c r="ZC165" s="90"/>
      <c r="ZD165" s="90"/>
      <c r="ZE165" s="90"/>
      <c r="ZF165" s="90"/>
      <c r="ZG165" s="90"/>
      <c r="ZH165" s="90"/>
      <c r="ZI165" s="90"/>
      <c r="ZJ165" s="90"/>
      <c r="ZK165" s="90"/>
      <c r="ZL165" s="90"/>
      <c r="ZM165" s="90"/>
      <c r="ZN165" s="90"/>
      <c r="ZO165" s="90"/>
      <c r="ZP165" s="90"/>
      <c r="ZQ165" s="90"/>
      <c r="ZR165" s="90"/>
      <c r="ZS165" s="90"/>
      <c r="ZT165" s="90"/>
      <c r="ZU165" s="90"/>
      <c r="ZV165" s="90"/>
      <c r="ZW165" s="90"/>
      <c r="ZX165" s="90"/>
      <c r="ZY165" s="90"/>
      <c r="ZZ165" s="90"/>
      <c r="AAA165" s="90"/>
      <c r="AAB165" s="90"/>
      <c r="AAC165" s="90"/>
      <c r="AAD165" s="90"/>
      <c r="AAE165" s="90"/>
      <c r="AAF165" s="90"/>
      <c r="AAG165" s="90"/>
      <c r="AAH165" s="90"/>
      <c r="AAI165" s="90"/>
      <c r="AAJ165" s="90"/>
      <c r="AAK165" s="90"/>
      <c r="AAL165" s="90"/>
      <c r="AAM165" s="90"/>
      <c r="AAN165" s="90"/>
      <c r="AAO165" s="90"/>
      <c r="AAP165" s="90"/>
      <c r="AAQ165" s="90"/>
      <c r="AAR165" s="90"/>
      <c r="AAS165" s="90"/>
      <c r="AAT165" s="90"/>
      <c r="AAU165" s="90"/>
      <c r="AAV165" s="90"/>
      <c r="AAW165" s="90"/>
      <c r="AAX165" s="90"/>
      <c r="AAY165" s="90"/>
      <c r="AAZ165" s="90"/>
      <c r="ABA165" s="90"/>
      <c r="ABB165" s="90"/>
      <c r="ABC165" s="90"/>
      <c r="ABD165" s="90"/>
      <c r="ABE165" s="90"/>
      <c r="ABF165" s="90"/>
      <c r="ABG165" s="90"/>
      <c r="ABH165" s="90"/>
      <c r="ABI165" s="90"/>
      <c r="ABJ165" s="90"/>
      <c r="ABK165" s="90"/>
      <c r="ABL165" s="90"/>
      <c r="ABM165" s="90"/>
      <c r="ABN165" s="90"/>
      <c r="ABO165" s="90"/>
      <c r="ABP165" s="90"/>
      <c r="ABQ165" s="90"/>
      <c r="ABR165" s="90"/>
      <c r="ABS165" s="90"/>
      <c r="ABT165" s="90"/>
      <c r="ABU165" s="90"/>
      <c r="ABV165" s="90"/>
      <c r="ABW165" s="90"/>
      <c r="ABX165" s="90"/>
      <c r="ABY165" s="90"/>
      <c r="ABZ165" s="90"/>
      <c r="ACA165" s="90"/>
      <c r="ACB165" s="90"/>
      <c r="ACC165" s="90"/>
      <c r="ACD165" s="90"/>
      <c r="ACE165" s="90"/>
      <c r="ACF165" s="90"/>
      <c r="ACG165" s="90"/>
      <c r="ACH165" s="90"/>
      <c r="ACI165" s="90"/>
      <c r="ACJ165" s="90"/>
      <c r="ACK165" s="90"/>
      <c r="ACL165" s="90"/>
      <c r="ACM165" s="90"/>
      <c r="ACN165" s="90"/>
      <c r="ACO165" s="90"/>
      <c r="ACP165" s="90"/>
      <c r="ACQ165" s="90"/>
      <c r="ACR165" s="90"/>
      <c r="ACS165" s="90"/>
      <c r="ACT165" s="90"/>
      <c r="ACU165" s="90"/>
      <c r="ACV165" s="90"/>
      <c r="ACW165" s="90"/>
      <c r="ACX165" s="90"/>
      <c r="ACY165" s="90"/>
      <c r="ACZ165" s="90"/>
      <c r="ADA165" s="90"/>
      <c r="ADB165" s="90"/>
      <c r="ADC165" s="90"/>
      <c r="ADD165" s="90"/>
      <c r="ADE165" s="90"/>
      <c r="ADF165" s="90"/>
      <c r="ADG165" s="90"/>
      <c r="ADH165" s="90"/>
      <c r="ADI165" s="90"/>
      <c r="ADJ165" s="90"/>
      <c r="ADK165" s="90"/>
      <c r="ADL165" s="90"/>
      <c r="ADM165" s="90"/>
      <c r="ADN165" s="90"/>
      <c r="ADO165" s="90"/>
      <c r="ADP165" s="90"/>
      <c r="ADQ165" s="90"/>
      <c r="ADR165" s="90"/>
      <c r="ADS165" s="90"/>
      <c r="ADT165" s="90"/>
      <c r="ADU165" s="90"/>
      <c r="ADV165" s="90"/>
      <c r="ADW165" s="90"/>
      <c r="ADX165" s="90"/>
      <c r="ADY165" s="90"/>
      <c r="ADZ165" s="90"/>
      <c r="AEA165" s="90"/>
      <c r="AEB165" s="90"/>
      <c r="AEC165" s="90"/>
      <c r="AED165" s="90"/>
      <c r="AEE165" s="90"/>
      <c r="AEF165" s="90"/>
      <c r="AEG165" s="90"/>
      <c r="AEH165" s="90"/>
      <c r="AEI165" s="90"/>
      <c r="AEJ165" s="90"/>
      <c r="AEK165" s="90"/>
      <c r="AEL165" s="90"/>
      <c r="AEM165" s="90"/>
      <c r="AEN165" s="90"/>
      <c r="AEO165" s="90"/>
      <c r="AEP165" s="90"/>
      <c r="AEQ165" s="90"/>
      <c r="AER165" s="90"/>
      <c r="AES165" s="90"/>
      <c r="AET165" s="90"/>
      <c r="AEU165" s="90"/>
      <c r="AEV165" s="90"/>
      <c r="AEW165" s="90"/>
      <c r="AEX165" s="90"/>
      <c r="AEY165" s="90"/>
      <c r="AEZ165" s="90"/>
      <c r="AFA165" s="90"/>
      <c r="AFB165" s="90"/>
      <c r="AFC165" s="90"/>
      <c r="AFD165" s="90"/>
      <c r="AFE165" s="90"/>
      <c r="AFF165" s="90"/>
      <c r="AFG165" s="90"/>
      <c r="AFH165" s="90"/>
      <c r="AFI165" s="90"/>
      <c r="AFJ165" s="90"/>
      <c r="AFK165" s="90"/>
      <c r="AFL165" s="90"/>
      <c r="AFM165" s="90"/>
      <c r="AFN165" s="90"/>
      <c r="AFO165" s="90"/>
      <c r="AFP165" s="90"/>
      <c r="AFQ165" s="90"/>
      <c r="AFR165" s="90"/>
      <c r="AFS165" s="90"/>
      <c r="AFT165" s="90"/>
      <c r="AFU165" s="90"/>
      <c r="AFV165" s="90"/>
      <c r="AFW165" s="90"/>
      <c r="AFX165" s="90"/>
      <c r="AFY165" s="90"/>
      <c r="AFZ165" s="90"/>
      <c r="AGA165" s="90"/>
      <c r="AGB165" s="90"/>
      <c r="AGC165" s="90"/>
      <c r="AGD165" s="90"/>
      <c r="AGE165" s="90"/>
      <c r="AGF165" s="90"/>
      <c r="AGG165" s="90"/>
      <c r="AGH165" s="90"/>
      <c r="AGI165" s="90"/>
      <c r="AGJ165" s="90"/>
      <c r="AGK165" s="90"/>
      <c r="AGL165" s="90"/>
      <c r="AGM165" s="90"/>
      <c r="AGN165" s="90"/>
      <c r="AGO165" s="90"/>
      <c r="AGP165" s="90"/>
      <c r="AGQ165" s="90"/>
      <c r="AGR165" s="90"/>
      <c r="AGS165" s="90"/>
      <c r="AGT165" s="90"/>
      <c r="AGU165" s="90"/>
      <c r="AGV165" s="90"/>
      <c r="AGW165" s="90"/>
      <c r="AGX165" s="90"/>
      <c r="AGY165" s="90"/>
      <c r="AGZ165" s="90"/>
      <c r="AHA165" s="90"/>
      <c r="AHB165" s="90"/>
      <c r="AHC165" s="90"/>
      <c r="AHD165" s="90"/>
      <c r="AHE165" s="90"/>
      <c r="AHF165" s="90"/>
      <c r="AHG165" s="90"/>
      <c r="AHH165" s="90"/>
      <c r="AHI165" s="90"/>
      <c r="AHJ165" s="90"/>
      <c r="AHK165" s="90"/>
      <c r="AHL165" s="90"/>
      <c r="AHM165" s="90"/>
      <c r="AHN165" s="90"/>
      <c r="AHO165" s="90"/>
      <c r="AHP165" s="90"/>
      <c r="AHQ165" s="90"/>
      <c r="AHR165" s="90"/>
      <c r="AHS165" s="90"/>
      <c r="AHT165" s="90"/>
      <c r="AHU165" s="90"/>
      <c r="AHV165" s="90"/>
      <c r="AHW165" s="90"/>
      <c r="AHX165" s="90"/>
      <c r="AHY165" s="90"/>
      <c r="AHZ165" s="90"/>
      <c r="AIA165" s="90"/>
      <c r="AIB165" s="90"/>
      <c r="AIC165" s="90"/>
      <c r="AID165" s="90"/>
      <c r="AIE165" s="90"/>
      <c r="AIF165" s="90"/>
      <c r="AIG165" s="90"/>
      <c r="AIH165" s="90"/>
      <c r="AII165" s="90"/>
      <c r="AIJ165" s="90"/>
      <c r="AIK165" s="90"/>
      <c r="AIL165" s="90"/>
      <c r="AIM165" s="90"/>
      <c r="AIN165" s="90"/>
      <c r="AIO165" s="90"/>
      <c r="AIP165" s="90"/>
      <c r="AIQ165" s="90"/>
      <c r="AIR165" s="90"/>
      <c r="AIS165" s="90"/>
      <c r="AIT165" s="90"/>
      <c r="AIU165" s="90"/>
      <c r="AIV165" s="90"/>
      <c r="AIW165" s="90"/>
      <c r="AIX165" s="90"/>
      <c r="AIY165" s="90"/>
      <c r="AIZ165" s="90"/>
      <c r="AJA165" s="90"/>
      <c r="AJB165" s="90"/>
      <c r="AJC165" s="90"/>
      <c r="AJD165" s="90"/>
      <c r="AJE165" s="90"/>
      <c r="AJF165" s="90"/>
      <c r="AJG165" s="90"/>
      <c r="AJH165" s="90"/>
      <c r="AJI165" s="90"/>
      <c r="AJJ165" s="90"/>
      <c r="AJK165" s="90"/>
      <c r="AJL165" s="90"/>
      <c r="AJM165" s="90"/>
      <c r="AJN165" s="90"/>
      <c r="AJO165" s="90"/>
      <c r="AJP165" s="90"/>
      <c r="AJQ165" s="90"/>
      <c r="AJR165" s="90"/>
      <c r="AJS165" s="90"/>
      <c r="AJT165" s="90"/>
      <c r="AJU165" s="90"/>
      <c r="AJV165" s="90"/>
      <c r="AJW165" s="90"/>
      <c r="AJX165" s="90"/>
      <c r="AJY165" s="90"/>
      <c r="AJZ165" s="90"/>
      <c r="AKA165" s="90"/>
      <c r="AKB165" s="90"/>
      <c r="AKC165" s="90"/>
      <c r="AKD165" s="90"/>
      <c r="AKE165" s="90"/>
      <c r="AKF165" s="90"/>
      <c r="AKG165" s="90"/>
      <c r="AKH165" s="90"/>
      <c r="AKI165" s="90"/>
      <c r="AKJ165" s="90"/>
      <c r="AKK165" s="90"/>
      <c r="AKL165" s="90"/>
      <c r="AKM165" s="90"/>
      <c r="AKN165" s="90"/>
      <c r="AKO165" s="90"/>
      <c r="AKP165" s="90"/>
      <c r="AKQ165" s="90"/>
      <c r="AKR165" s="90"/>
      <c r="AKS165" s="90"/>
      <c r="AKT165" s="90"/>
      <c r="AKU165" s="90"/>
      <c r="AKV165" s="90"/>
      <c r="AKW165" s="90"/>
      <c r="AKX165" s="90"/>
      <c r="AKY165" s="90"/>
      <c r="AKZ165" s="90"/>
      <c r="ALA165" s="90"/>
      <c r="ALB165" s="90"/>
      <c r="ALC165" s="90"/>
      <c r="ALD165" s="90"/>
      <c r="ALE165" s="90"/>
      <c r="ALF165" s="90"/>
      <c r="ALG165" s="90"/>
      <c r="ALH165" s="90"/>
      <c r="ALI165" s="90"/>
      <c r="ALJ165" s="90"/>
      <c r="ALK165" s="90"/>
      <c r="ALL165" s="90"/>
      <c r="ALM165" s="90"/>
      <c r="ALN165" s="90"/>
      <c r="ALO165" s="90"/>
      <c r="ALP165" s="90"/>
      <c r="ALQ165" s="90"/>
      <c r="ALR165" s="90"/>
      <c r="ALS165" s="90"/>
      <c r="ALT165" s="90"/>
      <c r="ALU165" s="90"/>
      <c r="ALV165" s="90"/>
      <c r="ALW165" s="90"/>
      <c r="ALX165" s="90"/>
      <c r="ALY165" s="90"/>
      <c r="ALZ165" s="90"/>
      <c r="AMA165" s="90"/>
      <c r="AMB165" s="90"/>
      <c r="AMC165" s="90"/>
      <c r="AMD165" s="90"/>
      <c r="AME165" s="90"/>
      <c r="AMF165" s="90"/>
      <c r="AMG165" s="90"/>
      <c r="AMH165" s="90"/>
      <c r="AMI165" s="90"/>
      <c r="AMJ165" s="90"/>
      <c r="AMK165" s="90"/>
      <c r="AML165" s="90"/>
      <c r="AMM165" s="90"/>
      <c r="AMN165" s="90"/>
      <c r="AMO165" s="90"/>
      <c r="AMP165" s="90"/>
      <c r="AMQ165" s="90"/>
      <c r="AMR165" s="90"/>
      <c r="AMS165" s="90"/>
      <c r="AMT165" s="90"/>
      <c r="AMU165" s="90"/>
      <c r="AMV165" s="90"/>
      <c r="AMW165" s="90"/>
      <c r="AMX165" s="90"/>
      <c r="AMY165" s="90"/>
      <c r="AMZ165" s="90"/>
      <c r="ANA165" s="90"/>
      <c r="ANB165" s="90"/>
      <c r="ANC165" s="90"/>
      <c r="AND165" s="90"/>
      <c r="ANE165" s="90"/>
      <c r="ANF165" s="90"/>
      <c r="ANG165" s="90"/>
      <c r="ANH165" s="90"/>
      <c r="ANI165" s="90"/>
      <c r="ANJ165" s="90"/>
      <c r="ANK165" s="90"/>
      <c r="ANL165" s="90"/>
      <c r="ANM165" s="90"/>
      <c r="ANN165" s="90"/>
      <c r="ANO165" s="90"/>
      <c r="ANP165" s="90"/>
      <c r="ANQ165" s="90"/>
      <c r="ANR165" s="90"/>
      <c r="ANS165" s="90"/>
      <c r="ANT165" s="90"/>
      <c r="ANU165" s="90"/>
      <c r="ANV165" s="90"/>
      <c r="ANW165" s="90"/>
      <c r="ANX165" s="90"/>
      <c r="ANY165" s="90"/>
      <c r="ANZ165" s="90"/>
      <c r="AOA165" s="90"/>
      <c r="AOB165" s="90"/>
      <c r="AOC165" s="90"/>
      <c r="AOD165" s="90"/>
      <c r="AOE165" s="90"/>
      <c r="AOF165" s="90"/>
      <c r="AOG165" s="90"/>
      <c r="AOH165" s="90"/>
      <c r="AOI165" s="90"/>
      <c r="AOJ165" s="90"/>
      <c r="AOK165" s="90"/>
      <c r="AOL165" s="90"/>
      <c r="AOM165" s="90"/>
      <c r="AON165" s="90"/>
      <c r="AOO165" s="90"/>
      <c r="AOP165" s="90"/>
      <c r="AOQ165" s="90"/>
      <c r="AOR165" s="90"/>
      <c r="AOS165" s="90"/>
      <c r="AOT165" s="90"/>
      <c r="AOU165" s="90"/>
      <c r="AOV165" s="90"/>
      <c r="AOW165" s="90"/>
      <c r="AOX165" s="90"/>
      <c r="AOY165" s="90"/>
      <c r="AOZ165" s="90"/>
      <c r="APA165" s="90"/>
      <c r="APB165" s="90"/>
      <c r="APC165" s="90"/>
      <c r="APD165" s="90"/>
      <c r="APE165" s="90"/>
      <c r="APF165" s="90"/>
      <c r="APG165" s="90"/>
      <c r="APH165" s="90"/>
      <c r="API165" s="90"/>
      <c r="APJ165" s="90"/>
      <c r="APK165" s="90"/>
      <c r="APL165" s="90"/>
      <c r="APM165" s="90"/>
      <c r="APN165" s="90"/>
      <c r="APO165" s="90"/>
      <c r="APP165" s="90"/>
      <c r="APQ165" s="90"/>
      <c r="APR165" s="90"/>
      <c r="APS165" s="90"/>
      <c r="APT165" s="90"/>
      <c r="APU165" s="90"/>
      <c r="APV165" s="90"/>
      <c r="APW165" s="90"/>
      <c r="APX165" s="90"/>
      <c r="APY165" s="90"/>
      <c r="APZ165" s="90"/>
      <c r="AQA165" s="90"/>
      <c r="AQB165" s="90"/>
      <c r="AQC165" s="90"/>
      <c r="AQD165" s="90"/>
      <c r="AQE165" s="90"/>
      <c r="AQF165" s="90"/>
      <c r="AQG165" s="90"/>
      <c r="AQH165" s="90"/>
      <c r="AQI165" s="90"/>
      <c r="AQJ165" s="90"/>
      <c r="AQK165" s="90"/>
      <c r="AQL165" s="90"/>
      <c r="AQM165" s="90"/>
      <c r="AQN165" s="90"/>
      <c r="AQO165" s="90"/>
      <c r="AQP165" s="90"/>
      <c r="AQQ165" s="90"/>
      <c r="AQR165" s="90"/>
      <c r="AQS165" s="90"/>
      <c r="AQT165" s="90"/>
      <c r="AQU165" s="90"/>
      <c r="AQV165" s="90"/>
      <c r="AQW165" s="90"/>
      <c r="AQX165" s="90"/>
      <c r="AQY165" s="90"/>
      <c r="AQZ165" s="90"/>
      <c r="ARA165" s="90"/>
      <c r="ARB165" s="90"/>
      <c r="ARC165" s="90"/>
      <c r="ARD165" s="90"/>
      <c r="ARE165" s="90"/>
      <c r="ARF165" s="90"/>
      <c r="ARG165" s="90"/>
      <c r="ARH165" s="90"/>
      <c r="ARI165" s="90"/>
      <c r="ARJ165" s="90"/>
      <c r="ARK165" s="90"/>
      <c r="ARL165" s="90"/>
      <c r="ARM165" s="90"/>
      <c r="ARN165" s="90"/>
      <c r="ARO165" s="90"/>
      <c r="ARP165" s="90"/>
      <c r="ARQ165" s="90"/>
      <c r="ARR165" s="90"/>
      <c r="ARS165" s="90"/>
      <c r="ART165" s="90"/>
      <c r="ARU165" s="90"/>
      <c r="ARV165" s="90"/>
      <c r="ARW165" s="90"/>
      <c r="ARX165" s="90"/>
      <c r="ARY165" s="90"/>
      <c r="ARZ165" s="90"/>
      <c r="ASA165" s="90"/>
      <c r="ASB165" s="90"/>
      <c r="ASC165" s="90"/>
      <c r="ASD165" s="90"/>
      <c r="ASE165" s="90"/>
      <c r="ASF165" s="90"/>
      <c r="ASG165" s="90"/>
      <c r="ASH165" s="90"/>
      <c r="ASI165" s="90"/>
      <c r="ASJ165" s="90"/>
      <c r="ASK165" s="90"/>
      <c r="ASL165" s="90"/>
      <c r="ASM165" s="90"/>
      <c r="ASN165" s="90"/>
      <c r="ASO165" s="90"/>
      <c r="ASP165" s="90"/>
      <c r="ASQ165" s="90"/>
      <c r="ASR165" s="90"/>
      <c r="ASS165" s="90"/>
      <c r="AST165" s="90"/>
      <c r="ASU165" s="90"/>
      <c r="ASV165" s="90"/>
      <c r="ASW165" s="90"/>
      <c r="ASX165" s="90"/>
      <c r="ASY165" s="90"/>
      <c r="ASZ165" s="90"/>
      <c r="ATA165" s="90"/>
      <c r="ATB165" s="90"/>
      <c r="ATC165" s="90"/>
      <c r="ATD165" s="90"/>
      <c r="ATE165" s="90"/>
      <c r="ATF165" s="90"/>
      <c r="ATG165" s="90"/>
      <c r="ATH165" s="90"/>
      <c r="ATI165" s="90"/>
      <c r="ATJ165" s="90"/>
      <c r="ATK165" s="90"/>
      <c r="ATL165" s="90"/>
      <c r="ATM165" s="90"/>
      <c r="ATN165" s="90"/>
      <c r="ATO165" s="90"/>
      <c r="ATP165" s="90"/>
      <c r="ATQ165" s="90"/>
      <c r="ATR165" s="90"/>
      <c r="ATS165" s="90"/>
      <c r="ATT165" s="90"/>
      <c r="ATU165" s="90"/>
      <c r="ATV165" s="90"/>
      <c r="ATW165" s="90"/>
      <c r="ATX165" s="90"/>
      <c r="ATY165" s="90"/>
      <c r="ATZ165" s="90"/>
      <c r="AUA165" s="90"/>
      <c r="AUB165" s="90"/>
      <c r="AUC165" s="90"/>
      <c r="AUD165" s="90"/>
      <c r="AUE165" s="90"/>
      <c r="AUF165" s="90"/>
      <c r="AUG165" s="90"/>
      <c r="AUH165" s="90"/>
      <c r="AUI165" s="90"/>
      <c r="AUJ165" s="90"/>
      <c r="AUK165" s="90"/>
      <c r="AUL165" s="90"/>
      <c r="AUM165" s="90"/>
      <c r="AUN165" s="90"/>
      <c r="AUO165" s="90"/>
      <c r="AUP165" s="90"/>
      <c r="AUQ165" s="90"/>
      <c r="AUR165" s="90"/>
      <c r="AUS165" s="90"/>
      <c r="AUT165" s="90"/>
      <c r="AUU165" s="90"/>
      <c r="AUV165" s="90"/>
      <c r="AUW165" s="90"/>
      <c r="AUX165" s="90"/>
      <c r="AUY165" s="90"/>
      <c r="AUZ165" s="90"/>
      <c r="AVA165" s="90"/>
      <c r="AVB165" s="90"/>
      <c r="AVC165" s="90"/>
      <c r="AVD165" s="90"/>
      <c r="AVE165" s="90"/>
      <c r="AVF165" s="90"/>
      <c r="AVG165" s="90"/>
      <c r="AVH165" s="90"/>
      <c r="AVI165" s="90"/>
      <c r="AVJ165" s="90"/>
      <c r="AVK165" s="90"/>
      <c r="AVL165" s="90"/>
      <c r="AVM165" s="90"/>
      <c r="AVN165" s="90"/>
      <c r="AVO165" s="90"/>
      <c r="AVP165" s="90"/>
      <c r="AVQ165" s="90"/>
      <c r="AVR165" s="90"/>
      <c r="AVS165" s="90"/>
      <c r="AVT165" s="90"/>
      <c r="AVU165" s="90"/>
      <c r="AVV165" s="90"/>
      <c r="AVW165" s="90"/>
      <c r="AVX165" s="90"/>
      <c r="AVY165" s="90"/>
      <c r="AVZ165" s="90"/>
      <c r="AWA165" s="90"/>
      <c r="AWB165" s="90"/>
      <c r="AWC165" s="90"/>
      <c r="AWD165" s="90"/>
      <c r="AWE165" s="90"/>
      <c r="AWF165" s="90"/>
      <c r="AWG165" s="90"/>
      <c r="AWH165" s="90"/>
      <c r="AWI165" s="90"/>
      <c r="AWJ165" s="90"/>
      <c r="AWK165" s="90"/>
      <c r="AWL165" s="90"/>
      <c r="AWM165" s="90"/>
      <c r="AWN165" s="90"/>
      <c r="AWO165" s="90"/>
      <c r="AWP165" s="90"/>
      <c r="AWQ165" s="90"/>
      <c r="AWR165" s="90"/>
      <c r="AWS165" s="90"/>
      <c r="AWT165" s="90"/>
      <c r="AWU165" s="90"/>
      <c r="AWV165" s="90"/>
      <c r="AWW165" s="90"/>
      <c r="AWX165" s="90"/>
      <c r="AWY165" s="90"/>
      <c r="AWZ165" s="90"/>
      <c r="AXA165" s="90"/>
      <c r="AXB165" s="90"/>
      <c r="AXC165" s="90"/>
      <c r="AXD165" s="90"/>
      <c r="AXE165" s="90"/>
      <c r="AXF165" s="90"/>
      <c r="AXG165" s="90"/>
      <c r="AXH165" s="90"/>
      <c r="AXI165" s="90"/>
      <c r="AXJ165" s="90"/>
      <c r="AXK165" s="90"/>
      <c r="AXL165" s="90"/>
      <c r="AXM165" s="90"/>
      <c r="AXN165" s="90"/>
      <c r="AXO165" s="90"/>
      <c r="AXP165" s="90"/>
      <c r="AXQ165" s="90"/>
      <c r="AXR165" s="90"/>
      <c r="AXS165" s="90"/>
      <c r="AXT165" s="90"/>
      <c r="AXU165" s="90"/>
      <c r="AXV165" s="90"/>
      <c r="AXW165" s="90"/>
      <c r="AXX165" s="90"/>
      <c r="AXY165" s="90"/>
      <c r="AXZ165" s="90"/>
      <c r="AYA165" s="90"/>
      <c r="AYB165" s="90"/>
      <c r="AYC165" s="90"/>
      <c r="AYD165" s="90"/>
      <c r="AYE165" s="90"/>
      <c r="AYF165" s="90"/>
      <c r="AYG165" s="90"/>
      <c r="AYH165" s="90"/>
      <c r="AYI165" s="90"/>
      <c r="AYJ165" s="90"/>
      <c r="AYK165" s="90"/>
      <c r="AYL165" s="90"/>
      <c r="AYM165" s="90"/>
      <c r="AYN165" s="90"/>
      <c r="AYO165" s="90"/>
      <c r="AYP165" s="90"/>
      <c r="AYQ165" s="90"/>
      <c r="AYR165" s="90"/>
      <c r="AYS165" s="90"/>
      <c r="AYT165" s="90"/>
      <c r="AYU165" s="90"/>
      <c r="AYV165" s="90"/>
      <c r="AYW165" s="90"/>
      <c r="AYX165" s="90"/>
      <c r="AYY165" s="90"/>
      <c r="AYZ165" s="90"/>
      <c r="AZA165" s="90"/>
      <c r="AZB165" s="90"/>
      <c r="AZC165" s="90"/>
      <c r="AZD165" s="90"/>
      <c r="AZE165" s="90"/>
      <c r="AZF165" s="90"/>
      <c r="AZG165" s="90"/>
      <c r="AZH165" s="90"/>
      <c r="AZI165" s="90"/>
      <c r="AZJ165" s="90"/>
      <c r="AZK165" s="90"/>
      <c r="AZL165" s="90"/>
      <c r="AZM165" s="90"/>
      <c r="AZN165" s="90"/>
      <c r="AZO165" s="90"/>
      <c r="AZP165" s="90"/>
      <c r="AZQ165" s="90"/>
      <c r="AZR165" s="90"/>
      <c r="AZS165" s="90"/>
      <c r="AZT165" s="90"/>
      <c r="AZU165" s="90"/>
      <c r="AZV165" s="90"/>
      <c r="AZW165" s="90"/>
      <c r="AZX165" s="90"/>
      <c r="AZY165" s="90"/>
      <c r="AZZ165" s="90"/>
      <c r="BAA165" s="90"/>
      <c r="BAB165" s="90"/>
      <c r="BAC165" s="90"/>
      <c r="BAD165" s="90"/>
      <c r="BAE165" s="90"/>
      <c r="BAF165" s="90"/>
      <c r="BAG165" s="90"/>
      <c r="BAH165" s="90"/>
      <c r="BAI165" s="90"/>
      <c r="BAJ165" s="90"/>
      <c r="BAK165" s="90"/>
      <c r="BAL165" s="90"/>
      <c r="BAM165" s="90"/>
      <c r="BAN165" s="90"/>
      <c r="BAO165" s="90"/>
      <c r="BAP165" s="90"/>
      <c r="BAQ165" s="90"/>
      <c r="BAR165" s="90"/>
      <c r="BAS165" s="90"/>
      <c r="BAT165" s="90"/>
      <c r="BAU165" s="90"/>
      <c r="BAV165" s="90"/>
      <c r="BAW165" s="90"/>
      <c r="BAX165" s="90"/>
      <c r="BAY165" s="90"/>
      <c r="BAZ165" s="90"/>
      <c r="BBA165" s="90"/>
      <c r="BBB165" s="90"/>
      <c r="BBC165" s="90"/>
      <c r="BBD165" s="90"/>
      <c r="BBE165" s="90"/>
      <c r="BBF165" s="90"/>
      <c r="BBG165" s="90"/>
      <c r="BBH165" s="90"/>
      <c r="BBI165" s="90"/>
      <c r="BBJ165" s="90"/>
      <c r="BBK165" s="90"/>
      <c r="BBL165" s="90"/>
      <c r="BBM165" s="90"/>
      <c r="BBN165" s="90"/>
      <c r="BBO165" s="90"/>
      <c r="BBP165" s="90"/>
      <c r="BBQ165" s="90"/>
      <c r="BBR165" s="90"/>
      <c r="BBS165" s="90"/>
      <c r="BBT165" s="90"/>
      <c r="BBU165" s="90"/>
      <c r="BBV165" s="90"/>
      <c r="BBW165" s="90"/>
      <c r="BBX165" s="90"/>
      <c r="BBY165" s="90"/>
      <c r="BBZ165" s="90"/>
      <c r="BCA165" s="90"/>
      <c r="BCB165" s="90"/>
      <c r="BCC165" s="90"/>
      <c r="BCD165" s="90"/>
      <c r="BCE165" s="90"/>
      <c r="BCF165" s="90"/>
      <c r="BCG165" s="90"/>
      <c r="BCH165" s="90"/>
      <c r="BCI165" s="90"/>
      <c r="BCJ165" s="90"/>
      <c r="BCK165" s="90"/>
      <c r="BCL165" s="90"/>
      <c r="BCM165" s="90"/>
      <c r="BCN165" s="90"/>
      <c r="BCO165" s="90"/>
      <c r="BCP165" s="90"/>
      <c r="BCQ165" s="90"/>
      <c r="BCR165" s="90"/>
      <c r="BCS165" s="90"/>
      <c r="BCT165" s="90"/>
      <c r="BCU165" s="90"/>
      <c r="BCV165" s="90"/>
      <c r="BCW165" s="90"/>
      <c r="BCX165" s="90"/>
      <c r="BCY165" s="90"/>
      <c r="BCZ165" s="90"/>
      <c r="BDA165" s="90"/>
      <c r="BDB165" s="90"/>
      <c r="BDC165" s="90"/>
      <c r="BDD165" s="90"/>
      <c r="BDE165" s="90"/>
      <c r="BDF165" s="90"/>
      <c r="BDG165" s="90"/>
      <c r="BDH165" s="90"/>
      <c r="BDI165" s="90"/>
      <c r="BDJ165" s="90"/>
      <c r="BDK165" s="90"/>
      <c r="BDL165" s="90"/>
      <c r="BDM165" s="90"/>
      <c r="BDN165" s="90"/>
      <c r="BDO165" s="90"/>
      <c r="BDP165" s="90"/>
      <c r="BDQ165" s="90"/>
      <c r="BDR165" s="90"/>
      <c r="BDS165" s="90"/>
      <c r="BDT165" s="90"/>
      <c r="BDU165" s="90"/>
      <c r="BDV165" s="90"/>
      <c r="BDW165" s="90"/>
      <c r="BDX165" s="90"/>
      <c r="BDY165" s="90"/>
      <c r="BDZ165" s="90"/>
      <c r="BEA165" s="90"/>
      <c r="BEB165" s="90"/>
      <c r="BEC165" s="90"/>
      <c r="BED165" s="90"/>
      <c r="BEE165" s="90"/>
      <c r="BEF165" s="90"/>
      <c r="BEG165" s="90"/>
      <c r="BEH165" s="90"/>
      <c r="BEI165" s="90"/>
      <c r="BEJ165" s="90"/>
      <c r="BEK165" s="90"/>
      <c r="BEL165" s="90"/>
      <c r="BEM165" s="90"/>
      <c r="BEN165" s="90"/>
      <c r="BEO165" s="90"/>
      <c r="BEP165" s="90"/>
      <c r="BEQ165" s="90"/>
      <c r="BER165" s="90"/>
      <c r="BES165" s="90"/>
      <c r="BET165" s="90"/>
      <c r="BEU165" s="90"/>
      <c r="BEV165" s="90"/>
      <c r="BEW165" s="90"/>
      <c r="BEX165" s="90"/>
      <c r="BEY165" s="90"/>
      <c r="BEZ165" s="90"/>
      <c r="BFA165" s="90"/>
      <c r="BFB165" s="90"/>
      <c r="BFC165" s="90"/>
      <c r="BFD165" s="90"/>
      <c r="BFE165" s="90"/>
      <c r="BFF165" s="90"/>
      <c r="BFG165" s="90"/>
      <c r="BFH165" s="90"/>
      <c r="BFI165" s="90"/>
      <c r="BFJ165" s="90"/>
      <c r="BFK165" s="90"/>
      <c r="BFL165" s="90"/>
      <c r="BFM165" s="90"/>
      <c r="BFN165" s="90"/>
      <c r="BFO165" s="90"/>
      <c r="BFP165" s="90"/>
      <c r="BFQ165" s="90"/>
      <c r="BFR165" s="90"/>
      <c r="BFS165" s="90"/>
      <c r="BFT165" s="90"/>
      <c r="BFU165" s="90"/>
      <c r="BFV165" s="90"/>
      <c r="BFW165" s="90"/>
      <c r="BFX165" s="90"/>
      <c r="BFY165" s="90"/>
      <c r="BFZ165" s="90"/>
      <c r="BGA165" s="90"/>
      <c r="BGB165" s="90"/>
      <c r="BGC165" s="90"/>
      <c r="BGD165" s="90"/>
      <c r="BGE165" s="90"/>
      <c r="BGF165" s="90"/>
      <c r="BGG165" s="90"/>
      <c r="BGH165" s="90"/>
      <c r="BGI165" s="90"/>
      <c r="BGJ165" s="90"/>
      <c r="BGK165" s="90"/>
      <c r="BGL165" s="90"/>
      <c r="BGM165" s="90"/>
      <c r="BGN165" s="90"/>
      <c r="BGO165" s="90"/>
      <c r="BGP165" s="90"/>
      <c r="BGQ165" s="90"/>
      <c r="BGR165" s="90"/>
      <c r="BGS165" s="90"/>
      <c r="BGT165" s="90"/>
      <c r="BGU165" s="90"/>
      <c r="BGV165" s="90"/>
      <c r="BGW165" s="90"/>
      <c r="BGX165" s="90"/>
      <c r="BGY165" s="90"/>
      <c r="BGZ165" s="90"/>
      <c r="BHA165" s="90"/>
      <c r="BHB165" s="90"/>
      <c r="BHC165" s="90"/>
      <c r="BHD165" s="90"/>
      <c r="BHE165" s="90"/>
      <c r="BHF165" s="90"/>
      <c r="BHG165" s="90"/>
      <c r="BHH165" s="90"/>
      <c r="BHI165" s="90"/>
      <c r="BHJ165" s="90"/>
      <c r="BHK165" s="90"/>
      <c r="BHL165" s="90"/>
      <c r="BHM165" s="90"/>
      <c r="BHN165" s="90"/>
      <c r="BHO165" s="90"/>
      <c r="BHP165" s="90"/>
      <c r="BHQ165" s="90"/>
      <c r="BHR165" s="90"/>
      <c r="BHS165" s="90"/>
      <c r="BHT165" s="90"/>
      <c r="BHU165" s="90"/>
      <c r="BHV165" s="90"/>
      <c r="BHW165" s="90"/>
      <c r="BHX165" s="90"/>
      <c r="BHY165" s="90"/>
      <c r="BHZ165" s="90"/>
      <c r="BIA165" s="90"/>
      <c r="BIB165" s="90"/>
      <c r="BIC165" s="90"/>
      <c r="BID165" s="90"/>
      <c r="BIE165" s="90"/>
      <c r="BIF165" s="90"/>
      <c r="BIG165" s="90"/>
      <c r="BIH165" s="90"/>
      <c r="BII165" s="90"/>
      <c r="BIJ165" s="90"/>
      <c r="BIK165" s="90"/>
      <c r="BIL165" s="90"/>
      <c r="BIM165" s="90"/>
      <c r="BIN165" s="90"/>
      <c r="BIO165" s="90"/>
      <c r="BIP165" s="90"/>
      <c r="BIQ165" s="90"/>
      <c r="BIR165" s="90"/>
      <c r="BIS165" s="90"/>
      <c r="BIT165" s="90"/>
      <c r="BIU165" s="90"/>
      <c r="BIV165" s="90"/>
      <c r="BIW165" s="90"/>
      <c r="BIX165" s="90"/>
      <c r="BIY165" s="90"/>
      <c r="BIZ165" s="90"/>
      <c r="BJA165" s="90"/>
      <c r="BJB165" s="90"/>
      <c r="BJC165" s="90"/>
      <c r="BJD165" s="90"/>
      <c r="BJE165" s="90"/>
      <c r="BJF165" s="90"/>
      <c r="BJG165" s="90"/>
      <c r="BJH165" s="90"/>
      <c r="BJI165" s="90"/>
      <c r="BJJ165" s="90"/>
      <c r="BJK165" s="90"/>
      <c r="BJL165" s="90"/>
      <c r="BJM165" s="90"/>
      <c r="BJN165" s="90"/>
      <c r="BJO165" s="90"/>
      <c r="BJP165" s="90"/>
      <c r="BJQ165" s="90"/>
      <c r="BJR165" s="90"/>
      <c r="BJS165" s="90"/>
      <c r="BJT165" s="90"/>
      <c r="BJU165" s="90"/>
      <c r="BJV165" s="90"/>
      <c r="BJW165" s="90"/>
      <c r="BJX165" s="90"/>
      <c r="BJY165" s="90"/>
      <c r="BJZ165" s="90"/>
      <c r="BKA165" s="90"/>
      <c r="BKB165" s="90"/>
      <c r="BKC165" s="90"/>
      <c r="BKD165" s="90"/>
      <c r="BKE165" s="90"/>
      <c r="BKF165" s="90"/>
      <c r="BKG165" s="90"/>
      <c r="BKH165" s="90"/>
      <c r="BKI165" s="90"/>
      <c r="BKJ165" s="90"/>
      <c r="BKK165" s="90"/>
      <c r="BKL165" s="90"/>
      <c r="BKM165" s="90"/>
      <c r="BKN165" s="90"/>
      <c r="BKO165" s="90"/>
      <c r="BKP165" s="90"/>
      <c r="BKQ165" s="90"/>
      <c r="BKR165" s="90"/>
      <c r="BKS165" s="90"/>
      <c r="BKT165" s="90"/>
      <c r="BKU165" s="90"/>
      <c r="BKV165" s="90"/>
      <c r="BKW165" s="90"/>
      <c r="BKX165" s="90"/>
      <c r="BKY165" s="90"/>
      <c r="BKZ165" s="90"/>
      <c r="BLA165" s="90"/>
      <c r="BLB165" s="90"/>
      <c r="BLC165" s="90"/>
      <c r="BLD165" s="90"/>
      <c r="BLE165" s="90"/>
      <c r="BLF165" s="90"/>
      <c r="BLG165" s="90"/>
      <c r="BLH165" s="90"/>
      <c r="BLI165" s="90"/>
      <c r="BLJ165" s="90"/>
      <c r="BLK165" s="90"/>
      <c r="BLL165" s="90"/>
      <c r="BLM165" s="90"/>
      <c r="BLN165" s="90"/>
      <c r="BLO165" s="90"/>
      <c r="BLP165" s="90"/>
      <c r="BLQ165" s="90"/>
      <c r="BLR165" s="90"/>
      <c r="BLS165" s="90"/>
      <c r="BLT165" s="90"/>
      <c r="BLU165" s="90"/>
      <c r="BLV165" s="90"/>
      <c r="BLW165" s="90"/>
      <c r="BLX165" s="90"/>
      <c r="BLY165" s="90"/>
      <c r="BLZ165" s="90"/>
      <c r="BMA165" s="90"/>
      <c r="BMB165" s="90"/>
      <c r="BMC165" s="90"/>
      <c r="BMD165" s="90"/>
      <c r="BME165" s="90"/>
      <c r="BMF165" s="90"/>
      <c r="BMG165" s="90"/>
      <c r="BMH165" s="90"/>
      <c r="BMI165" s="90"/>
      <c r="BMJ165" s="90"/>
      <c r="BMK165" s="90"/>
      <c r="BML165" s="90"/>
      <c r="BMM165" s="90"/>
      <c r="BMN165" s="90"/>
      <c r="BMO165" s="90"/>
      <c r="BMP165" s="90"/>
      <c r="BMQ165" s="90"/>
      <c r="BMR165" s="90"/>
      <c r="BMS165" s="90"/>
      <c r="BMT165" s="90"/>
      <c r="BMU165" s="90"/>
      <c r="BMV165" s="90"/>
      <c r="BMW165" s="90"/>
      <c r="BMX165" s="90"/>
      <c r="BMY165" s="90"/>
      <c r="BMZ165" s="90"/>
      <c r="BNA165" s="90"/>
      <c r="BNB165" s="90"/>
      <c r="BNC165" s="90"/>
      <c r="BND165" s="90"/>
      <c r="BNE165" s="90"/>
      <c r="BNF165" s="90"/>
      <c r="BNG165" s="90"/>
      <c r="BNH165" s="90"/>
      <c r="BNI165" s="90"/>
      <c r="BNJ165" s="90"/>
      <c r="BNK165" s="90"/>
      <c r="BNL165" s="90"/>
      <c r="BNM165" s="90"/>
      <c r="BNN165" s="90"/>
      <c r="BNO165" s="90"/>
      <c r="BNP165" s="90"/>
      <c r="BNQ165" s="90"/>
      <c r="BNR165" s="90"/>
      <c r="BNS165" s="90"/>
      <c r="BNT165" s="90"/>
      <c r="BNU165" s="90"/>
      <c r="BNV165" s="90"/>
      <c r="BNW165" s="90"/>
      <c r="BNX165" s="90"/>
      <c r="BNY165" s="90"/>
      <c r="BNZ165" s="90"/>
      <c r="BOA165" s="90"/>
      <c r="BOB165" s="90"/>
      <c r="BOC165" s="90"/>
      <c r="BOD165" s="90"/>
      <c r="BOE165" s="90"/>
      <c r="BOF165" s="90"/>
      <c r="BOG165" s="90"/>
      <c r="BOH165" s="90"/>
      <c r="BOI165" s="90"/>
      <c r="BOJ165" s="90"/>
      <c r="BOK165" s="90"/>
      <c r="BOL165" s="90"/>
      <c r="BOM165" s="90"/>
      <c r="BON165" s="90"/>
      <c r="BOO165" s="90"/>
      <c r="BOP165" s="90"/>
      <c r="BOQ165" s="90"/>
      <c r="BOR165" s="90"/>
      <c r="BOS165" s="90"/>
      <c r="BOT165" s="90"/>
      <c r="BOU165" s="90"/>
      <c r="BOV165" s="90"/>
      <c r="BOW165" s="90"/>
      <c r="BOX165" s="90"/>
      <c r="BOY165" s="90"/>
      <c r="BOZ165" s="90"/>
      <c r="BPA165" s="90"/>
      <c r="BPB165" s="90"/>
      <c r="BPC165" s="90"/>
      <c r="BPD165" s="90"/>
      <c r="BPE165" s="90"/>
      <c r="BPF165" s="90"/>
      <c r="BPG165" s="90"/>
      <c r="BPH165" s="90"/>
      <c r="BPI165" s="90"/>
      <c r="BPJ165" s="90"/>
      <c r="BPK165" s="90"/>
      <c r="BPL165" s="90"/>
      <c r="BPM165" s="90"/>
      <c r="BPN165" s="90"/>
      <c r="BPO165" s="90"/>
      <c r="BPP165" s="90"/>
      <c r="BPQ165" s="90"/>
      <c r="BPR165" s="90"/>
      <c r="BPS165" s="90"/>
      <c r="BPT165" s="90"/>
      <c r="BPU165" s="90"/>
      <c r="BPV165" s="90"/>
      <c r="BPW165" s="90"/>
      <c r="BPX165" s="90"/>
      <c r="BPY165" s="90"/>
      <c r="BPZ165" s="90"/>
      <c r="BQA165" s="90"/>
      <c r="BQB165" s="90"/>
      <c r="BQC165" s="90"/>
      <c r="BQD165" s="90"/>
      <c r="BQE165" s="90"/>
      <c r="BQF165" s="90"/>
      <c r="BQG165" s="90"/>
      <c r="BQH165" s="90"/>
      <c r="BQI165" s="90"/>
      <c r="BQJ165" s="90"/>
      <c r="BQK165" s="90"/>
      <c r="BQL165" s="90"/>
      <c r="BQM165" s="90"/>
      <c r="BQN165" s="90"/>
      <c r="BQO165" s="90"/>
      <c r="BQP165" s="90"/>
      <c r="BQQ165" s="90"/>
      <c r="BQR165" s="90"/>
      <c r="BQS165" s="90"/>
      <c r="BQT165" s="90"/>
      <c r="BQU165" s="90"/>
      <c r="BQV165" s="90"/>
      <c r="BQW165" s="90"/>
      <c r="BQX165" s="90"/>
      <c r="BQY165" s="90"/>
      <c r="BQZ165" s="90"/>
      <c r="BRA165" s="90"/>
      <c r="BRB165" s="90"/>
      <c r="BRC165" s="90"/>
      <c r="BRD165" s="90"/>
      <c r="BRE165" s="90"/>
      <c r="BRF165" s="90"/>
      <c r="BRG165" s="90"/>
      <c r="BRH165" s="90"/>
      <c r="BRI165" s="90"/>
      <c r="BRJ165" s="90"/>
      <c r="BRK165" s="90"/>
      <c r="BRL165" s="90"/>
      <c r="BRM165" s="90"/>
      <c r="BRN165" s="90"/>
      <c r="BRO165" s="90"/>
      <c r="BRP165" s="90"/>
      <c r="BRQ165" s="90"/>
      <c r="BRR165" s="90"/>
      <c r="BRS165" s="90"/>
      <c r="BRT165" s="90"/>
      <c r="BRU165" s="90"/>
      <c r="BRV165" s="90"/>
      <c r="BRW165" s="90"/>
      <c r="BRX165" s="90"/>
      <c r="BRY165" s="90"/>
      <c r="BRZ165" s="90"/>
      <c r="BSA165" s="90"/>
      <c r="BSB165" s="90"/>
      <c r="BSC165" s="90"/>
      <c r="BSD165" s="90"/>
      <c r="BSE165" s="90"/>
      <c r="BSF165" s="90"/>
      <c r="BSG165" s="90"/>
      <c r="BSH165" s="90"/>
      <c r="BSI165" s="90"/>
      <c r="BSJ165" s="90"/>
      <c r="BSK165" s="90"/>
      <c r="BSL165" s="90"/>
      <c r="BSM165" s="90"/>
      <c r="BSN165" s="90"/>
      <c r="BSO165" s="90"/>
      <c r="BSP165" s="90"/>
      <c r="BSQ165" s="90"/>
      <c r="BSR165" s="90"/>
      <c r="BSS165" s="90"/>
      <c r="BST165" s="90"/>
      <c r="BSU165" s="90"/>
      <c r="BSV165" s="90"/>
      <c r="BSW165" s="90"/>
      <c r="BSX165" s="90"/>
      <c r="BSY165" s="90"/>
      <c r="BSZ165" s="90"/>
      <c r="BTA165" s="90"/>
      <c r="BTB165" s="90"/>
      <c r="BTC165" s="90"/>
      <c r="BTD165" s="90"/>
      <c r="BTE165" s="90"/>
      <c r="BTF165" s="90"/>
      <c r="BTG165" s="90"/>
      <c r="BTH165" s="90"/>
      <c r="BTI165" s="90"/>
      <c r="BTJ165" s="90"/>
      <c r="BTK165" s="90"/>
      <c r="BTL165" s="90"/>
      <c r="BTM165" s="90"/>
      <c r="BTN165" s="90"/>
      <c r="BTO165" s="90"/>
      <c r="BTP165" s="90"/>
      <c r="BTQ165" s="90"/>
      <c r="BTR165" s="90"/>
      <c r="BTS165" s="90"/>
      <c r="BTT165" s="90"/>
      <c r="BTU165" s="90"/>
      <c r="BTV165" s="90"/>
      <c r="BTW165" s="90"/>
      <c r="BTX165" s="90"/>
      <c r="BTY165" s="90"/>
      <c r="BTZ165" s="90"/>
      <c r="BUA165" s="90"/>
      <c r="BUB165" s="90"/>
      <c r="BUC165" s="90"/>
      <c r="BUD165" s="90"/>
      <c r="BUE165" s="90"/>
      <c r="BUF165" s="90"/>
      <c r="BUG165" s="90"/>
      <c r="BUH165" s="90"/>
      <c r="BUI165" s="90"/>
      <c r="BUJ165" s="90"/>
      <c r="BUK165" s="90"/>
      <c r="BUL165" s="90"/>
      <c r="BUM165" s="90"/>
      <c r="BUN165" s="90"/>
      <c r="BUO165" s="90"/>
      <c r="BUP165" s="90"/>
      <c r="BUQ165" s="90"/>
      <c r="BUR165" s="90"/>
      <c r="BUS165" s="90"/>
      <c r="BUT165" s="90"/>
      <c r="BUU165" s="90"/>
      <c r="BUV165" s="90"/>
      <c r="BUW165" s="90"/>
      <c r="BUX165" s="90"/>
      <c r="BUY165" s="90"/>
      <c r="BUZ165" s="90"/>
      <c r="BVA165" s="90"/>
      <c r="BVB165" s="90"/>
      <c r="BVC165" s="90"/>
      <c r="BVD165" s="90"/>
      <c r="BVE165" s="90"/>
      <c r="BVF165" s="90"/>
      <c r="BVG165" s="90"/>
      <c r="BVH165" s="90"/>
      <c r="BVI165" s="90"/>
      <c r="BVJ165" s="90"/>
      <c r="BVK165" s="90"/>
      <c r="BVL165" s="90"/>
      <c r="BVM165" s="90"/>
      <c r="BVN165" s="90"/>
      <c r="BVO165" s="90"/>
      <c r="BVP165" s="90"/>
      <c r="BVQ165" s="90"/>
      <c r="BVR165" s="90"/>
      <c r="BVS165" s="90"/>
      <c r="BVT165" s="90"/>
      <c r="BVU165" s="90"/>
      <c r="BVV165" s="90"/>
      <c r="BVW165" s="90"/>
      <c r="BVX165" s="90"/>
      <c r="BVY165" s="90"/>
      <c r="BVZ165" s="90"/>
      <c r="BWA165" s="90"/>
      <c r="BWB165" s="90"/>
      <c r="BWC165" s="90"/>
      <c r="BWD165" s="90"/>
      <c r="BWE165" s="90"/>
      <c r="BWF165" s="90"/>
      <c r="BWG165" s="90"/>
      <c r="BWH165" s="90"/>
      <c r="BWI165" s="90"/>
      <c r="BWJ165" s="90"/>
      <c r="BWK165" s="90"/>
      <c r="BWL165" s="90"/>
      <c r="BWM165" s="90"/>
      <c r="BWN165" s="90"/>
      <c r="BWO165" s="90"/>
      <c r="BWP165" s="90"/>
      <c r="BWQ165" s="90"/>
      <c r="BWR165" s="90"/>
      <c r="BWS165" s="90"/>
      <c r="BWT165" s="90"/>
      <c r="BWU165" s="90"/>
      <c r="BWV165" s="90"/>
      <c r="BWW165" s="90"/>
      <c r="BWX165" s="90"/>
      <c r="BWY165" s="90"/>
      <c r="BWZ165" s="90"/>
      <c r="BXA165" s="90"/>
      <c r="BXB165" s="90"/>
      <c r="BXC165" s="90"/>
      <c r="BXD165" s="90"/>
      <c r="BXE165" s="90"/>
      <c r="BXF165" s="90"/>
      <c r="BXG165" s="90"/>
      <c r="BXH165" s="90"/>
      <c r="BXI165" s="90"/>
      <c r="BXJ165" s="90"/>
      <c r="BXK165" s="90"/>
      <c r="BXL165" s="90"/>
      <c r="BXM165" s="90"/>
      <c r="BXN165" s="90"/>
      <c r="BXO165" s="90"/>
      <c r="BXP165" s="90"/>
      <c r="BXQ165" s="90"/>
      <c r="BXR165" s="90"/>
      <c r="BXS165" s="90"/>
      <c r="BXT165" s="90"/>
      <c r="BXU165" s="90"/>
      <c r="BXV165" s="90"/>
      <c r="BXW165" s="90"/>
      <c r="BXX165" s="90"/>
      <c r="BXY165" s="90"/>
      <c r="BXZ165" s="90"/>
      <c r="BYA165" s="90"/>
      <c r="BYB165" s="90"/>
      <c r="BYC165" s="90"/>
      <c r="BYD165" s="90"/>
      <c r="BYE165" s="90"/>
      <c r="BYF165" s="90"/>
      <c r="BYG165" s="90"/>
      <c r="BYH165" s="90"/>
      <c r="BYI165" s="90"/>
      <c r="BYJ165" s="90"/>
      <c r="BYK165" s="90"/>
      <c r="BYL165" s="90"/>
      <c r="BYM165" s="90"/>
      <c r="BYN165" s="90"/>
      <c r="BYO165" s="90"/>
      <c r="BYP165" s="90"/>
      <c r="BYQ165" s="90"/>
      <c r="BYR165" s="90"/>
      <c r="BYS165" s="90"/>
      <c r="BYT165" s="90"/>
      <c r="BYU165" s="90"/>
      <c r="BYV165" s="90"/>
      <c r="BYW165" s="90"/>
      <c r="BYX165" s="90"/>
      <c r="BYY165" s="90"/>
      <c r="BYZ165" s="90"/>
      <c r="BZA165" s="90"/>
      <c r="BZB165" s="90"/>
      <c r="BZC165" s="90"/>
      <c r="BZD165" s="90"/>
      <c r="BZE165" s="90"/>
      <c r="BZF165" s="90"/>
      <c r="BZG165" s="90"/>
      <c r="BZH165" s="90"/>
      <c r="BZI165" s="90"/>
      <c r="BZJ165" s="90"/>
      <c r="BZK165" s="90"/>
      <c r="BZL165" s="90"/>
      <c r="BZM165" s="90"/>
      <c r="BZN165" s="90"/>
      <c r="BZO165" s="90"/>
      <c r="BZP165" s="90"/>
      <c r="BZQ165" s="90"/>
      <c r="BZR165" s="90"/>
      <c r="BZS165" s="90"/>
      <c r="BZT165" s="90"/>
      <c r="BZU165" s="90"/>
      <c r="BZV165" s="90"/>
      <c r="BZW165" s="90"/>
      <c r="BZX165" s="90"/>
      <c r="BZY165" s="90"/>
      <c r="BZZ165" s="90"/>
      <c r="CAA165" s="90"/>
      <c r="CAB165" s="90"/>
      <c r="CAC165" s="90"/>
      <c r="CAD165" s="90"/>
      <c r="CAE165" s="90"/>
      <c r="CAF165" s="90"/>
      <c r="CAG165" s="90"/>
      <c r="CAH165" s="90"/>
      <c r="CAI165" s="90"/>
      <c r="CAJ165" s="90"/>
      <c r="CAK165" s="90"/>
      <c r="CAL165" s="90"/>
      <c r="CAM165" s="90"/>
      <c r="CAN165" s="90"/>
      <c r="CAO165" s="90"/>
      <c r="CAP165" s="90"/>
      <c r="CAQ165" s="90"/>
      <c r="CAR165" s="90"/>
      <c r="CAS165" s="90"/>
      <c r="CAT165" s="90"/>
      <c r="CAU165" s="90"/>
      <c r="CAV165" s="90"/>
      <c r="CAW165" s="90"/>
      <c r="CAX165" s="90"/>
      <c r="CAY165" s="90"/>
      <c r="CAZ165" s="90"/>
      <c r="CBA165" s="90"/>
      <c r="CBB165" s="90"/>
      <c r="CBC165" s="90"/>
      <c r="CBD165" s="90"/>
      <c r="CBE165" s="90"/>
      <c r="CBF165" s="90"/>
      <c r="CBG165" s="90"/>
      <c r="CBH165" s="90"/>
      <c r="CBI165" s="90"/>
      <c r="CBJ165" s="90"/>
      <c r="CBK165" s="90"/>
      <c r="CBL165" s="90"/>
      <c r="CBM165" s="90"/>
      <c r="CBN165" s="90"/>
      <c r="CBO165" s="90"/>
      <c r="CBP165" s="90"/>
      <c r="CBQ165" s="90"/>
      <c r="CBR165" s="90"/>
      <c r="CBS165" s="90"/>
      <c r="CBT165" s="90"/>
      <c r="CBU165" s="90"/>
      <c r="CBV165" s="90"/>
      <c r="CBW165" s="90"/>
      <c r="CBX165" s="90"/>
      <c r="CBY165" s="90"/>
      <c r="CBZ165" s="90"/>
      <c r="CCA165" s="90"/>
      <c r="CCB165" s="90"/>
      <c r="CCC165" s="90"/>
      <c r="CCD165" s="90"/>
      <c r="CCE165" s="90"/>
      <c r="CCF165" s="90"/>
      <c r="CCG165" s="90"/>
      <c r="CCH165" s="90"/>
      <c r="CCI165" s="90"/>
      <c r="CCJ165" s="90"/>
      <c r="CCK165" s="90"/>
      <c r="CCL165" s="90"/>
      <c r="CCM165" s="90"/>
      <c r="CCN165" s="90"/>
      <c r="CCO165" s="90"/>
      <c r="CCP165" s="90"/>
      <c r="CCQ165" s="90"/>
      <c r="CCR165" s="90"/>
      <c r="CCS165" s="90"/>
      <c r="CCT165" s="90"/>
      <c r="CCU165" s="90"/>
      <c r="CCV165" s="90"/>
      <c r="CCW165" s="90"/>
      <c r="CCX165" s="90"/>
      <c r="CCY165" s="90"/>
      <c r="CCZ165" s="90"/>
      <c r="CDA165" s="90"/>
      <c r="CDB165" s="90"/>
      <c r="CDC165" s="90"/>
      <c r="CDD165" s="90"/>
      <c r="CDE165" s="90"/>
      <c r="CDF165" s="90"/>
      <c r="CDG165" s="90"/>
      <c r="CDH165" s="90"/>
      <c r="CDI165" s="90"/>
      <c r="CDJ165" s="90"/>
      <c r="CDK165" s="90"/>
      <c r="CDL165" s="90"/>
      <c r="CDM165" s="90"/>
      <c r="CDN165" s="90"/>
      <c r="CDO165" s="90"/>
      <c r="CDP165" s="90"/>
      <c r="CDQ165" s="90"/>
      <c r="CDR165" s="90"/>
      <c r="CDS165" s="90"/>
      <c r="CDT165" s="90"/>
      <c r="CDU165" s="90"/>
      <c r="CDV165" s="90"/>
      <c r="CDW165" s="90"/>
      <c r="CDX165" s="90"/>
      <c r="CDY165" s="90"/>
      <c r="CDZ165" s="90"/>
      <c r="CEA165" s="90"/>
      <c r="CEB165" s="90"/>
      <c r="CEC165" s="90"/>
      <c r="CED165" s="90"/>
      <c r="CEE165" s="90"/>
      <c r="CEF165" s="90"/>
      <c r="CEG165" s="90"/>
      <c r="CEH165" s="90"/>
      <c r="CEI165" s="90"/>
      <c r="CEJ165" s="90"/>
      <c r="CEK165" s="90"/>
      <c r="CEL165" s="90"/>
      <c r="CEM165" s="90"/>
      <c r="CEN165" s="90"/>
      <c r="CEO165" s="90"/>
      <c r="CEP165" s="90"/>
      <c r="CEQ165" s="90"/>
      <c r="CER165" s="90"/>
      <c r="CES165" s="90"/>
      <c r="CET165" s="90"/>
      <c r="CEU165" s="90"/>
      <c r="CEV165" s="90"/>
      <c r="CEW165" s="90"/>
      <c r="CEX165" s="90"/>
      <c r="CEY165" s="90"/>
      <c r="CEZ165" s="90"/>
      <c r="CFA165" s="90"/>
      <c r="CFB165" s="90"/>
      <c r="CFC165" s="90"/>
      <c r="CFD165" s="90"/>
      <c r="CFE165" s="90"/>
      <c r="CFF165" s="90"/>
      <c r="CFG165" s="90"/>
      <c r="CFH165" s="90"/>
      <c r="CFI165" s="90"/>
      <c r="CFJ165" s="90"/>
      <c r="CFK165" s="90"/>
      <c r="CFL165" s="90"/>
      <c r="CFM165" s="90"/>
      <c r="CFN165" s="90"/>
      <c r="CFO165" s="90"/>
      <c r="CFP165" s="90"/>
      <c r="CFQ165" s="90"/>
      <c r="CFR165" s="90"/>
      <c r="CFS165" s="90"/>
      <c r="CFT165" s="90"/>
      <c r="CFU165" s="90"/>
      <c r="CFV165" s="90"/>
      <c r="CFW165" s="90"/>
      <c r="CFX165" s="90"/>
      <c r="CFY165" s="90"/>
      <c r="CFZ165" s="90"/>
      <c r="CGA165" s="90"/>
      <c r="CGB165" s="90"/>
      <c r="CGC165" s="90"/>
      <c r="CGD165" s="90"/>
      <c r="CGE165" s="90"/>
      <c r="CGF165" s="90"/>
      <c r="CGG165" s="90"/>
      <c r="CGH165" s="90"/>
      <c r="CGI165" s="90"/>
      <c r="CGJ165" s="90"/>
      <c r="CGK165" s="90"/>
      <c r="CGL165" s="90"/>
      <c r="CGM165" s="90"/>
      <c r="CGN165" s="90"/>
      <c r="CGO165" s="90"/>
      <c r="CGP165" s="90"/>
      <c r="CGQ165" s="90"/>
      <c r="CGR165" s="90"/>
      <c r="CGS165" s="90"/>
      <c r="CGT165" s="90"/>
      <c r="CGU165" s="90"/>
      <c r="CGV165" s="90"/>
      <c r="CGW165" s="90"/>
      <c r="CGX165" s="90"/>
      <c r="CGY165" s="90"/>
      <c r="CGZ165" s="90"/>
      <c r="CHA165" s="90"/>
      <c r="CHB165" s="90"/>
      <c r="CHC165" s="90"/>
      <c r="CHD165" s="90"/>
      <c r="CHE165" s="90"/>
      <c r="CHF165" s="90"/>
      <c r="CHG165" s="90"/>
      <c r="CHH165" s="90"/>
      <c r="CHI165" s="90"/>
      <c r="CHJ165" s="90"/>
      <c r="CHK165" s="90"/>
      <c r="CHL165" s="90"/>
      <c r="CHM165" s="90"/>
      <c r="CHN165" s="90"/>
      <c r="CHO165" s="90"/>
      <c r="CHP165" s="90"/>
      <c r="CHQ165" s="90"/>
      <c r="CHR165" s="90"/>
      <c r="CHS165" s="90"/>
      <c r="CHT165" s="90"/>
      <c r="CHU165" s="90"/>
      <c r="CHV165" s="90"/>
      <c r="CHW165" s="90"/>
      <c r="CHX165" s="90"/>
      <c r="CHY165" s="90"/>
      <c r="CHZ165" s="90"/>
      <c r="CIA165" s="90"/>
      <c r="CIB165" s="90"/>
      <c r="CIC165" s="90"/>
      <c r="CID165" s="90"/>
      <c r="CIE165" s="90"/>
      <c r="CIF165" s="90"/>
      <c r="CIG165" s="90"/>
      <c r="CIH165" s="90"/>
      <c r="CII165" s="90"/>
      <c r="CIJ165" s="90"/>
      <c r="CIK165" s="90"/>
      <c r="CIL165" s="90"/>
      <c r="CIM165" s="90"/>
      <c r="CIN165" s="90"/>
      <c r="CIO165" s="90"/>
      <c r="CIP165" s="90"/>
      <c r="CIQ165" s="90"/>
      <c r="CIR165" s="90"/>
      <c r="CIS165" s="90"/>
      <c r="CIT165" s="90"/>
      <c r="CIU165" s="90"/>
      <c r="CIV165" s="90"/>
      <c r="CIW165" s="90"/>
      <c r="CIX165" s="90"/>
      <c r="CIY165" s="90"/>
      <c r="CIZ165" s="90"/>
      <c r="CJA165" s="90"/>
      <c r="CJB165" s="90"/>
      <c r="CJC165" s="90"/>
      <c r="CJD165" s="90"/>
      <c r="CJE165" s="90"/>
      <c r="CJF165" s="90"/>
      <c r="CJG165" s="90"/>
      <c r="CJH165" s="90"/>
      <c r="CJI165" s="90"/>
      <c r="CJJ165" s="90"/>
      <c r="CJK165" s="90"/>
      <c r="CJL165" s="90"/>
      <c r="CJM165" s="90"/>
      <c r="CJN165" s="90"/>
      <c r="CJO165" s="90"/>
      <c r="CJP165" s="90"/>
      <c r="CJQ165" s="90"/>
      <c r="CJR165" s="90"/>
      <c r="CJS165" s="90"/>
      <c r="CJT165" s="90"/>
      <c r="CJU165" s="90"/>
      <c r="CJV165" s="90"/>
      <c r="CJW165" s="90"/>
      <c r="CJX165" s="90"/>
      <c r="CJY165" s="90"/>
      <c r="CJZ165" s="90"/>
      <c r="CKA165" s="90"/>
      <c r="CKB165" s="90"/>
      <c r="CKC165" s="90"/>
      <c r="CKD165" s="90"/>
      <c r="CKE165" s="90"/>
      <c r="CKF165" s="90"/>
      <c r="CKG165" s="90"/>
      <c r="CKH165" s="90"/>
      <c r="CKI165" s="90"/>
      <c r="CKJ165" s="90"/>
      <c r="CKK165" s="90"/>
      <c r="CKL165" s="90"/>
      <c r="CKM165" s="90"/>
      <c r="CKN165" s="90"/>
      <c r="CKO165" s="90"/>
      <c r="CKP165" s="90"/>
      <c r="CKQ165" s="90"/>
      <c r="CKR165" s="90"/>
      <c r="CKS165" s="90"/>
      <c r="CKT165" s="90"/>
      <c r="CKU165" s="90"/>
      <c r="CKV165" s="90"/>
      <c r="CKW165" s="90"/>
      <c r="CKX165" s="90"/>
      <c r="CKY165" s="90"/>
      <c r="CKZ165" s="90"/>
      <c r="CLA165" s="90"/>
      <c r="CLB165" s="90"/>
      <c r="CLC165" s="90"/>
      <c r="CLD165" s="90"/>
      <c r="CLE165" s="90"/>
      <c r="CLF165" s="90"/>
      <c r="CLG165" s="90"/>
      <c r="CLH165" s="90"/>
      <c r="CLI165" s="90"/>
      <c r="CLJ165" s="90"/>
      <c r="CLK165" s="90"/>
      <c r="CLL165" s="90"/>
      <c r="CLM165" s="90"/>
      <c r="CLN165" s="90"/>
      <c r="CLO165" s="90"/>
      <c r="CLP165" s="90"/>
      <c r="CLQ165" s="90"/>
      <c r="CLR165" s="90"/>
      <c r="CLS165" s="90"/>
      <c r="CLT165" s="90"/>
      <c r="CLU165" s="90"/>
      <c r="CLV165" s="90"/>
      <c r="CLW165" s="90"/>
      <c r="CLX165" s="90"/>
      <c r="CLY165" s="90"/>
      <c r="CLZ165" s="90"/>
      <c r="CMA165" s="90"/>
      <c r="CMB165" s="90"/>
      <c r="CMC165" s="90"/>
      <c r="CMD165" s="90"/>
      <c r="CME165" s="90"/>
      <c r="CMF165" s="90"/>
      <c r="CMG165" s="90"/>
      <c r="CMH165" s="90"/>
      <c r="CMI165" s="90"/>
      <c r="CMJ165" s="90"/>
      <c r="CMK165" s="90"/>
      <c r="CML165" s="90"/>
      <c r="CMM165" s="90"/>
      <c r="CMN165" s="90"/>
      <c r="CMO165" s="90"/>
      <c r="CMP165" s="90"/>
      <c r="CMQ165" s="90"/>
      <c r="CMR165" s="90"/>
      <c r="CMS165" s="90"/>
      <c r="CMT165" s="90"/>
      <c r="CMU165" s="90"/>
      <c r="CMV165" s="90"/>
      <c r="CMW165" s="90"/>
      <c r="CMX165" s="90"/>
      <c r="CMY165" s="90"/>
      <c r="CMZ165" s="90"/>
      <c r="CNA165" s="90"/>
      <c r="CNB165" s="90"/>
      <c r="CNC165" s="90"/>
      <c r="CND165" s="90"/>
      <c r="CNE165" s="90"/>
      <c r="CNF165" s="90"/>
      <c r="CNG165" s="90"/>
      <c r="CNH165" s="90"/>
      <c r="CNI165" s="90"/>
      <c r="CNJ165" s="90"/>
      <c r="CNK165" s="90"/>
      <c r="CNL165" s="90"/>
      <c r="CNM165" s="90"/>
      <c r="CNN165" s="90"/>
      <c r="CNO165" s="90"/>
      <c r="CNP165" s="90"/>
      <c r="CNQ165" s="90"/>
      <c r="CNR165" s="90"/>
      <c r="CNS165" s="90"/>
      <c r="CNT165" s="90"/>
      <c r="CNU165" s="90"/>
      <c r="CNV165" s="90"/>
      <c r="CNW165" s="90"/>
      <c r="CNX165" s="90"/>
      <c r="CNY165" s="90"/>
      <c r="CNZ165" s="90"/>
      <c r="COA165" s="90"/>
      <c r="COB165" s="90"/>
      <c r="COC165" s="90"/>
      <c r="COD165" s="90"/>
      <c r="COE165" s="90"/>
      <c r="COF165" s="90"/>
      <c r="COG165" s="90"/>
      <c r="COH165" s="90"/>
      <c r="COI165" s="90"/>
      <c r="COJ165" s="90"/>
      <c r="COK165" s="90"/>
      <c r="COL165" s="90"/>
      <c r="COM165" s="90"/>
      <c r="CON165" s="90"/>
      <c r="COO165" s="90"/>
      <c r="COP165" s="90"/>
      <c r="COQ165" s="90"/>
      <c r="COR165" s="90"/>
      <c r="COS165" s="90"/>
      <c r="COT165" s="90"/>
      <c r="COU165" s="90"/>
      <c r="COV165" s="90"/>
      <c r="COW165" s="90"/>
      <c r="COX165" s="90"/>
      <c r="COY165" s="90"/>
      <c r="COZ165" s="90"/>
      <c r="CPA165" s="90"/>
      <c r="CPB165" s="90"/>
      <c r="CPC165" s="90"/>
      <c r="CPD165" s="90"/>
      <c r="CPE165" s="90"/>
      <c r="CPF165" s="90"/>
      <c r="CPG165" s="90"/>
      <c r="CPH165" s="90"/>
      <c r="CPI165" s="90"/>
      <c r="CPJ165" s="90"/>
      <c r="CPK165" s="90"/>
      <c r="CPL165" s="90"/>
      <c r="CPM165" s="90"/>
      <c r="CPN165" s="90"/>
      <c r="CPO165" s="90"/>
      <c r="CPP165" s="90"/>
      <c r="CPQ165" s="90"/>
      <c r="CPR165" s="90"/>
      <c r="CPS165" s="90"/>
      <c r="CPT165" s="90"/>
      <c r="CPU165" s="90"/>
      <c r="CPV165" s="90"/>
      <c r="CPW165" s="90"/>
      <c r="CPX165" s="90"/>
      <c r="CPY165" s="90"/>
      <c r="CPZ165" s="90"/>
      <c r="CQA165" s="90"/>
      <c r="CQB165" s="90"/>
      <c r="CQC165" s="90"/>
      <c r="CQD165" s="90"/>
      <c r="CQE165" s="90"/>
      <c r="CQF165" s="90"/>
      <c r="CQG165" s="90"/>
      <c r="CQH165" s="90"/>
      <c r="CQI165" s="90"/>
      <c r="CQJ165" s="90"/>
      <c r="CQK165" s="90"/>
      <c r="CQL165" s="90"/>
      <c r="CQM165" s="90"/>
      <c r="CQN165" s="90"/>
      <c r="CQO165" s="90"/>
      <c r="CQP165" s="90"/>
      <c r="CQQ165" s="90"/>
      <c r="CQR165" s="90"/>
      <c r="CQS165" s="90"/>
      <c r="CQT165" s="90"/>
      <c r="CQU165" s="90"/>
      <c r="CQV165" s="90"/>
      <c r="CQW165" s="90"/>
      <c r="CQX165" s="90"/>
      <c r="CQY165" s="90"/>
      <c r="CQZ165" s="90"/>
      <c r="CRA165" s="90"/>
      <c r="CRB165" s="90"/>
      <c r="CRC165" s="90"/>
      <c r="CRD165" s="90"/>
      <c r="CRE165" s="90"/>
      <c r="CRF165" s="90"/>
      <c r="CRG165" s="90"/>
      <c r="CRH165" s="90"/>
      <c r="CRI165" s="90"/>
      <c r="CRJ165" s="90"/>
      <c r="CRK165" s="90"/>
      <c r="CRL165" s="90"/>
      <c r="CRM165" s="90"/>
      <c r="CRN165" s="90"/>
      <c r="CRO165" s="90"/>
      <c r="CRP165" s="90"/>
      <c r="CRQ165" s="90"/>
      <c r="CRR165" s="90"/>
      <c r="CRS165" s="90"/>
      <c r="CRT165" s="90"/>
      <c r="CRU165" s="90"/>
      <c r="CRV165" s="90"/>
      <c r="CRW165" s="90"/>
      <c r="CRX165" s="90"/>
      <c r="CRY165" s="90"/>
      <c r="CRZ165" s="90"/>
      <c r="CSA165" s="90"/>
      <c r="CSB165" s="90"/>
      <c r="CSC165" s="90"/>
      <c r="CSD165" s="90"/>
      <c r="CSE165" s="90"/>
      <c r="CSF165" s="90"/>
      <c r="CSG165" s="90"/>
      <c r="CSH165" s="90"/>
      <c r="CSI165" s="90"/>
      <c r="CSJ165" s="90"/>
      <c r="CSK165" s="90"/>
      <c r="CSL165" s="90"/>
      <c r="CSM165" s="90"/>
      <c r="CSN165" s="90"/>
      <c r="CSO165" s="90"/>
      <c r="CSP165" s="90"/>
      <c r="CSQ165" s="90"/>
      <c r="CSR165" s="90"/>
      <c r="CSS165" s="90"/>
      <c r="CST165" s="90"/>
      <c r="CSU165" s="90"/>
      <c r="CSV165" s="90"/>
      <c r="CSW165" s="90"/>
      <c r="CSX165" s="90"/>
      <c r="CSY165" s="90"/>
      <c r="CSZ165" s="90"/>
      <c r="CTA165" s="90"/>
      <c r="CTB165" s="90"/>
      <c r="CTC165" s="90"/>
      <c r="CTD165" s="90"/>
      <c r="CTE165" s="90"/>
      <c r="CTF165" s="90"/>
      <c r="CTG165" s="90"/>
      <c r="CTH165" s="90"/>
      <c r="CTI165" s="90"/>
      <c r="CTJ165" s="90"/>
      <c r="CTK165" s="90"/>
      <c r="CTL165" s="90"/>
      <c r="CTM165" s="90"/>
      <c r="CTN165" s="90"/>
      <c r="CTO165" s="90"/>
      <c r="CTP165" s="90"/>
      <c r="CTQ165" s="90"/>
      <c r="CTR165" s="90"/>
      <c r="CTS165" s="90"/>
      <c r="CTT165" s="90"/>
      <c r="CTU165" s="90"/>
      <c r="CTV165" s="90"/>
      <c r="CTW165" s="90"/>
      <c r="CTX165" s="90"/>
      <c r="CTY165" s="90"/>
      <c r="CTZ165" s="90"/>
      <c r="CUA165" s="90"/>
      <c r="CUB165" s="90"/>
      <c r="CUC165" s="90"/>
      <c r="CUD165" s="90"/>
      <c r="CUE165" s="90"/>
      <c r="CUF165" s="90"/>
      <c r="CUG165" s="90"/>
      <c r="CUH165" s="90"/>
      <c r="CUI165" s="90"/>
      <c r="CUJ165" s="90"/>
      <c r="CUK165" s="90"/>
      <c r="CUL165" s="90"/>
      <c r="CUM165" s="90"/>
      <c r="CUN165" s="90"/>
      <c r="CUO165" s="90"/>
      <c r="CUP165" s="90"/>
      <c r="CUQ165" s="90"/>
      <c r="CUR165" s="90"/>
      <c r="CUS165" s="90"/>
      <c r="CUT165" s="90"/>
      <c r="CUU165" s="90"/>
      <c r="CUV165" s="90"/>
      <c r="CUW165" s="90"/>
      <c r="CUX165" s="90"/>
      <c r="CUY165" s="90"/>
      <c r="CUZ165" s="90"/>
      <c r="CVA165" s="90"/>
      <c r="CVB165" s="90"/>
      <c r="CVC165" s="90"/>
      <c r="CVD165" s="90"/>
      <c r="CVE165" s="90"/>
      <c r="CVF165" s="90"/>
      <c r="CVG165" s="90"/>
      <c r="CVH165" s="90"/>
      <c r="CVI165" s="90"/>
      <c r="CVJ165" s="90"/>
      <c r="CVK165" s="90"/>
      <c r="CVL165" s="90"/>
      <c r="CVM165" s="90"/>
      <c r="CVN165" s="90"/>
      <c r="CVO165" s="90"/>
      <c r="CVP165" s="90"/>
      <c r="CVQ165" s="90"/>
      <c r="CVR165" s="90"/>
      <c r="CVS165" s="90"/>
      <c r="CVT165" s="90"/>
      <c r="CVU165" s="90"/>
      <c r="CVV165" s="90"/>
      <c r="CVW165" s="90"/>
      <c r="CVX165" s="90"/>
      <c r="CVY165" s="90"/>
      <c r="CVZ165" s="90"/>
      <c r="CWA165" s="90"/>
      <c r="CWB165" s="90"/>
      <c r="CWC165" s="90"/>
      <c r="CWD165" s="90"/>
      <c r="CWE165" s="90"/>
      <c r="CWF165" s="90"/>
      <c r="CWG165" s="90"/>
      <c r="CWH165" s="90"/>
      <c r="CWI165" s="90"/>
      <c r="CWJ165" s="90"/>
      <c r="CWK165" s="90"/>
      <c r="CWL165" s="90"/>
      <c r="CWM165" s="90"/>
      <c r="CWN165" s="90"/>
      <c r="CWO165" s="90"/>
      <c r="CWP165" s="90"/>
      <c r="CWQ165" s="90"/>
      <c r="CWR165" s="90"/>
      <c r="CWS165" s="90"/>
      <c r="CWT165" s="90"/>
      <c r="CWU165" s="90"/>
      <c r="CWV165" s="90"/>
      <c r="CWW165" s="90"/>
      <c r="CWX165" s="90"/>
      <c r="CWY165" s="90"/>
      <c r="CWZ165" s="90"/>
      <c r="CXA165" s="90"/>
      <c r="CXB165" s="90"/>
      <c r="CXC165" s="90"/>
      <c r="CXD165" s="90"/>
      <c r="CXE165" s="90"/>
      <c r="CXF165" s="90"/>
      <c r="CXG165" s="90"/>
      <c r="CXH165" s="90"/>
      <c r="CXI165" s="90"/>
      <c r="CXJ165" s="90"/>
      <c r="CXK165" s="90"/>
      <c r="CXL165" s="90"/>
      <c r="CXM165" s="90"/>
      <c r="CXN165" s="90"/>
      <c r="CXO165" s="90"/>
      <c r="CXP165" s="90"/>
      <c r="CXQ165" s="90"/>
      <c r="CXR165" s="90"/>
      <c r="CXS165" s="90"/>
      <c r="CXT165" s="90"/>
      <c r="CXU165" s="90"/>
      <c r="CXV165" s="90"/>
      <c r="CXW165" s="90"/>
      <c r="CXX165" s="90"/>
      <c r="CXY165" s="90"/>
      <c r="CXZ165" s="90"/>
      <c r="CYA165" s="90"/>
      <c r="CYB165" s="90"/>
      <c r="CYC165" s="90"/>
      <c r="CYD165" s="90"/>
      <c r="CYE165" s="90"/>
      <c r="CYF165" s="90"/>
      <c r="CYG165" s="90"/>
      <c r="CYH165" s="90"/>
      <c r="CYI165" s="90"/>
      <c r="CYJ165" s="90"/>
      <c r="CYK165" s="90"/>
      <c r="CYL165" s="90"/>
      <c r="CYM165" s="90"/>
      <c r="CYN165" s="90"/>
      <c r="CYO165" s="90"/>
      <c r="CYP165" s="90"/>
      <c r="CYQ165" s="90"/>
      <c r="CYR165" s="90"/>
      <c r="CYS165" s="90"/>
      <c r="CYT165" s="90"/>
      <c r="CYU165" s="90"/>
      <c r="CYV165" s="90"/>
      <c r="CYW165" s="90"/>
      <c r="CYX165" s="90"/>
      <c r="CYY165" s="90"/>
      <c r="CYZ165" s="90"/>
      <c r="CZA165" s="90"/>
      <c r="CZB165" s="90"/>
      <c r="CZC165" s="90"/>
      <c r="CZD165" s="90"/>
      <c r="CZE165" s="90"/>
      <c r="CZF165" s="90"/>
      <c r="CZG165" s="90"/>
      <c r="CZH165" s="90"/>
      <c r="CZI165" s="90"/>
      <c r="CZJ165" s="90"/>
      <c r="CZK165" s="90"/>
      <c r="CZL165" s="90"/>
      <c r="CZM165" s="90"/>
      <c r="CZN165" s="90"/>
      <c r="CZO165" s="90"/>
      <c r="CZP165" s="90"/>
      <c r="CZQ165" s="90"/>
      <c r="CZR165" s="90"/>
      <c r="CZS165" s="90"/>
      <c r="CZT165" s="90"/>
      <c r="CZU165" s="90"/>
      <c r="CZV165" s="90"/>
      <c r="CZW165" s="90"/>
      <c r="CZX165" s="90"/>
      <c r="CZY165" s="90"/>
      <c r="CZZ165" s="90"/>
      <c r="DAA165" s="90"/>
      <c r="DAB165" s="90"/>
      <c r="DAC165" s="90"/>
      <c r="DAD165" s="90"/>
      <c r="DAE165" s="90"/>
      <c r="DAF165" s="90"/>
      <c r="DAG165" s="90"/>
      <c r="DAH165" s="90"/>
      <c r="DAI165" s="90"/>
      <c r="DAJ165" s="90"/>
      <c r="DAK165" s="90"/>
      <c r="DAL165" s="90"/>
      <c r="DAM165" s="90"/>
      <c r="DAN165" s="90"/>
      <c r="DAO165" s="90"/>
      <c r="DAP165" s="90"/>
      <c r="DAQ165" s="90"/>
      <c r="DAR165" s="90"/>
      <c r="DAS165" s="90"/>
      <c r="DAT165" s="90"/>
      <c r="DAU165" s="90"/>
      <c r="DAV165" s="90"/>
      <c r="DAW165" s="90"/>
      <c r="DAX165" s="90"/>
      <c r="DAY165" s="90"/>
      <c r="DAZ165" s="90"/>
      <c r="DBA165" s="90"/>
      <c r="DBB165" s="90"/>
      <c r="DBC165" s="90"/>
      <c r="DBD165" s="90"/>
      <c r="DBE165" s="90"/>
      <c r="DBF165" s="90"/>
      <c r="DBG165" s="90"/>
      <c r="DBH165" s="90"/>
      <c r="DBI165" s="90"/>
      <c r="DBJ165" s="90"/>
      <c r="DBK165" s="90"/>
      <c r="DBL165" s="90"/>
      <c r="DBM165" s="90"/>
      <c r="DBN165" s="90"/>
      <c r="DBO165" s="90"/>
      <c r="DBP165" s="90"/>
      <c r="DBQ165" s="90"/>
      <c r="DBR165" s="90"/>
      <c r="DBS165" s="90"/>
      <c r="DBT165" s="90"/>
      <c r="DBU165" s="90"/>
      <c r="DBV165" s="90"/>
      <c r="DBW165" s="90"/>
      <c r="DBX165" s="90"/>
      <c r="DBY165" s="90"/>
      <c r="DBZ165" s="90"/>
      <c r="DCA165" s="90"/>
      <c r="DCB165" s="90"/>
      <c r="DCC165" s="90"/>
      <c r="DCD165" s="90"/>
      <c r="DCE165" s="90"/>
      <c r="DCF165" s="90"/>
      <c r="DCG165" s="90"/>
      <c r="DCH165" s="90"/>
      <c r="DCI165" s="90"/>
      <c r="DCJ165" s="90"/>
      <c r="DCK165" s="90"/>
      <c r="DCL165" s="90"/>
      <c r="DCM165" s="90"/>
      <c r="DCN165" s="90"/>
      <c r="DCO165" s="90"/>
      <c r="DCP165" s="90"/>
      <c r="DCQ165" s="90"/>
      <c r="DCR165" s="90"/>
      <c r="DCS165" s="90"/>
      <c r="DCT165" s="90"/>
      <c r="DCU165" s="90"/>
      <c r="DCV165" s="90"/>
      <c r="DCW165" s="90"/>
      <c r="DCX165" s="90"/>
      <c r="DCY165" s="90"/>
      <c r="DCZ165" s="90"/>
      <c r="DDA165" s="90"/>
      <c r="DDB165" s="90"/>
      <c r="DDC165" s="90"/>
      <c r="DDD165" s="90"/>
      <c r="DDE165" s="90"/>
      <c r="DDF165" s="90"/>
      <c r="DDG165" s="90"/>
      <c r="DDH165" s="90"/>
      <c r="DDI165" s="90"/>
      <c r="DDJ165" s="90"/>
      <c r="DDK165" s="90"/>
      <c r="DDL165" s="90"/>
      <c r="DDM165" s="90"/>
      <c r="DDN165" s="90"/>
      <c r="DDO165" s="90"/>
      <c r="DDP165" s="90"/>
      <c r="DDQ165" s="90"/>
      <c r="DDR165" s="90"/>
      <c r="DDS165" s="90"/>
      <c r="DDT165" s="90"/>
      <c r="DDU165" s="90"/>
      <c r="DDV165" s="90"/>
      <c r="DDW165" s="90"/>
      <c r="DDX165" s="90"/>
      <c r="DDY165" s="90"/>
      <c r="DDZ165" s="90"/>
      <c r="DEA165" s="90"/>
      <c r="DEB165" s="90"/>
      <c r="DEC165" s="90"/>
      <c r="DED165" s="90"/>
      <c r="DEE165" s="90"/>
      <c r="DEF165" s="90"/>
      <c r="DEG165" s="90"/>
      <c r="DEH165" s="90"/>
      <c r="DEI165" s="90"/>
      <c r="DEJ165" s="90"/>
      <c r="DEK165" s="90"/>
      <c r="DEL165" s="90"/>
      <c r="DEM165" s="90"/>
      <c r="DEN165" s="90"/>
      <c r="DEO165" s="90"/>
      <c r="DEP165" s="90"/>
      <c r="DEQ165" s="90"/>
      <c r="DER165" s="90"/>
      <c r="DES165" s="90"/>
      <c r="DET165" s="90"/>
      <c r="DEU165" s="90"/>
      <c r="DEV165" s="90"/>
      <c r="DEW165" s="90"/>
      <c r="DEX165" s="90"/>
      <c r="DEY165" s="90"/>
      <c r="DEZ165" s="90"/>
      <c r="DFA165" s="90"/>
      <c r="DFB165" s="90"/>
      <c r="DFC165" s="90"/>
      <c r="DFD165" s="90"/>
      <c r="DFE165" s="90"/>
      <c r="DFF165" s="90"/>
      <c r="DFG165" s="90"/>
      <c r="DFH165" s="90"/>
      <c r="DFI165" s="90"/>
      <c r="DFJ165" s="90"/>
      <c r="DFK165" s="90"/>
      <c r="DFL165" s="90"/>
      <c r="DFM165" s="90"/>
      <c r="DFN165" s="90"/>
      <c r="DFO165" s="90"/>
      <c r="DFP165" s="90"/>
      <c r="DFQ165" s="90"/>
      <c r="DFR165" s="90"/>
      <c r="DFS165" s="90"/>
      <c r="DFT165" s="90"/>
      <c r="DFU165" s="90"/>
      <c r="DFV165" s="90"/>
      <c r="DFW165" s="90"/>
      <c r="DFX165" s="90"/>
      <c r="DFY165" s="90"/>
      <c r="DFZ165" s="90"/>
      <c r="DGA165" s="90"/>
      <c r="DGB165" s="90"/>
      <c r="DGC165" s="90"/>
      <c r="DGD165" s="90"/>
      <c r="DGE165" s="90"/>
      <c r="DGF165" s="90"/>
      <c r="DGG165" s="90"/>
      <c r="DGH165" s="90"/>
      <c r="DGI165" s="90"/>
      <c r="DGJ165" s="90"/>
      <c r="DGK165" s="90"/>
      <c r="DGL165" s="90"/>
      <c r="DGM165" s="90"/>
      <c r="DGN165" s="90"/>
      <c r="DGO165" s="90"/>
      <c r="DGP165" s="90"/>
      <c r="DGQ165" s="90"/>
      <c r="DGR165" s="90"/>
      <c r="DGS165" s="90"/>
      <c r="DGT165" s="90"/>
      <c r="DGU165" s="90"/>
      <c r="DGV165" s="90"/>
      <c r="DGW165" s="90"/>
      <c r="DGX165" s="90"/>
      <c r="DGY165" s="90"/>
      <c r="DGZ165" s="90"/>
      <c r="DHA165" s="90"/>
      <c r="DHB165" s="90"/>
      <c r="DHC165" s="90"/>
      <c r="DHD165" s="90"/>
      <c r="DHE165" s="90"/>
      <c r="DHF165" s="90"/>
      <c r="DHG165" s="90"/>
      <c r="DHH165" s="90"/>
      <c r="DHI165" s="90"/>
      <c r="DHJ165" s="90"/>
      <c r="DHK165" s="90"/>
      <c r="DHL165" s="90"/>
      <c r="DHM165" s="90"/>
      <c r="DHN165" s="90"/>
      <c r="DHO165" s="90"/>
      <c r="DHP165" s="90"/>
      <c r="DHQ165" s="90"/>
      <c r="DHR165" s="90"/>
      <c r="DHS165" s="90"/>
      <c r="DHT165" s="90"/>
      <c r="DHU165" s="90"/>
      <c r="DHV165" s="90"/>
      <c r="DHW165" s="90"/>
      <c r="DHX165" s="90"/>
      <c r="DHY165" s="90"/>
      <c r="DHZ165" s="90"/>
      <c r="DIA165" s="90"/>
      <c r="DIB165" s="90"/>
      <c r="DIC165" s="90"/>
      <c r="DID165" s="90"/>
      <c r="DIE165" s="90"/>
      <c r="DIF165" s="90"/>
      <c r="DIG165" s="90"/>
      <c r="DIH165" s="90"/>
      <c r="DII165" s="90"/>
      <c r="DIJ165" s="90"/>
      <c r="DIK165" s="90"/>
      <c r="DIL165" s="90"/>
      <c r="DIM165" s="90"/>
      <c r="DIN165" s="90"/>
      <c r="DIO165" s="90"/>
      <c r="DIP165" s="90"/>
      <c r="DIQ165" s="90"/>
      <c r="DIR165" s="90"/>
      <c r="DIS165" s="90"/>
      <c r="DIT165" s="90"/>
      <c r="DIU165" s="90"/>
      <c r="DIV165" s="90"/>
      <c r="DIW165" s="90"/>
      <c r="DIX165" s="90"/>
      <c r="DIY165" s="90"/>
      <c r="DIZ165" s="90"/>
      <c r="DJA165" s="90"/>
      <c r="DJB165" s="90"/>
      <c r="DJC165" s="90"/>
      <c r="DJD165" s="90"/>
      <c r="DJE165" s="90"/>
      <c r="DJF165" s="90"/>
      <c r="DJG165" s="90"/>
      <c r="DJH165" s="90"/>
      <c r="DJI165" s="90"/>
      <c r="DJJ165" s="90"/>
      <c r="DJK165" s="90"/>
      <c r="DJL165" s="90"/>
      <c r="DJM165" s="90"/>
      <c r="DJN165" s="90"/>
      <c r="DJO165" s="90"/>
      <c r="DJP165" s="90"/>
      <c r="DJQ165" s="90"/>
      <c r="DJR165" s="90"/>
      <c r="DJS165" s="90"/>
      <c r="DJT165" s="90"/>
      <c r="DJU165" s="90"/>
      <c r="DJV165" s="90"/>
      <c r="DJW165" s="90"/>
      <c r="DJX165" s="90"/>
      <c r="DJY165" s="90"/>
      <c r="DJZ165" s="90"/>
      <c r="DKA165" s="90"/>
      <c r="DKB165" s="90"/>
      <c r="DKC165" s="90"/>
      <c r="DKD165" s="90"/>
      <c r="DKE165" s="90"/>
      <c r="DKF165" s="90"/>
      <c r="DKG165" s="90"/>
      <c r="DKH165" s="90"/>
      <c r="DKI165" s="90"/>
      <c r="DKJ165" s="90"/>
      <c r="DKK165" s="90"/>
      <c r="DKL165" s="90"/>
      <c r="DKM165" s="90"/>
      <c r="DKN165" s="90"/>
      <c r="DKO165" s="90"/>
      <c r="DKP165" s="90"/>
      <c r="DKQ165" s="90"/>
      <c r="DKR165" s="90"/>
      <c r="DKS165" s="90"/>
      <c r="DKT165" s="90"/>
      <c r="DKU165" s="90"/>
      <c r="DKV165" s="90"/>
      <c r="DKW165" s="90"/>
      <c r="DKX165" s="90"/>
      <c r="DKY165" s="90"/>
      <c r="DKZ165" s="90"/>
      <c r="DLA165" s="90"/>
      <c r="DLB165" s="90"/>
      <c r="DLC165" s="90"/>
      <c r="DLD165" s="90"/>
      <c r="DLE165" s="90"/>
      <c r="DLF165" s="90"/>
      <c r="DLG165" s="90"/>
      <c r="DLH165" s="90"/>
      <c r="DLI165" s="90"/>
      <c r="DLJ165" s="90"/>
      <c r="DLK165" s="90"/>
      <c r="DLL165" s="90"/>
      <c r="DLM165" s="90"/>
      <c r="DLN165" s="90"/>
      <c r="DLO165" s="90"/>
      <c r="DLP165" s="90"/>
      <c r="DLQ165" s="90"/>
      <c r="DLR165" s="90"/>
      <c r="DLS165" s="90"/>
      <c r="DLT165" s="90"/>
      <c r="DLU165" s="90"/>
      <c r="DLV165" s="90"/>
      <c r="DLW165" s="90"/>
      <c r="DLX165" s="90"/>
      <c r="DLY165" s="90"/>
      <c r="DLZ165" s="90"/>
      <c r="DMA165" s="90"/>
      <c r="DMB165" s="90"/>
      <c r="DMC165" s="90"/>
      <c r="DMD165" s="90"/>
      <c r="DME165" s="90"/>
      <c r="DMF165" s="90"/>
      <c r="DMG165" s="90"/>
      <c r="DMH165" s="90"/>
      <c r="DMI165" s="90"/>
      <c r="DMJ165" s="90"/>
      <c r="DMK165" s="90"/>
      <c r="DML165" s="90"/>
      <c r="DMM165" s="90"/>
      <c r="DMN165" s="90"/>
      <c r="DMO165" s="90"/>
      <c r="DMP165" s="90"/>
      <c r="DMQ165" s="90"/>
      <c r="DMR165" s="90"/>
      <c r="DMS165" s="90"/>
      <c r="DMT165" s="90"/>
      <c r="DMU165" s="90"/>
      <c r="DMV165" s="90"/>
      <c r="DMW165" s="90"/>
      <c r="DMX165" s="90"/>
      <c r="DMY165" s="90"/>
      <c r="DMZ165" s="90"/>
      <c r="DNA165" s="90"/>
      <c r="DNB165" s="90"/>
      <c r="DNC165" s="90"/>
      <c r="DND165" s="90"/>
      <c r="DNE165" s="90"/>
      <c r="DNF165" s="90"/>
      <c r="DNG165" s="90"/>
      <c r="DNH165" s="90"/>
      <c r="DNI165" s="90"/>
      <c r="DNJ165" s="90"/>
      <c r="DNK165" s="90"/>
      <c r="DNL165" s="90"/>
      <c r="DNM165" s="90"/>
      <c r="DNN165" s="90"/>
      <c r="DNO165" s="90"/>
      <c r="DNP165" s="90"/>
      <c r="DNQ165" s="90"/>
      <c r="DNR165" s="90"/>
      <c r="DNS165" s="90"/>
      <c r="DNT165" s="90"/>
      <c r="DNU165" s="90"/>
      <c r="DNV165" s="90"/>
      <c r="DNW165" s="90"/>
      <c r="DNX165" s="90"/>
      <c r="DNY165" s="90"/>
      <c r="DNZ165" s="90"/>
      <c r="DOA165" s="90"/>
      <c r="DOB165" s="90"/>
      <c r="DOC165" s="90"/>
      <c r="DOD165" s="90"/>
      <c r="DOE165" s="90"/>
      <c r="DOF165" s="90"/>
      <c r="DOG165" s="90"/>
      <c r="DOH165" s="90"/>
      <c r="DOI165" s="90"/>
      <c r="DOJ165" s="90"/>
      <c r="DOK165" s="90"/>
      <c r="DOL165" s="90"/>
      <c r="DOM165" s="90"/>
      <c r="DON165" s="90"/>
      <c r="DOO165" s="90"/>
      <c r="DOP165" s="90"/>
      <c r="DOQ165" s="90"/>
      <c r="DOR165" s="90"/>
      <c r="DOS165" s="90"/>
      <c r="DOT165" s="90"/>
      <c r="DOU165" s="90"/>
      <c r="DOV165" s="90"/>
      <c r="DOW165" s="90"/>
      <c r="DOX165" s="90"/>
      <c r="DOY165" s="90"/>
      <c r="DOZ165" s="90"/>
      <c r="DPA165" s="90"/>
      <c r="DPB165" s="90"/>
      <c r="DPC165" s="90"/>
      <c r="DPD165" s="90"/>
      <c r="DPE165" s="90"/>
      <c r="DPF165" s="90"/>
      <c r="DPG165" s="90"/>
      <c r="DPH165" s="90"/>
      <c r="DPI165" s="90"/>
      <c r="DPJ165" s="90"/>
      <c r="DPK165" s="90"/>
      <c r="DPL165" s="90"/>
      <c r="DPM165" s="90"/>
      <c r="DPN165" s="90"/>
      <c r="DPO165" s="90"/>
      <c r="DPP165" s="90"/>
      <c r="DPQ165" s="90"/>
      <c r="DPR165" s="90"/>
      <c r="DPS165" s="90"/>
      <c r="DPT165" s="90"/>
      <c r="DPU165" s="90"/>
      <c r="DPV165" s="90"/>
      <c r="DPW165" s="90"/>
      <c r="DPX165" s="90"/>
      <c r="DPY165" s="90"/>
      <c r="DPZ165" s="90"/>
      <c r="DQA165" s="90"/>
      <c r="DQB165" s="90"/>
      <c r="DQC165" s="90"/>
      <c r="DQD165" s="90"/>
      <c r="DQE165" s="90"/>
      <c r="DQF165" s="90"/>
      <c r="DQG165" s="90"/>
      <c r="DQH165" s="90"/>
      <c r="DQI165" s="90"/>
      <c r="DQJ165" s="90"/>
      <c r="DQK165" s="90"/>
      <c r="DQL165" s="90"/>
      <c r="DQM165" s="90"/>
      <c r="DQN165" s="90"/>
      <c r="DQO165" s="90"/>
      <c r="DQP165" s="90"/>
      <c r="DQQ165" s="90"/>
      <c r="DQR165" s="90"/>
      <c r="DQS165" s="90"/>
      <c r="DQT165" s="90"/>
      <c r="DQU165" s="90"/>
      <c r="DQV165" s="90"/>
      <c r="DQW165" s="90"/>
      <c r="DQX165" s="90"/>
      <c r="DQY165" s="90"/>
      <c r="DQZ165" s="90"/>
      <c r="DRA165" s="90"/>
      <c r="DRB165" s="90"/>
      <c r="DRC165" s="90"/>
      <c r="DRD165" s="90"/>
      <c r="DRE165" s="90"/>
      <c r="DRF165" s="90"/>
      <c r="DRG165" s="90"/>
      <c r="DRH165" s="90"/>
      <c r="DRI165" s="90"/>
      <c r="DRJ165" s="90"/>
      <c r="DRK165" s="90"/>
      <c r="DRL165" s="90"/>
      <c r="DRM165" s="90"/>
      <c r="DRN165" s="90"/>
      <c r="DRO165" s="90"/>
      <c r="DRP165" s="90"/>
      <c r="DRQ165" s="90"/>
      <c r="DRR165" s="90"/>
      <c r="DRS165" s="90"/>
      <c r="DRT165" s="90"/>
      <c r="DRU165" s="90"/>
      <c r="DRV165" s="90"/>
      <c r="DRW165" s="90"/>
      <c r="DRX165" s="90"/>
      <c r="DRY165" s="90"/>
      <c r="DRZ165" s="90"/>
      <c r="DSA165" s="90"/>
      <c r="DSB165" s="90"/>
      <c r="DSC165" s="90"/>
      <c r="DSD165" s="90"/>
      <c r="DSE165" s="90"/>
      <c r="DSF165" s="90"/>
      <c r="DSG165" s="90"/>
      <c r="DSH165" s="90"/>
      <c r="DSI165" s="90"/>
      <c r="DSJ165" s="90"/>
      <c r="DSK165" s="90"/>
      <c r="DSL165" s="90"/>
      <c r="DSM165" s="90"/>
      <c r="DSN165" s="90"/>
      <c r="DSO165" s="90"/>
      <c r="DSP165" s="90"/>
      <c r="DSQ165" s="90"/>
      <c r="DSR165" s="90"/>
      <c r="DSS165" s="90"/>
      <c r="DST165" s="90"/>
      <c r="DSU165" s="90"/>
      <c r="DSV165" s="90"/>
      <c r="DSW165" s="90"/>
      <c r="DSX165" s="90"/>
      <c r="DSY165" s="90"/>
      <c r="DSZ165" s="90"/>
      <c r="DTA165" s="90"/>
      <c r="DTB165" s="90"/>
      <c r="DTC165" s="90"/>
      <c r="DTD165" s="90"/>
      <c r="DTE165" s="90"/>
      <c r="DTF165" s="90"/>
      <c r="DTG165" s="90"/>
      <c r="DTH165" s="90"/>
      <c r="DTI165" s="90"/>
      <c r="DTJ165" s="90"/>
      <c r="DTK165" s="90"/>
      <c r="DTL165" s="90"/>
      <c r="DTM165" s="90"/>
      <c r="DTN165" s="90"/>
      <c r="DTO165" s="90"/>
      <c r="DTP165" s="90"/>
      <c r="DTQ165" s="90"/>
      <c r="DTR165" s="90"/>
      <c r="DTS165" s="90"/>
      <c r="DTT165" s="90"/>
      <c r="DTU165" s="90"/>
      <c r="DTV165" s="90"/>
      <c r="DTW165" s="90"/>
      <c r="DTX165" s="90"/>
      <c r="DTY165" s="90"/>
      <c r="DTZ165" s="90"/>
      <c r="DUA165" s="90"/>
      <c r="DUB165" s="90"/>
      <c r="DUC165" s="90"/>
      <c r="DUD165" s="90"/>
      <c r="DUE165" s="90"/>
      <c r="DUF165" s="90"/>
      <c r="DUG165" s="90"/>
      <c r="DUH165" s="90"/>
      <c r="DUI165" s="90"/>
      <c r="DUJ165" s="90"/>
      <c r="DUK165" s="90"/>
      <c r="DUL165" s="90"/>
      <c r="DUM165" s="90"/>
      <c r="DUN165" s="90"/>
      <c r="DUO165" s="90"/>
      <c r="DUP165" s="90"/>
      <c r="DUQ165" s="90"/>
      <c r="DUR165" s="90"/>
      <c r="DUS165" s="90"/>
      <c r="DUT165" s="90"/>
      <c r="DUU165" s="90"/>
      <c r="DUV165" s="90"/>
      <c r="DUW165" s="90"/>
      <c r="DUX165" s="90"/>
      <c r="DUY165" s="90"/>
      <c r="DUZ165" s="90"/>
      <c r="DVA165" s="90"/>
      <c r="DVB165" s="90"/>
      <c r="DVC165" s="90"/>
      <c r="DVD165" s="90"/>
      <c r="DVE165" s="90"/>
      <c r="DVF165" s="90"/>
      <c r="DVG165" s="90"/>
      <c r="DVH165" s="90"/>
      <c r="DVI165" s="90"/>
      <c r="DVJ165" s="90"/>
      <c r="DVK165" s="90"/>
      <c r="DVL165" s="90"/>
      <c r="DVM165" s="90"/>
      <c r="DVN165" s="90"/>
      <c r="DVO165" s="90"/>
      <c r="DVP165" s="90"/>
      <c r="DVQ165" s="90"/>
      <c r="DVR165" s="90"/>
      <c r="DVS165" s="90"/>
      <c r="DVT165" s="90"/>
      <c r="DVU165" s="90"/>
      <c r="DVV165" s="90"/>
      <c r="DVW165" s="90"/>
      <c r="DVX165" s="90"/>
      <c r="DVY165" s="90"/>
      <c r="DVZ165" s="90"/>
      <c r="DWA165" s="90"/>
      <c r="DWB165" s="90"/>
      <c r="DWC165" s="90"/>
      <c r="DWD165" s="90"/>
      <c r="DWE165" s="90"/>
      <c r="DWF165" s="90"/>
      <c r="DWG165" s="90"/>
      <c r="DWH165" s="90"/>
      <c r="DWI165" s="90"/>
      <c r="DWJ165" s="90"/>
      <c r="DWK165" s="90"/>
      <c r="DWL165" s="90"/>
      <c r="DWM165" s="90"/>
      <c r="DWN165" s="90"/>
      <c r="DWO165" s="90"/>
      <c r="DWP165" s="90"/>
      <c r="DWQ165" s="90"/>
      <c r="DWR165" s="90"/>
      <c r="DWS165" s="90"/>
      <c r="DWT165" s="90"/>
      <c r="DWU165" s="90"/>
      <c r="DWV165" s="90"/>
      <c r="DWW165" s="90"/>
      <c r="DWX165" s="90"/>
      <c r="DWY165" s="90"/>
      <c r="DWZ165" s="90"/>
      <c r="DXA165" s="90"/>
      <c r="DXB165" s="90"/>
      <c r="DXC165" s="90"/>
      <c r="DXD165" s="90"/>
      <c r="DXE165" s="90"/>
      <c r="DXF165" s="90"/>
      <c r="DXG165" s="90"/>
      <c r="DXH165" s="90"/>
      <c r="DXI165" s="90"/>
      <c r="DXJ165" s="90"/>
      <c r="DXK165" s="90"/>
      <c r="DXL165" s="90"/>
      <c r="DXM165" s="90"/>
      <c r="DXN165" s="90"/>
      <c r="DXO165" s="90"/>
      <c r="DXP165" s="90"/>
      <c r="DXQ165" s="90"/>
      <c r="DXR165" s="90"/>
      <c r="DXS165" s="90"/>
      <c r="DXT165" s="90"/>
      <c r="DXU165" s="90"/>
      <c r="DXV165" s="90"/>
      <c r="DXW165" s="90"/>
      <c r="DXX165" s="90"/>
      <c r="DXY165" s="90"/>
      <c r="DXZ165" s="90"/>
      <c r="DYA165" s="90"/>
      <c r="DYB165" s="90"/>
      <c r="DYC165" s="90"/>
      <c r="DYD165" s="90"/>
      <c r="DYE165" s="90"/>
      <c r="DYF165" s="90"/>
      <c r="DYG165" s="90"/>
      <c r="DYH165" s="90"/>
      <c r="DYI165" s="90"/>
      <c r="DYJ165" s="90"/>
      <c r="DYK165" s="90"/>
      <c r="DYL165" s="90"/>
      <c r="DYM165" s="90"/>
      <c r="DYN165" s="90"/>
      <c r="DYO165" s="90"/>
      <c r="DYP165" s="90"/>
      <c r="DYQ165" s="90"/>
      <c r="DYR165" s="90"/>
      <c r="DYS165" s="90"/>
      <c r="DYT165" s="90"/>
      <c r="DYU165" s="90"/>
      <c r="DYV165" s="90"/>
      <c r="DYW165" s="90"/>
      <c r="DYX165" s="90"/>
      <c r="DYY165" s="90"/>
      <c r="DYZ165" s="90"/>
      <c r="DZA165" s="90"/>
      <c r="DZB165" s="90"/>
      <c r="DZC165" s="90"/>
      <c r="DZD165" s="90"/>
      <c r="DZE165" s="90"/>
      <c r="DZF165" s="90"/>
      <c r="DZG165" s="90"/>
      <c r="DZH165" s="90"/>
      <c r="DZI165" s="90"/>
      <c r="DZJ165" s="90"/>
      <c r="DZK165" s="90"/>
      <c r="DZL165" s="90"/>
      <c r="DZM165" s="90"/>
      <c r="DZN165" s="90"/>
      <c r="DZO165" s="90"/>
      <c r="DZP165" s="90"/>
      <c r="DZQ165" s="90"/>
      <c r="DZR165" s="90"/>
      <c r="DZS165" s="90"/>
      <c r="DZT165" s="90"/>
      <c r="DZU165" s="90"/>
      <c r="DZV165" s="90"/>
      <c r="DZW165" s="90"/>
      <c r="DZX165" s="90"/>
      <c r="DZY165" s="90"/>
      <c r="DZZ165" s="90"/>
      <c r="EAA165" s="90"/>
      <c r="EAB165" s="90"/>
      <c r="EAC165" s="90"/>
      <c r="EAD165" s="90"/>
      <c r="EAE165" s="90"/>
      <c r="EAF165" s="90"/>
      <c r="EAG165" s="90"/>
      <c r="EAH165" s="90"/>
      <c r="EAI165" s="90"/>
      <c r="EAJ165" s="90"/>
      <c r="EAK165" s="90"/>
      <c r="EAL165" s="90"/>
      <c r="EAM165" s="90"/>
      <c r="EAN165" s="90"/>
      <c r="EAO165" s="90"/>
      <c r="EAP165" s="90"/>
      <c r="EAQ165" s="90"/>
      <c r="EAR165" s="90"/>
      <c r="EAS165" s="90"/>
      <c r="EAT165" s="90"/>
      <c r="EAU165" s="90"/>
      <c r="EAV165" s="90"/>
      <c r="EAW165" s="90"/>
      <c r="EAX165" s="90"/>
      <c r="EAY165" s="90"/>
      <c r="EAZ165" s="90"/>
      <c r="EBA165" s="90"/>
      <c r="EBB165" s="90"/>
      <c r="EBC165" s="90"/>
      <c r="EBD165" s="90"/>
      <c r="EBE165" s="90"/>
      <c r="EBF165" s="90"/>
      <c r="EBG165" s="90"/>
      <c r="EBH165" s="90"/>
      <c r="EBI165" s="90"/>
      <c r="EBJ165" s="90"/>
      <c r="EBK165" s="90"/>
      <c r="EBL165" s="90"/>
      <c r="EBM165" s="90"/>
      <c r="EBN165" s="90"/>
      <c r="EBO165" s="90"/>
      <c r="EBP165" s="90"/>
      <c r="EBQ165" s="90"/>
      <c r="EBR165" s="90"/>
      <c r="EBS165" s="90"/>
      <c r="EBT165" s="90"/>
      <c r="EBU165" s="90"/>
      <c r="EBV165" s="90"/>
      <c r="EBW165" s="90"/>
      <c r="EBX165" s="90"/>
      <c r="EBY165" s="90"/>
      <c r="EBZ165" s="90"/>
      <c r="ECA165" s="90"/>
      <c r="ECB165" s="90"/>
      <c r="ECC165" s="90"/>
      <c r="ECD165" s="90"/>
      <c r="ECE165" s="90"/>
      <c r="ECF165" s="90"/>
      <c r="ECG165" s="90"/>
      <c r="ECH165" s="90"/>
      <c r="ECI165" s="90"/>
      <c r="ECJ165" s="90"/>
      <c r="ECK165" s="90"/>
      <c r="ECL165" s="90"/>
      <c r="ECM165" s="90"/>
      <c r="ECN165" s="90"/>
      <c r="ECO165" s="90"/>
      <c r="ECP165" s="90"/>
      <c r="ECQ165" s="90"/>
      <c r="ECR165" s="90"/>
      <c r="ECS165" s="90"/>
      <c r="ECT165" s="90"/>
      <c r="ECU165" s="90"/>
      <c r="ECV165" s="90"/>
      <c r="ECW165" s="90"/>
      <c r="ECX165" s="90"/>
      <c r="ECY165" s="90"/>
      <c r="ECZ165" s="90"/>
      <c r="EDA165" s="90"/>
      <c r="EDB165" s="90"/>
      <c r="EDC165" s="90"/>
      <c r="EDD165" s="90"/>
      <c r="EDE165" s="90"/>
      <c r="EDF165" s="90"/>
      <c r="EDG165" s="90"/>
      <c r="EDH165" s="90"/>
      <c r="EDI165" s="90"/>
      <c r="EDJ165" s="90"/>
      <c r="EDK165" s="90"/>
      <c r="EDL165" s="90"/>
      <c r="EDM165" s="90"/>
      <c r="EDN165" s="90"/>
      <c r="EDO165" s="90"/>
      <c r="EDP165" s="90"/>
      <c r="EDQ165" s="90"/>
      <c r="EDR165" s="90"/>
      <c r="EDS165" s="90"/>
      <c r="EDT165" s="90"/>
      <c r="EDU165" s="90"/>
      <c r="EDV165" s="90"/>
      <c r="EDW165" s="90"/>
      <c r="EDX165" s="90"/>
      <c r="EDY165" s="90"/>
      <c r="EDZ165" s="90"/>
      <c r="EEA165" s="90"/>
      <c r="EEB165" s="90"/>
      <c r="EEC165" s="90"/>
      <c r="EED165" s="90"/>
      <c r="EEE165" s="90"/>
      <c r="EEF165" s="90"/>
      <c r="EEG165" s="90"/>
      <c r="EEH165" s="90"/>
      <c r="EEI165" s="90"/>
      <c r="EEJ165" s="90"/>
      <c r="EEK165" s="90"/>
      <c r="EEL165" s="90"/>
      <c r="EEM165" s="90"/>
      <c r="EEN165" s="90"/>
      <c r="EEO165" s="90"/>
      <c r="EEP165" s="90"/>
      <c r="EEQ165" s="90"/>
      <c r="EER165" s="90"/>
      <c r="EES165" s="90"/>
      <c r="EET165" s="90"/>
      <c r="EEU165" s="90"/>
      <c r="EEV165" s="90"/>
      <c r="EEW165" s="90"/>
      <c r="EEX165" s="90"/>
      <c r="EEY165" s="90"/>
      <c r="EEZ165" s="90"/>
      <c r="EFA165" s="90"/>
      <c r="EFB165" s="90"/>
      <c r="EFC165" s="90"/>
      <c r="EFD165" s="90"/>
      <c r="EFE165" s="90"/>
      <c r="EFF165" s="90"/>
      <c r="EFG165" s="90"/>
      <c r="EFH165" s="90"/>
      <c r="EFI165" s="90"/>
      <c r="EFJ165" s="90"/>
      <c r="EFK165" s="90"/>
      <c r="EFL165" s="90"/>
      <c r="EFM165" s="90"/>
      <c r="EFN165" s="90"/>
      <c r="EFO165" s="90"/>
      <c r="EFP165" s="90"/>
      <c r="EFQ165" s="90"/>
      <c r="EFR165" s="90"/>
      <c r="EFS165" s="90"/>
      <c r="EFT165" s="90"/>
      <c r="EFU165" s="90"/>
      <c r="EFV165" s="90"/>
      <c r="EFW165" s="90"/>
      <c r="EFX165" s="90"/>
      <c r="EFY165" s="90"/>
      <c r="EFZ165" s="90"/>
      <c r="EGA165" s="90"/>
      <c r="EGB165" s="90"/>
      <c r="EGC165" s="90"/>
      <c r="EGD165" s="90"/>
      <c r="EGE165" s="90"/>
      <c r="EGF165" s="90"/>
      <c r="EGG165" s="90"/>
      <c r="EGH165" s="90"/>
      <c r="EGI165" s="90"/>
      <c r="EGJ165" s="90"/>
      <c r="EGK165" s="90"/>
      <c r="EGL165" s="90"/>
      <c r="EGM165" s="90"/>
      <c r="EGN165" s="90"/>
      <c r="EGO165" s="90"/>
      <c r="EGP165" s="90"/>
      <c r="EGQ165" s="90"/>
      <c r="EGR165" s="90"/>
      <c r="EGS165" s="90"/>
      <c r="EGT165" s="90"/>
      <c r="EGU165" s="90"/>
      <c r="EGV165" s="90"/>
      <c r="EGW165" s="90"/>
      <c r="EGX165" s="90"/>
      <c r="EGY165" s="90"/>
      <c r="EGZ165" s="90"/>
      <c r="EHA165" s="90"/>
      <c r="EHB165" s="90"/>
      <c r="EHC165" s="90"/>
      <c r="EHD165" s="90"/>
      <c r="EHE165" s="90"/>
      <c r="EHF165" s="90"/>
      <c r="EHG165" s="90"/>
      <c r="EHH165" s="90"/>
      <c r="EHI165" s="90"/>
      <c r="EHJ165" s="90"/>
      <c r="EHK165" s="90"/>
      <c r="EHL165" s="90"/>
      <c r="EHM165" s="90"/>
      <c r="EHN165" s="90"/>
      <c r="EHO165" s="90"/>
      <c r="EHP165" s="90"/>
      <c r="EHQ165" s="90"/>
      <c r="EHR165" s="90"/>
      <c r="EHS165" s="90"/>
      <c r="EHT165" s="90"/>
      <c r="EHU165" s="90"/>
      <c r="EHV165" s="90"/>
      <c r="EHW165" s="90"/>
      <c r="EHX165" s="90"/>
      <c r="EHY165" s="90"/>
      <c r="EHZ165" s="90"/>
      <c r="EIA165" s="90"/>
      <c r="EIB165" s="90"/>
      <c r="EIC165" s="90"/>
      <c r="EID165" s="90"/>
      <c r="EIE165" s="90"/>
      <c r="EIF165" s="90"/>
      <c r="EIG165" s="90"/>
      <c r="EIH165" s="90"/>
      <c r="EII165" s="90"/>
      <c r="EIJ165" s="90"/>
      <c r="EIK165" s="90"/>
      <c r="EIL165" s="90"/>
      <c r="EIM165" s="90"/>
      <c r="EIN165" s="90"/>
      <c r="EIO165" s="90"/>
      <c r="EIP165" s="90"/>
      <c r="EIQ165" s="90"/>
      <c r="EIR165" s="90"/>
      <c r="EIS165" s="90"/>
      <c r="EIT165" s="90"/>
      <c r="EIU165" s="90"/>
      <c r="EIV165" s="90"/>
      <c r="EIW165" s="90"/>
      <c r="EIX165" s="90"/>
      <c r="EIY165" s="90"/>
      <c r="EIZ165" s="90"/>
      <c r="EJA165" s="90"/>
      <c r="EJB165" s="90"/>
      <c r="EJC165" s="90"/>
      <c r="EJD165" s="90"/>
      <c r="EJE165" s="90"/>
      <c r="EJF165" s="90"/>
      <c r="EJG165" s="90"/>
      <c r="EJH165" s="90"/>
      <c r="EJI165" s="90"/>
      <c r="EJJ165" s="90"/>
      <c r="EJK165" s="90"/>
      <c r="EJL165" s="90"/>
      <c r="EJM165" s="90"/>
      <c r="EJN165" s="90"/>
      <c r="EJO165" s="90"/>
      <c r="EJP165" s="90"/>
      <c r="EJQ165" s="90"/>
      <c r="EJR165" s="90"/>
      <c r="EJS165" s="90"/>
      <c r="EJT165" s="90"/>
      <c r="EJU165" s="90"/>
      <c r="EJV165" s="90"/>
      <c r="EJW165" s="90"/>
      <c r="EJX165" s="90"/>
      <c r="EJY165" s="90"/>
      <c r="EJZ165" s="90"/>
      <c r="EKA165" s="90"/>
      <c r="EKB165" s="90"/>
      <c r="EKC165" s="90"/>
      <c r="EKD165" s="90"/>
      <c r="EKE165" s="90"/>
      <c r="EKF165" s="90"/>
      <c r="EKG165" s="90"/>
      <c r="EKH165" s="90"/>
      <c r="EKI165" s="90"/>
      <c r="EKJ165" s="90"/>
      <c r="EKK165" s="90"/>
      <c r="EKL165" s="90"/>
      <c r="EKM165" s="90"/>
      <c r="EKN165" s="90"/>
      <c r="EKO165" s="90"/>
      <c r="EKP165" s="90"/>
      <c r="EKQ165" s="90"/>
      <c r="EKR165" s="90"/>
      <c r="EKS165" s="90"/>
      <c r="EKT165" s="90"/>
      <c r="EKU165" s="90"/>
      <c r="EKV165" s="90"/>
      <c r="EKW165" s="90"/>
      <c r="EKX165" s="90"/>
      <c r="EKY165" s="90"/>
      <c r="EKZ165" s="90"/>
      <c r="ELA165" s="90"/>
      <c r="ELB165" s="90"/>
      <c r="ELC165" s="90"/>
      <c r="ELD165" s="90"/>
      <c r="ELE165" s="90"/>
      <c r="ELF165" s="90"/>
      <c r="ELG165" s="90"/>
      <c r="ELH165" s="90"/>
      <c r="ELI165" s="90"/>
      <c r="ELJ165" s="90"/>
      <c r="ELK165" s="90"/>
      <c r="ELL165" s="90"/>
      <c r="ELM165" s="90"/>
      <c r="ELN165" s="90"/>
      <c r="ELO165" s="90"/>
      <c r="ELP165" s="90"/>
      <c r="ELQ165" s="90"/>
      <c r="ELR165" s="90"/>
      <c r="ELS165" s="90"/>
      <c r="ELT165" s="90"/>
      <c r="ELU165" s="90"/>
      <c r="ELV165" s="90"/>
      <c r="ELW165" s="90"/>
      <c r="ELX165" s="90"/>
      <c r="ELY165" s="90"/>
      <c r="ELZ165" s="90"/>
      <c r="EMA165" s="90"/>
      <c r="EMB165" s="90"/>
      <c r="EMC165" s="90"/>
      <c r="EMD165" s="90"/>
      <c r="EME165" s="90"/>
      <c r="EMF165" s="90"/>
      <c r="EMG165" s="90"/>
      <c r="EMH165" s="90"/>
      <c r="EMI165" s="90"/>
      <c r="EMJ165" s="90"/>
      <c r="EMK165" s="90"/>
      <c r="EML165" s="90"/>
      <c r="EMM165" s="90"/>
      <c r="EMN165" s="90"/>
      <c r="EMO165" s="90"/>
      <c r="EMP165" s="90"/>
      <c r="EMQ165" s="90"/>
      <c r="EMR165" s="90"/>
      <c r="EMS165" s="90"/>
      <c r="EMT165" s="90"/>
      <c r="EMU165" s="90"/>
      <c r="EMV165" s="90"/>
      <c r="EMW165" s="90"/>
      <c r="EMX165" s="90"/>
      <c r="EMY165" s="90"/>
      <c r="EMZ165" s="90"/>
      <c r="ENA165" s="90"/>
      <c r="ENB165" s="90"/>
      <c r="ENC165" s="90"/>
      <c r="END165" s="90"/>
      <c r="ENE165" s="90"/>
      <c r="ENF165" s="90"/>
      <c r="ENG165" s="90"/>
      <c r="ENH165" s="90"/>
      <c r="ENI165" s="90"/>
      <c r="ENJ165" s="90"/>
      <c r="ENK165" s="90"/>
      <c r="ENL165" s="90"/>
      <c r="ENM165" s="90"/>
      <c r="ENN165" s="90"/>
      <c r="ENO165" s="90"/>
      <c r="ENP165" s="90"/>
      <c r="ENQ165" s="90"/>
      <c r="ENR165" s="90"/>
      <c r="ENS165" s="90"/>
      <c r="ENT165" s="90"/>
      <c r="ENU165" s="90"/>
      <c r="ENV165" s="90"/>
      <c r="ENW165" s="90"/>
      <c r="ENX165" s="90"/>
      <c r="ENY165" s="90"/>
      <c r="ENZ165" s="90"/>
      <c r="EOA165" s="90"/>
      <c r="EOB165" s="90"/>
      <c r="EOC165" s="90"/>
      <c r="EOD165" s="90"/>
      <c r="EOE165" s="90"/>
      <c r="EOF165" s="90"/>
      <c r="EOG165" s="90"/>
      <c r="EOH165" s="90"/>
      <c r="EOI165" s="90"/>
      <c r="EOJ165" s="90"/>
      <c r="EOK165" s="90"/>
      <c r="EOL165" s="90"/>
      <c r="EOM165" s="90"/>
      <c r="EON165" s="90"/>
      <c r="EOO165" s="90"/>
      <c r="EOP165" s="90"/>
      <c r="EOQ165" s="90"/>
      <c r="EOR165" s="90"/>
      <c r="EOS165" s="90"/>
      <c r="EOT165" s="90"/>
      <c r="EOU165" s="90"/>
      <c r="EOV165" s="90"/>
      <c r="EOW165" s="90"/>
      <c r="EOX165" s="90"/>
      <c r="EOY165" s="90"/>
      <c r="EOZ165" s="90"/>
      <c r="EPA165" s="90"/>
      <c r="EPB165" s="90"/>
      <c r="EPC165" s="90"/>
      <c r="EPD165" s="90"/>
      <c r="EPE165" s="90"/>
      <c r="EPF165" s="90"/>
      <c r="EPG165" s="90"/>
      <c r="EPH165" s="90"/>
      <c r="EPI165" s="90"/>
      <c r="EPJ165" s="90"/>
      <c r="EPK165" s="90"/>
      <c r="EPL165" s="90"/>
      <c r="EPM165" s="90"/>
      <c r="EPN165" s="90"/>
      <c r="EPO165" s="90"/>
      <c r="EPP165" s="90"/>
      <c r="EPQ165" s="90"/>
      <c r="EPR165" s="90"/>
      <c r="EPS165" s="90"/>
      <c r="EPT165" s="90"/>
      <c r="EPU165" s="90"/>
      <c r="EPV165" s="90"/>
      <c r="EPW165" s="90"/>
      <c r="EPX165" s="90"/>
      <c r="EPY165" s="90"/>
      <c r="EPZ165" s="90"/>
      <c r="EQA165" s="90"/>
      <c r="EQB165" s="90"/>
      <c r="EQC165" s="90"/>
      <c r="EQD165" s="90"/>
      <c r="EQE165" s="90"/>
      <c r="EQF165" s="90"/>
      <c r="EQG165" s="90"/>
      <c r="EQH165" s="90"/>
      <c r="EQI165" s="90"/>
      <c r="EQJ165" s="90"/>
      <c r="EQK165" s="90"/>
      <c r="EQL165" s="90"/>
      <c r="EQM165" s="90"/>
      <c r="EQN165" s="90"/>
      <c r="EQO165" s="90"/>
      <c r="EQP165" s="90"/>
      <c r="EQQ165" s="90"/>
      <c r="EQR165" s="90"/>
      <c r="EQS165" s="90"/>
      <c r="EQT165" s="90"/>
      <c r="EQU165" s="90"/>
      <c r="EQV165" s="90"/>
      <c r="EQW165" s="90"/>
      <c r="EQX165" s="90"/>
      <c r="EQY165" s="90"/>
      <c r="EQZ165" s="90"/>
      <c r="ERA165" s="90"/>
      <c r="ERB165" s="90"/>
      <c r="ERC165" s="90"/>
      <c r="ERD165" s="90"/>
      <c r="ERE165" s="90"/>
      <c r="ERF165" s="90"/>
      <c r="ERG165" s="90"/>
      <c r="ERH165" s="90"/>
      <c r="ERI165" s="90"/>
      <c r="ERJ165" s="90"/>
      <c r="ERK165" s="90"/>
      <c r="ERL165" s="90"/>
      <c r="ERM165" s="90"/>
      <c r="ERN165" s="90"/>
      <c r="ERO165" s="90"/>
      <c r="ERP165" s="90"/>
      <c r="ERQ165" s="90"/>
      <c r="ERR165" s="90"/>
      <c r="ERS165" s="90"/>
      <c r="ERT165" s="90"/>
      <c r="ERU165" s="90"/>
      <c r="ERV165" s="90"/>
      <c r="ERW165" s="90"/>
      <c r="ERX165" s="90"/>
      <c r="ERY165" s="90"/>
      <c r="ERZ165" s="90"/>
      <c r="ESA165" s="90"/>
      <c r="ESB165" s="90"/>
      <c r="ESC165" s="90"/>
      <c r="ESD165" s="90"/>
      <c r="ESE165" s="90"/>
      <c r="ESF165" s="90"/>
      <c r="ESG165" s="90"/>
      <c r="ESH165" s="90"/>
      <c r="ESI165" s="90"/>
      <c r="ESJ165" s="90"/>
      <c r="ESK165" s="90"/>
      <c r="ESL165" s="90"/>
      <c r="ESM165" s="90"/>
      <c r="ESN165" s="90"/>
      <c r="ESO165" s="90"/>
      <c r="ESP165" s="90"/>
      <c r="ESQ165" s="90"/>
      <c r="ESR165" s="90"/>
      <c r="ESS165" s="90"/>
      <c r="EST165" s="90"/>
      <c r="ESU165" s="90"/>
      <c r="ESV165" s="90"/>
      <c r="ESW165" s="90"/>
      <c r="ESX165" s="90"/>
      <c r="ESY165" s="90"/>
      <c r="ESZ165" s="90"/>
      <c r="ETA165" s="90"/>
      <c r="ETB165" s="90"/>
      <c r="ETC165" s="90"/>
      <c r="ETD165" s="90"/>
      <c r="ETE165" s="90"/>
      <c r="ETF165" s="90"/>
      <c r="ETG165" s="90"/>
      <c r="ETH165" s="90"/>
      <c r="ETI165" s="90"/>
      <c r="ETJ165" s="90"/>
      <c r="ETK165" s="90"/>
      <c r="ETL165" s="90"/>
      <c r="ETM165" s="90"/>
      <c r="ETN165" s="90"/>
      <c r="ETO165" s="90"/>
      <c r="ETP165" s="90"/>
      <c r="ETQ165" s="90"/>
      <c r="ETR165" s="90"/>
      <c r="ETS165" s="90"/>
      <c r="ETT165" s="90"/>
      <c r="ETU165" s="90"/>
      <c r="ETV165" s="90"/>
      <c r="ETW165" s="90"/>
      <c r="ETX165" s="90"/>
      <c r="ETY165" s="90"/>
      <c r="ETZ165" s="90"/>
      <c r="EUA165" s="90"/>
      <c r="EUB165" s="90"/>
      <c r="EUC165" s="90"/>
      <c r="EUD165" s="90"/>
      <c r="EUE165" s="90"/>
      <c r="EUF165" s="90"/>
      <c r="EUG165" s="90"/>
      <c r="EUH165" s="90"/>
      <c r="EUI165" s="90"/>
      <c r="EUJ165" s="90"/>
      <c r="EUK165" s="90"/>
      <c r="EUL165" s="90"/>
      <c r="EUM165" s="90"/>
      <c r="EUN165" s="90"/>
      <c r="EUO165" s="90"/>
      <c r="EUP165" s="90"/>
      <c r="EUQ165" s="90"/>
      <c r="EUR165" s="90"/>
      <c r="EUS165" s="90"/>
      <c r="EUT165" s="90"/>
      <c r="EUU165" s="90"/>
      <c r="EUV165" s="90"/>
      <c r="EUW165" s="90"/>
      <c r="EUX165" s="90"/>
      <c r="EUY165" s="90"/>
      <c r="EUZ165" s="90"/>
      <c r="EVA165" s="90"/>
      <c r="EVB165" s="90"/>
      <c r="EVC165" s="90"/>
      <c r="EVD165" s="90"/>
      <c r="EVE165" s="90"/>
      <c r="EVF165" s="90"/>
      <c r="EVG165" s="90"/>
      <c r="EVH165" s="90"/>
      <c r="EVI165" s="90"/>
      <c r="EVJ165" s="90"/>
      <c r="EVK165" s="90"/>
      <c r="EVL165" s="90"/>
      <c r="EVM165" s="90"/>
      <c r="EVN165" s="90"/>
      <c r="EVO165" s="90"/>
      <c r="EVP165" s="90"/>
      <c r="EVQ165" s="90"/>
      <c r="EVR165" s="90"/>
      <c r="EVS165" s="90"/>
      <c r="EVT165" s="90"/>
      <c r="EVU165" s="90"/>
      <c r="EVV165" s="90"/>
      <c r="EVW165" s="90"/>
      <c r="EVX165" s="90"/>
      <c r="EVY165" s="90"/>
      <c r="EVZ165" s="90"/>
      <c r="EWA165" s="90"/>
      <c r="EWB165" s="90"/>
      <c r="EWC165" s="90"/>
      <c r="EWD165" s="90"/>
      <c r="EWE165" s="90"/>
      <c r="EWF165" s="90"/>
      <c r="EWG165" s="90"/>
      <c r="EWH165" s="90"/>
      <c r="EWI165" s="90"/>
      <c r="EWJ165" s="90"/>
      <c r="EWK165" s="90"/>
      <c r="EWL165" s="90"/>
      <c r="EWM165" s="90"/>
      <c r="EWN165" s="90"/>
      <c r="EWO165" s="90"/>
      <c r="EWP165" s="90"/>
      <c r="EWQ165" s="90"/>
      <c r="EWR165" s="90"/>
      <c r="EWS165" s="90"/>
      <c r="EWT165" s="90"/>
      <c r="EWU165" s="90"/>
      <c r="EWV165" s="90"/>
      <c r="EWW165" s="90"/>
      <c r="EWX165" s="90"/>
      <c r="EWY165" s="90"/>
      <c r="EWZ165" s="90"/>
      <c r="EXA165" s="90"/>
      <c r="EXB165" s="90"/>
      <c r="EXC165" s="90"/>
      <c r="EXD165" s="90"/>
      <c r="EXE165" s="90"/>
      <c r="EXF165" s="90"/>
      <c r="EXG165" s="90"/>
      <c r="EXH165" s="90"/>
      <c r="EXI165" s="90"/>
      <c r="EXJ165" s="90"/>
      <c r="EXK165" s="90"/>
      <c r="EXL165" s="90"/>
      <c r="EXM165" s="90"/>
      <c r="EXN165" s="90"/>
      <c r="EXO165" s="90"/>
      <c r="EXP165" s="90"/>
      <c r="EXQ165" s="90"/>
      <c r="EXR165" s="90"/>
      <c r="EXS165" s="90"/>
      <c r="EXT165" s="90"/>
      <c r="EXU165" s="90"/>
      <c r="EXV165" s="90"/>
      <c r="EXW165" s="90"/>
      <c r="EXX165" s="90"/>
      <c r="EXY165" s="90"/>
      <c r="EXZ165" s="90"/>
      <c r="EYA165" s="90"/>
      <c r="EYB165" s="90"/>
      <c r="EYC165" s="90"/>
      <c r="EYD165" s="90"/>
      <c r="EYE165" s="90"/>
      <c r="EYF165" s="90"/>
      <c r="EYG165" s="90"/>
      <c r="EYH165" s="90"/>
      <c r="EYI165" s="90"/>
      <c r="EYJ165" s="90"/>
      <c r="EYK165" s="90"/>
      <c r="EYL165" s="90"/>
      <c r="EYM165" s="90"/>
      <c r="EYN165" s="90"/>
      <c r="EYO165" s="90"/>
      <c r="EYP165" s="90"/>
      <c r="EYQ165" s="90"/>
      <c r="EYR165" s="90"/>
      <c r="EYS165" s="90"/>
      <c r="EYT165" s="90"/>
      <c r="EYU165" s="90"/>
      <c r="EYV165" s="90"/>
      <c r="EYW165" s="90"/>
      <c r="EYX165" s="90"/>
      <c r="EYY165" s="90"/>
      <c r="EYZ165" s="90"/>
      <c r="EZA165" s="90"/>
      <c r="EZB165" s="90"/>
      <c r="EZC165" s="90"/>
      <c r="EZD165" s="90"/>
      <c r="EZE165" s="90"/>
      <c r="EZF165" s="90"/>
      <c r="EZG165" s="90"/>
      <c r="EZH165" s="90"/>
      <c r="EZI165" s="90"/>
      <c r="EZJ165" s="90"/>
      <c r="EZK165" s="90"/>
      <c r="EZL165" s="90"/>
      <c r="EZM165" s="90"/>
      <c r="EZN165" s="90"/>
      <c r="EZO165" s="90"/>
      <c r="EZP165" s="90"/>
      <c r="EZQ165" s="90"/>
      <c r="EZR165" s="90"/>
      <c r="EZS165" s="90"/>
      <c r="EZT165" s="90"/>
      <c r="EZU165" s="90"/>
      <c r="EZV165" s="90"/>
      <c r="EZW165" s="90"/>
      <c r="EZX165" s="90"/>
      <c r="EZY165" s="90"/>
      <c r="EZZ165" s="90"/>
      <c r="FAA165" s="90"/>
      <c r="FAB165" s="90"/>
      <c r="FAC165" s="90"/>
      <c r="FAD165" s="90"/>
      <c r="FAE165" s="90"/>
      <c r="FAF165" s="90"/>
      <c r="FAG165" s="90"/>
      <c r="FAH165" s="90"/>
      <c r="FAI165" s="90"/>
      <c r="FAJ165" s="90"/>
      <c r="FAK165" s="90"/>
      <c r="FAL165" s="90"/>
      <c r="FAM165" s="90"/>
      <c r="FAN165" s="90"/>
      <c r="FAO165" s="90"/>
      <c r="FAP165" s="90"/>
      <c r="FAQ165" s="90"/>
      <c r="FAR165" s="90"/>
      <c r="FAS165" s="90"/>
      <c r="FAT165" s="90"/>
      <c r="FAU165" s="90"/>
      <c r="FAV165" s="90"/>
      <c r="FAW165" s="90"/>
      <c r="FAX165" s="90"/>
      <c r="FAY165" s="90"/>
      <c r="FAZ165" s="90"/>
      <c r="FBA165" s="90"/>
      <c r="FBB165" s="90"/>
      <c r="FBC165" s="90"/>
      <c r="FBD165" s="90"/>
      <c r="FBE165" s="90"/>
      <c r="FBF165" s="90"/>
      <c r="FBG165" s="90"/>
      <c r="FBH165" s="90"/>
      <c r="FBI165" s="90"/>
      <c r="FBJ165" s="90"/>
      <c r="FBK165" s="90"/>
      <c r="FBL165" s="90"/>
      <c r="FBM165" s="90"/>
      <c r="FBN165" s="90"/>
      <c r="FBO165" s="90"/>
      <c r="FBP165" s="90"/>
      <c r="FBQ165" s="90"/>
      <c r="FBR165" s="90"/>
      <c r="FBS165" s="90"/>
      <c r="FBT165" s="90"/>
      <c r="FBU165" s="90"/>
      <c r="FBV165" s="90"/>
      <c r="FBW165" s="90"/>
      <c r="FBX165" s="90"/>
      <c r="FBY165" s="90"/>
      <c r="FBZ165" s="90"/>
      <c r="FCA165" s="90"/>
      <c r="FCB165" s="90"/>
      <c r="FCC165" s="90"/>
      <c r="FCD165" s="90"/>
      <c r="FCE165" s="90"/>
      <c r="FCF165" s="90"/>
      <c r="FCG165" s="90"/>
      <c r="FCH165" s="90"/>
      <c r="FCI165" s="90"/>
      <c r="FCJ165" s="90"/>
      <c r="FCK165" s="90"/>
      <c r="FCL165" s="90"/>
      <c r="FCM165" s="90"/>
      <c r="FCN165" s="90"/>
      <c r="FCO165" s="90"/>
      <c r="FCP165" s="90"/>
      <c r="FCQ165" s="90"/>
      <c r="FCR165" s="90"/>
      <c r="FCS165" s="90"/>
      <c r="FCT165" s="90"/>
      <c r="FCU165" s="90"/>
      <c r="FCV165" s="90"/>
      <c r="FCW165" s="90"/>
      <c r="FCX165" s="90"/>
      <c r="FCY165" s="90"/>
      <c r="FCZ165" s="90"/>
      <c r="FDA165" s="90"/>
      <c r="FDB165" s="90"/>
      <c r="FDC165" s="90"/>
      <c r="FDD165" s="90"/>
      <c r="FDE165" s="90"/>
      <c r="FDF165" s="90"/>
      <c r="FDG165" s="90"/>
      <c r="FDH165" s="90"/>
      <c r="FDI165" s="90"/>
      <c r="FDJ165" s="90"/>
      <c r="FDK165" s="90"/>
      <c r="FDL165" s="90"/>
      <c r="FDM165" s="90"/>
      <c r="FDN165" s="90"/>
      <c r="FDO165" s="90"/>
      <c r="FDP165" s="90"/>
      <c r="FDQ165" s="90"/>
      <c r="FDR165" s="90"/>
      <c r="FDS165" s="90"/>
      <c r="FDT165" s="90"/>
      <c r="FDU165" s="90"/>
      <c r="FDV165" s="90"/>
      <c r="FDW165" s="90"/>
      <c r="FDX165" s="90"/>
      <c r="FDY165" s="90"/>
      <c r="FDZ165" s="90"/>
      <c r="FEA165" s="90"/>
      <c r="FEB165" s="90"/>
      <c r="FEC165" s="90"/>
      <c r="FED165" s="90"/>
      <c r="FEE165" s="90"/>
      <c r="FEF165" s="90"/>
      <c r="FEG165" s="90"/>
      <c r="FEH165" s="90"/>
      <c r="FEI165" s="90"/>
      <c r="FEJ165" s="90"/>
      <c r="FEK165" s="90"/>
      <c r="FEL165" s="90"/>
      <c r="FEM165" s="90"/>
      <c r="FEN165" s="90"/>
      <c r="FEO165" s="90"/>
      <c r="FEP165" s="90"/>
      <c r="FEQ165" s="90"/>
      <c r="FER165" s="90"/>
      <c r="FES165" s="90"/>
      <c r="FET165" s="90"/>
      <c r="FEU165" s="90"/>
      <c r="FEV165" s="90"/>
      <c r="FEW165" s="90"/>
      <c r="FEX165" s="90"/>
      <c r="FEY165" s="90"/>
      <c r="FEZ165" s="90"/>
      <c r="FFA165" s="90"/>
      <c r="FFB165" s="90"/>
      <c r="FFC165" s="90"/>
      <c r="FFD165" s="90"/>
      <c r="FFE165" s="90"/>
      <c r="FFF165" s="90"/>
      <c r="FFG165" s="90"/>
      <c r="FFH165" s="90"/>
      <c r="FFI165" s="90"/>
      <c r="FFJ165" s="90"/>
      <c r="FFK165" s="90"/>
      <c r="FFL165" s="90"/>
      <c r="FFM165" s="90"/>
      <c r="FFN165" s="90"/>
      <c r="FFO165" s="90"/>
      <c r="FFP165" s="90"/>
      <c r="FFQ165" s="90"/>
      <c r="FFR165" s="90"/>
      <c r="FFS165" s="90"/>
      <c r="FFT165" s="90"/>
      <c r="FFU165" s="90"/>
      <c r="FFV165" s="90"/>
      <c r="FFW165" s="90"/>
      <c r="FFX165" s="90"/>
      <c r="FFY165" s="90"/>
      <c r="FFZ165" s="90"/>
      <c r="FGA165" s="90"/>
      <c r="FGB165" s="90"/>
      <c r="FGC165" s="90"/>
      <c r="FGD165" s="90"/>
      <c r="FGE165" s="90"/>
      <c r="FGF165" s="90"/>
      <c r="FGG165" s="90"/>
      <c r="FGH165" s="90"/>
      <c r="FGI165" s="90"/>
      <c r="FGJ165" s="90"/>
      <c r="FGK165" s="90"/>
      <c r="FGL165" s="90"/>
      <c r="FGM165" s="90"/>
      <c r="FGN165" s="90"/>
      <c r="FGO165" s="90"/>
      <c r="FGP165" s="90"/>
      <c r="FGQ165" s="90"/>
      <c r="FGR165" s="90"/>
      <c r="FGS165" s="90"/>
      <c r="FGT165" s="90"/>
      <c r="FGU165" s="90"/>
      <c r="FGV165" s="90"/>
      <c r="FGW165" s="90"/>
      <c r="FGX165" s="90"/>
      <c r="FGY165" s="90"/>
      <c r="FGZ165" s="90"/>
      <c r="FHA165" s="90"/>
      <c r="FHB165" s="90"/>
      <c r="FHC165" s="90"/>
      <c r="FHD165" s="90"/>
      <c r="FHE165" s="90"/>
      <c r="FHF165" s="90"/>
      <c r="FHG165" s="90"/>
      <c r="FHH165" s="90"/>
      <c r="FHI165" s="90"/>
      <c r="FHJ165" s="90"/>
      <c r="FHK165" s="90"/>
      <c r="FHL165" s="90"/>
      <c r="FHM165" s="90"/>
      <c r="FHN165" s="90"/>
      <c r="FHO165" s="90"/>
      <c r="FHP165" s="90"/>
      <c r="FHQ165" s="90"/>
      <c r="FHR165" s="90"/>
      <c r="FHS165" s="90"/>
      <c r="FHT165" s="90"/>
      <c r="FHU165" s="90"/>
      <c r="FHV165" s="90"/>
      <c r="FHW165" s="90"/>
      <c r="FHX165" s="90"/>
      <c r="FHY165" s="90"/>
      <c r="FHZ165" s="90"/>
      <c r="FIA165" s="90"/>
      <c r="FIB165" s="90"/>
      <c r="FIC165" s="90"/>
      <c r="FID165" s="90"/>
      <c r="FIE165" s="90"/>
      <c r="FIF165" s="90"/>
      <c r="FIG165" s="90"/>
      <c r="FIH165" s="90"/>
      <c r="FII165" s="90"/>
      <c r="FIJ165" s="90"/>
      <c r="FIK165" s="90"/>
      <c r="FIL165" s="90"/>
      <c r="FIM165" s="90"/>
      <c r="FIN165" s="90"/>
      <c r="FIO165" s="90"/>
      <c r="FIP165" s="90"/>
      <c r="FIQ165" s="90"/>
      <c r="FIR165" s="90"/>
      <c r="FIS165" s="90"/>
      <c r="FIT165" s="90"/>
      <c r="FIU165" s="90"/>
      <c r="FIV165" s="90"/>
      <c r="FIW165" s="90"/>
      <c r="FIX165" s="90"/>
      <c r="FIY165" s="90"/>
      <c r="FIZ165" s="90"/>
      <c r="FJA165" s="90"/>
      <c r="FJB165" s="90"/>
      <c r="FJC165" s="90"/>
      <c r="FJD165" s="90"/>
      <c r="FJE165" s="90"/>
      <c r="FJF165" s="90"/>
      <c r="FJG165" s="90"/>
      <c r="FJH165" s="90"/>
      <c r="FJI165" s="90"/>
      <c r="FJJ165" s="90"/>
      <c r="FJK165" s="90"/>
      <c r="FJL165" s="90"/>
      <c r="FJM165" s="90"/>
      <c r="FJN165" s="90"/>
      <c r="FJO165" s="90"/>
      <c r="FJP165" s="90"/>
      <c r="FJQ165" s="90"/>
      <c r="FJR165" s="90"/>
      <c r="FJS165" s="90"/>
      <c r="FJT165" s="90"/>
      <c r="FJU165" s="90"/>
      <c r="FJV165" s="90"/>
      <c r="FJW165" s="90"/>
      <c r="FJX165" s="90"/>
      <c r="FJY165" s="90"/>
      <c r="FJZ165" s="90"/>
      <c r="FKA165" s="90"/>
      <c r="FKB165" s="90"/>
      <c r="FKC165" s="90"/>
      <c r="FKD165" s="90"/>
      <c r="FKE165" s="90"/>
      <c r="FKF165" s="90"/>
      <c r="FKG165" s="90"/>
      <c r="FKH165" s="90"/>
      <c r="FKI165" s="90"/>
      <c r="FKJ165" s="90"/>
      <c r="FKK165" s="90"/>
      <c r="FKL165" s="90"/>
      <c r="FKM165" s="90"/>
      <c r="FKN165" s="90"/>
      <c r="FKO165" s="90"/>
      <c r="FKP165" s="90"/>
      <c r="FKQ165" s="90"/>
      <c r="FKR165" s="90"/>
      <c r="FKS165" s="90"/>
      <c r="FKT165" s="90"/>
      <c r="FKU165" s="90"/>
      <c r="FKV165" s="90"/>
      <c r="FKW165" s="90"/>
      <c r="FKX165" s="90"/>
      <c r="FKY165" s="90"/>
      <c r="FKZ165" s="90"/>
      <c r="FLA165" s="90"/>
      <c r="FLB165" s="90"/>
      <c r="FLC165" s="90"/>
      <c r="FLD165" s="90"/>
      <c r="FLE165" s="90"/>
      <c r="FLF165" s="90"/>
      <c r="FLG165" s="90"/>
      <c r="FLH165" s="90"/>
      <c r="FLI165" s="90"/>
      <c r="FLJ165" s="90"/>
      <c r="FLK165" s="90"/>
      <c r="FLL165" s="90"/>
      <c r="FLM165" s="90"/>
      <c r="FLN165" s="90"/>
      <c r="FLO165" s="90"/>
      <c r="FLP165" s="90"/>
      <c r="FLQ165" s="90"/>
      <c r="FLR165" s="90"/>
      <c r="FLS165" s="90"/>
      <c r="FLT165" s="90"/>
      <c r="FLU165" s="90"/>
      <c r="FLV165" s="90"/>
      <c r="FLW165" s="90"/>
      <c r="FLX165" s="90"/>
      <c r="FLY165" s="90"/>
      <c r="FLZ165" s="90"/>
      <c r="FMA165" s="90"/>
      <c r="FMB165" s="90"/>
      <c r="FMC165" s="90"/>
      <c r="FMD165" s="90"/>
      <c r="FME165" s="90"/>
      <c r="FMF165" s="90"/>
      <c r="FMG165" s="90"/>
      <c r="FMH165" s="90"/>
      <c r="FMI165" s="90"/>
      <c r="FMJ165" s="90"/>
      <c r="FMK165" s="90"/>
      <c r="FML165" s="90"/>
      <c r="FMM165" s="90"/>
      <c r="FMN165" s="90"/>
      <c r="FMO165" s="90"/>
      <c r="FMP165" s="90"/>
      <c r="FMQ165" s="90"/>
      <c r="FMR165" s="90"/>
      <c r="FMS165" s="90"/>
      <c r="FMT165" s="90"/>
      <c r="FMU165" s="90"/>
      <c r="FMV165" s="90"/>
      <c r="FMW165" s="90"/>
      <c r="FMX165" s="90"/>
      <c r="FMY165" s="90"/>
      <c r="FMZ165" s="90"/>
      <c r="FNA165" s="90"/>
      <c r="FNB165" s="90"/>
      <c r="FNC165" s="90"/>
      <c r="FND165" s="90"/>
      <c r="FNE165" s="90"/>
      <c r="FNF165" s="90"/>
      <c r="FNG165" s="90"/>
      <c r="FNH165" s="90"/>
      <c r="FNI165" s="90"/>
      <c r="FNJ165" s="90"/>
      <c r="FNK165" s="90"/>
      <c r="FNL165" s="90"/>
      <c r="FNM165" s="90"/>
      <c r="FNN165" s="90"/>
      <c r="FNO165" s="90"/>
      <c r="FNP165" s="90"/>
      <c r="FNQ165" s="90"/>
      <c r="FNR165" s="90"/>
      <c r="FNS165" s="90"/>
      <c r="FNT165" s="90"/>
      <c r="FNU165" s="90"/>
      <c r="FNV165" s="90"/>
      <c r="FNW165" s="90"/>
      <c r="FNX165" s="90"/>
      <c r="FNY165" s="90"/>
      <c r="FNZ165" s="90"/>
      <c r="FOA165" s="90"/>
      <c r="FOB165" s="90"/>
      <c r="FOC165" s="90"/>
      <c r="FOD165" s="90"/>
      <c r="FOE165" s="90"/>
      <c r="FOF165" s="90"/>
      <c r="FOG165" s="90"/>
      <c r="FOH165" s="90"/>
      <c r="FOI165" s="90"/>
      <c r="FOJ165" s="90"/>
      <c r="FOK165" s="90"/>
      <c r="FOL165" s="90"/>
      <c r="FOM165" s="90"/>
      <c r="FON165" s="90"/>
      <c r="FOO165" s="90"/>
      <c r="FOP165" s="90"/>
      <c r="FOQ165" s="90"/>
      <c r="FOR165" s="90"/>
      <c r="FOS165" s="90"/>
      <c r="FOT165" s="90"/>
      <c r="FOU165" s="90"/>
      <c r="FOV165" s="90"/>
      <c r="FOW165" s="90"/>
      <c r="FOX165" s="90"/>
      <c r="FOY165" s="90"/>
      <c r="FOZ165" s="90"/>
      <c r="FPA165" s="90"/>
      <c r="FPB165" s="90"/>
      <c r="FPC165" s="90"/>
      <c r="FPD165" s="90"/>
      <c r="FPE165" s="90"/>
      <c r="FPF165" s="90"/>
      <c r="FPG165" s="90"/>
      <c r="FPH165" s="90"/>
      <c r="FPI165" s="90"/>
      <c r="FPJ165" s="90"/>
      <c r="FPK165" s="90"/>
      <c r="FPL165" s="90"/>
      <c r="FPM165" s="90"/>
      <c r="FPN165" s="90"/>
      <c r="FPO165" s="90"/>
      <c r="FPP165" s="90"/>
      <c r="FPQ165" s="90"/>
      <c r="FPR165" s="90"/>
      <c r="FPS165" s="90"/>
      <c r="FPT165" s="90"/>
      <c r="FPU165" s="90"/>
      <c r="FPV165" s="90"/>
      <c r="FPW165" s="90"/>
      <c r="FPX165" s="90"/>
      <c r="FPY165" s="90"/>
      <c r="FPZ165" s="90"/>
      <c r="FQA165" s="90"/>
      <c r="FQB165" s="90"/>
      <c r="FQC165" s="90"/>
      <c r="FQD165" s="90"/>
      <c r="FQE165" s="90"/>
      <c r="FQF165" s="90"/>
      <c r="FQG165" s="90"/>
      <c r="FQH165" s="90"/>
      <c r="FQI165" s="90"/>
      <c r="FQJ165" s="90"/>
      <c r="FQK165" s="90"/>
      <c r="FQL165" s="90"/>
      <c r="FQM165" s="90"/>
      <c r="FQN165" s="90"/>
      <c r="FQO165" s="90"/>
      <c r="FQP165" s="90"/>
      <c r="FQQ165" s="90"/>
      <c r="FQR165" s="90"/>
      <c r="FQS165" s="90"/>
      <c r="FQT165" s="90"/>
      <c r="FQU165" s="90"/>
      <c r="FQV165" s="90"/>
      <c r="FQW165" s="90"/>
      <c r="FQX165" s="90"/>
      <c r="FQY165" s="90"/>
      <c r="FQZ165" s="90"/>
      <c r="FRA165" s="90"/>
      <c r="FRB165" s="90"/>
      <c r="FRC165" s="90"/>
      <c r="FRD165" s="90"/>
      <c r="FRE165" s="90"/>
      <c r="FRF165" s="90"/>
      <c r="FRG165" s="90"/>
      <c r="FRH165" s="90"/>
      <c r="FRI165" s="90"/>
      <c r="FRJ165" s="90"/>
      <c r="FRK165" s="90"/>
      <c r="FRL165" s="90"/>
      <c r="FRM165" s="90"/>
      <c r="FRN165" s="90"/>
      <c r="FRO165" s="90"/>
      <c r="FRP165" s="90"/>
      <c r="FRQ165" s="90"/>
      <c r="FRR165" s="90"/>
      <c r="FRS165" s="90"/>
      <c r="FRT165" s="90"/>
      <c r="FRU165" s="90"/>
      <c r="FRV165" s="90"/>
      <c r="FRW165" s="90"/>
      <c r="FRX165" s="90"/>
      <c r="FRY165" s="90"/>
      <c r="FRZ165" s="90"/>
      <c r="FSA165" s="90"/>
      <c r="FSB165" s="90"/>
      <c r="FSC165" s="90"/>
      <c r="FSD165" s="90"/>
      <c r="FSE165" s="90"/>
      <c r="FSF165" s="90"/>
      <c r="FSG165" s="90"/>
      <c r="FSH165" s="90"/>
      <c r="FSI165" s="90"/>
      <c r="FSJ165" s="90"/>
      <c r="FSK165" s="90"/>
      <c r="FSL165" s="90"/>
      <c r="FSM165" s="90"/>
      <c r="FSN165" s="90"/>
      <c r="FSO165" s="90"/>
      <c r="FSP165" s="90"/>
      <c r="FSQ165" s="90"/>
      <c r="FSR165" s="90"/>
      <c r="FSS165" s="90"/>
      <c r="FST165" s="90"/>
      <c r="FSU165" s="90"/>
      <c r="FSV165" s="90"/>
      <c r="FSW165" s="90"/>
      <c r="FSX165" s="90"/>
      <c r="FSY165" s="90"/>
      <c r="FSZ165" s="90"/>
      <c r="FTA165" s="90"/>
      <c r="FTB165" s="90"/>
      <c r="FTC165" s="90"/>
      <c r="FTD165" s="90"/>
      <c r="FTE165" s="90"/>
      <c r="FTF165" s="90"/>
      <c r="FTG165" s="90"/>
      <c r="FTH165" s="90"/>
      <c r="FTI165" s="90"/>
      <c r="FTJ165" s="90"/>
      <c r="FTK165" s="90"/>
      <c r="FTL165" s="90"/>
      <c r="FTM165" s="90"/>
      <c r="FTN165" s="90"/>
      <c r="FTO165" s="90"/>
      <c r="FTP165" s="90"/>
      <c r="FTQ165" s="90"/>
      <c r="FTR165" s="90"/>
      <c r="FTS165" s="90"/>
      <c r="FTT165" s="90"/>
      <c r="FTU165" s="90"/>
      <c r="FTV165" s="90"/>
      <c r="FTW165" s="90"/>
      <c r="FTX165" s="90"/>
      <c r="FTY165" s="90"/>
      <c r="FTZ165" s="90"/>
      <c r="FUA165" s="90"/>
      <c r="FUB165" s="90"/>
      <c r="FUC165" s="90"/>
      <c r="FUD165" s="90"/>
      <c r="FUE165" s="90"/>
      <c r="FUF165" s="90"/>
      <c r="FUG165" s="90"/>
      <c r="FUH165" s="90"/>
      <c r="FUI165" s="90"/>
      <c r="FUJ165" s="90"/>
      <c r="FUK165" s="90"/>
      <c r="FUL165" s="90"/>
      <c r="FUM165" s="90"/>
      <c r="FUN165" s="90"/>
      <c r="FUO165" s="90"/>
      <c r="FUP165" s="90"/>
      <c r="FUQ165" s="90"/>
      <c r="FUR165" s="90"/>
      <c r="FUS165" s="90"/>
      <c r="FUT165" s="90"/>
      <c r="FUU165" s="90"/>
      <c r="FUV165" s="90"/>
      <c r="FUW165" s="90"/>
      <c r="FUX165" s="90"/>
      <c r="FUY165" s="90"/>
      <c r="FUZ165" s="90"/>
      <c r="FVA165" s="90"/>
      <c r="FVB165" s="90"/>
      <c r="FVC165" s="90"/>
      <c r="FVD165" s="90"/>
      <c r="FVE165" s="90"/>
      <c r="FVF165" s="90"/>
      <c r="FVG165" s="90"/>
      <c r="FVH165" s="90"/>
      <c r="FVI165" s="90"/>
      <c r="FVJ165" s="90"/>
      <c r="FVK165" s="90"/>
      <c r="FVL165" s="90"/>
      <c r="FVM165" s="90"/>
      <c r="FVN165" s="90"/>
      <c r="FVO165" s="90"/>
      <c r="FVP165" s="90"/>
      <c r="FVQ165" s="90"/>
      <c r="FVR165" s="90"/>
      <c r="FVS165" s="90"/>
      <c r="FVT165" s="90"/>
      <c r="FVU165" s="90"/>
      <c r="FVV165" s="90"/>
      <c r="FVW165" s="90"/>
      <c r="FVX165" s="90"/>
      <c r="FVY165" s="90"/>
      <c r="FVZ165" s="90"/>
      <c r="FWA165" s="90"/>
      <c r="FWB165" s="90"/>
      <c r="FWC165" s="90"/>
      <c r="FWD165" s="90"/>
      <c r="FWE165" s="90"/>
      <c r="FWF165" s="90"/>
      <c r="FWG165" s="90"/>
      <c r="FWH165" s="90"/>
      <c r="FWI165" s="90"/>
      <c r="FWJ165" s="90"/>
      <c r="FWK165" s="90"/>
      <c r="FWL165" s="90"/>
      <c r="FWM165" s="90"/>
      <c r="FWN165" s="90"/>
      <c r="FWO165" s="90"/>
      <c r="FWP165" s="90"/>
      <c r="FWQ165" s="90"/>
      <c r="FWR165" s="90"/>
      <c r="FWS165" s="90"/>
      <c r="FWT165" s="90"/>
      <c r="FWU165" s="90"/>
      <c r="FWV165" s="90"/>
      <c r="FWW165" s="90"/>
      <c r="FWX165" s="90"/>
      <c r="FWY165" s="90"/>
      <c r="FWZ165" s="90"/>
      <c r="FXA165" s="90"/>
      <c r="FXB165" s="90"/>
      <c r="FXC165" s="90"/>
      <c r="FXD165" s="90"/>
      <c r="FXE165" s="90"/>
      <c r="FXF165" s="90"/>
      <c r="FXG165" s="90"/>
      <c r="FXH165" s="90"/>
      <c r="FXI165" s="90"/>
      <c r="FXJ165" s="90"/>
      <c r="FXK165" s="90"/>
      <c r="FXL165" s="90"/>
      <c r="FXM165" s="90"/>
      <c r="FXN165" s="90"/>
      <c r="FXO165" s="90"/>
      <c r="FXP165" s="90"/>
      <c r="FXQ165" s="90"/>
      <c r="FXR165" s="90"/>
      <c r="FXS165" s="90"/>
      <c r="FXT165" s="90"/>
      <c r="FXU165" s="90"/>
      <c r="FXV165" s="90"/>
      <c r="FXW165" s="90"/>
      <c r="FXX165" s="90"/>
      <c r="FXY165" s="90"/>
      <c r="FXZ165" s="90"/>
      <c r="FYA165" s="90"/>
      <c r="FYB165" s="90"/>
      <c r="FYC165" s="90"/>
      <c r="FYD165" s="90"/>
      <c r="FYE165" s="90"/>
      <c r="FYF165" s="90"/>
      <c r="FYG165" s="90"/>
      <c r="FYH165" s="90"/>
      <c r="FYI165" s="90"/>
      <c r="FYJ165" s="90"/>
      <c r="FYK165" s="90"/>
      <c r="FYL165" s="90"/>
      <c r="FYM165" s="90"/>
      <c r="FYN165" s="90"/>
      <c r="FYO165" s="90"/>
      <c r="FYP165" s="90"/>
      <c r="FYQ165" s="90"/>
      <c r="FYR165" s="90"/>
      <c r="FYS165" s="90"/>
      <c r="FYT165" s="90"/>
      <c r="FYU165" s="90"/>
      <c r="FYV165" s="90"/>
      <c r="FYW165" s="90"/>
      <c r="FYX165" s="90"/>
      <c r="FYY165" s="90"/>
      <c r="FYZ165" s="90"/>
      <c r="FZA165" s="90"/>
      <c r="FZB165" s="90"/>
      <c r="FZC165" s="90"/>
      <c r="FZD165" s="90"/>
      <c r="FZE165" s="90"/>
      <c r="FZF165" s="90"/>
      <c r="FZG165" s="90"/>
      <c r="FZH165" s="90"/>
      <c r="FZI165" s="90"/>
      <c r="FZJ165" s="90"/>
      <c r="FZK165" s="90"/>
      <c r="FZL165" s="90"/>
      <c r="FZM165" s="90"/>
      <c r="FZN165" s="90"/>
      <c r="FZO165" s="90"/>
      <c r="FZP165" s="90"/>
      <c r="FZQ165" s="90"/>
      <c r="FZR165" s="90"/>
      <c r="FZS165" s="90"/>
      <c r="FZT165" s="90"/>
      <c r="FZU165" s="90"/>
      <c r="FZV165" s="90"/>
      <c r="FZW165" s="90"/>
      <c r="FZX165" s="90"/>
      <c r="FZY165" s="90"/>
      <c r="FZZ165" s="90"/>
      <c r="GAA165" s="90"/>
      <c r="GAB165" s="90"/>
      <c r="GAC165" s="90"/>
      <c r="GAD165" s="90"/>
      <c r="GAE165" s="90"/>
      <c r="GAF165" s="90"/>
      <c r="GAG165" s="90"/>
      <c r="GAH165" s="90"/>
      <c r="GAI165" s="90"/>
      <c r="GAJ165" s="90"/>
      <c r="GAK165" s="90"/>
      <c r="GAL165" s="90"/>
      <c r="GAM165" s="90"/>
      <c r="GAN165" s="90"/>
      <c r="GAO165" s="90"/>
      <c r="GAP165" s="90"/>
      <c r="GAQ165" s="90"/>
      <c r="GAR165" s="90"/>
      <c r="GAS165" s="90"/>
      <c r="GAT165" s="90"/>
      <c r="GAU165" s="90"/>
      <c r="GAV165" s="90"/>
      <c r="GAW165" s="90"/>
      <c r="GAX165" s="90"/>
      <c r="GAY165" s="90"/>
      <c r="GAZ165" s="90"/>
      <c r="GBA165" s="90"/>
      <c r="GBB165" s="90"/>
      <c r="GBC165" s="90"/>
      <c r="GBD165" s="90"/>
      <c r="GBE165" s="90"/>
      <c r="GBF165" s="90"/>
      <c r="GBG165" s="90"/>
      <c r="GBH165" s="90"/>
      <c r="GBI165" s="90"/>
      <c r="GBJ165" s="90"/>
      <c r="GBK165" s="90"/>
      <c r="GBL165" s="90"/>
      <c r="GBM165" s="90"/>
      <c r="GBN165" s="90"/>
      <c r="GBO165" s="90"/>
      <c r="GBP165" s="90"/>
      <c r="GBQ165" s="90"/>
      <c r="GBR165" s="90"/>
      <c r="GBS165" s="90"/>
      <c r="GBT165" s="90"/>
      <c r="GBU165" s="90"/>
      <c r="GBV165" s="90"/>
      <c r="GBW165" s="90"/>
      <c r="GBX165" s="90"/>
      <c r="GBY165" s="90"/>
      <c r="GBZ165" s="90"/>
      <c r="GCA165" s="90"/>
      <c r="GCB165" s="90"/>
      <c r="GCC165" s="90"/>
      <c r="GCD165" s="90"/>
      <c r="GCE165" s="90"/>
      <c r="GCF165" s="90"/>
      <c r="GCG165" s="90"/>
      <c r="GCH165" s="90"/>
      <c r="GCI165" s="90"/>
      <c r="GCJ165" s="90"/>
      <c r="GCK165" s="90"/>
      <c r="GCL165" s="90"/>
      <c r="GCM165" s="90"/>
      <c r="GCN165" s="90"/>
      <c r="GCO165" s="90"/>
      <c r="GCP165" s="90"/>
      <c r="GCQ165" s="90"/>
      <c r="GCR165" s="90"/>
      <c r="GCS165" s="90"/>
      <c r="GCT165" s="90"/>
      <c r="GCU165" s="90"/>
      <c r="GCV165" s="90"/>
      <c r="GCW165" s="90"/>
      <c r="GCX165" s="90"/>
      <c r="GCY165" s="90"/>
      <c r="GCZ165" s="90"/>
      <c r="GDA165" s="90"/>
      <c r="GDB165" s="90"/>
      <c r="GDC165" s="90"/>
      <c r="GDD165" s="90"/>
      <c r="GDE165" s="90"/>
      <c r="GDF165" s="90"/>
      <c r="GDG165" s="90"/>
      <c r="GDH165" s="90"/>
      <c r="GDI165" s="90"/>
      <c r="GDJ165" s="90"/>
      <c r="GDK165" s="90"/>
      <c r="GDL165" s="90"/>
      <c r="GDM165" s="90"/>
      <c r="GDN165" s="90"/>
      <c r="GDO165" s="90"/>
      <c r="GDP165" s="90"/>
      <c r="GDQ165" s="90"/>
      <c r="GDR165" s="90"/>
      <c r="GDS165" s="90"/>
      <c r="GDT165" s="90"/>
      <c r="GDU165" s="90"/>
      <c r="GDV165" s="90"/>
      <c r="GDW165" s="90"/>
      <c r="GDX165" s="90"/>
      <c r="GDY165" s="90"/>
      <c r="GDZ165" s="90"/>
      <c r="GEA165" s="90"/>
      <c r="GEB165" s="90"/>
      <c r="GEC165" s="90"/>
      <c r="GED165" s="90"/>
      <c r="GEE165" s="90"/>
      <c r="GEF165" s="90"/>
      <c r="GEG165" s="90"/>
      <c r="GEH165" s="90"/>
      <c r="GEI165" s="90"/>
      <c r="GEJ165" s="90"/>
      <c r="GEK165" s="90"/>
      <c r="GEL165" s="90"/>
      <c r="GEM165" s="90"/>
      <c r="GEN165" s="90"/>
      <c r="GEO165" s="90"/>
      <c r="GEP165" s="90"/>
      <c r="GEQ165" s="90"/>
      <c r="GER165" s="90"/>
      <c r="GES165" s="90"/>
      <c r="GET165" s="90"/>
      <c r="GEU165" s="90"/>
      <c r="GEV165" s="90"/>
      <c r="GEW165" s="90"/>
      <c r="GEX165" s="90"/>
      <c r="GEY165" s="90"/>
      <c r="GEZ165" s="90"/>
      <c r="GFA165" s="90"/>
      <c r="GFB165" s="90"/>
      <c r="GFC165" s="90"/>
      <c r="GFD165" s="90"/>
      <c r="GFE165" s="90"/>
      <c r="GFF165" s="90"/>
      <c r="GFG165" s="90"/>
      <c r="GFH165" s="90"/>
      <c r="GFI165" s="90"/>
      <c r="GFJ165" s="90"/>
      <c r="GFK165" s="90"/>
      <c r="GFL165" s="90"/>
      <c r="GFM165" s="90"/>
      <c r="GFN165" s="90"/>
      <c r="GFO165" s="90"/>
      <c r="GFP165" s="90"/>
      <c r="GFQ165" s="90"/>
      <c r="GFR165" s="90"/>
      <c r="GFS165" s="90"/>
      <c r="GFT165" s="90"/>
      <c r="GFU165" s="90"/>
      <c r="GFV165" s="90"/>
      <c r="GFW165" s="90"/>
      <c r="GFX165" s="90"/>
      <c r="GFY165" s="90"/>
      <c r="GFZ165" s="90"/>
      <c r="GGA165" s="90"/>
      <c r="GGB165" s="90"/>
      <c r="GGC165" s="90"/>
      <c r="GGD165" s="90"/>
      <c r="GGE165" s="90"/>
      <c r="GGF165" s="90"/>
      <c r="GGG165" s="90"/>
      <c r="GGH165" s="90"/>
      <c r="GGI165" s="90"/>
      <c r="GGJ165" s="90"/>
      <c r="GGK165" s="90"/>
      <c r="GGL165" s="90"/>
      <c r="GGM165" s="90"/>
      <c r="GGN165" s="90"/>
      <c r="GGO165" s="90"/>
      <c r="GGP165" s="90"/>
      <c r="GGQ165" s="90"/>
      <c r="GGR165" s="90"/>
      <c r="GGS165" s="90"/>
      <c r="GGT165" s="90"/>
      <c r="GGU165" s="90"/>
      <c r="GGV165" s="90"/>
      <c r="GGW165" s="90"/>
      <c r="GGX165" s="90"/>
      <c r="GGY165" s="90"/>
      <c r="GGZ165" s="90"/>
      <c r="GHA165" s="90"/>
      <c r="GHB165" s="90"/>
      <c r="GHC165" s="90"/>
      <c r="GHD165" s="90"/>
      <c r="GHE165" s="90"/>
      <c r="GHF165" s="90"/>
      <c r="GHG165" s="90"/>
      <c r="GHH165" s="90"/>
      <c r="GHI165" s="90"/>
      <c r="GHJ165" s="90"/>
      <c r="GHK165" s="90"/>
      <c r="GHL165" s="90"/>
      <c r="GHM165" s="90"/>
      <c r="GHN165" s="90"/>
      <c r="GHO165" s="90"/>
      <c r="GHP165" s="90"/>
      <c r="GHQ165" s="90"/>
      <c r="GHR165" s="90"/>
      <c r="GHS165" s="90"/>
      <c r="GHT165" s="90"/>
      <c r="GHU165" s="90"/>
      <c r="GHV165" s="90"/>
      <c r="GHW165" s="90"/>
      <c r="GHX165" s="90"/>
      <c r="GHY165" s="90"/>
      <c r="GHZ165" s="90"/>
      <c r="GIA165" s="90"/>
      <c r="GIB165" s="90"/>
      <c r="GIC165" s="90"/>
      <c r="GID165" s="90"/>
      <c r="GIE165" s="90"/>
      <c r="GIF165" s="90"/>
      <c r="GIG165" s="90"/>
      <c r="GIH165" s="90"/>
      <c r="GII165" s="90"/>
      <c r="GIJ165" s="90"/>
      <c r="GIK165" s="90"/>
      <c r="GIL165" s="90"/>
      <c r="GIM165" s="90"/>
      <c r="GIN165" s="90"/>
      <c r="GIO165" s="90"/>
      <c r="GIP165" s="90"/>
      <c r="GIQ165" s="90"/>
      <c r="GIR165" s="90"/>
      <c r="GIS165" s="90"/>
      <c r="GIT165" s="90"/>
      <c r="GIU165" s="90"/>
      <c r="GIV165" s="90"/>
      <c r="GIW165" s="90"/>
      <c r="GIX165" s="90"/>
      <c r="GIY165" s="90"/>
      <c r="GIZ165" s="90"/>
      <c r="GJA165" s="90"/>
      <c r="GJB165" s="90"/>
      <c r="GJC165" s="90"/>
      <c r="GJD165" s="90"/>
      <c r="GJE165" s="90"/>
      <c r="GJF165" s="90"/>
      <c r="GJG165" s="90"/>
      <c r="GJH165" s="90"/>
      <c r="GJI165" s="90"/>
      <c r="GJJ165" s="90"/>
      <c r="GJK165" s="90"/>
      <c r="GJL165" s="90"/>
      <c r="GJM165" s="90"/>
      <c r="GJN165" s="90"/>
      <c r="GJO165" s="90"/>
      <c r="GJP165" s="90"/>
      <c r="GJQ165" s="90"/>
      <c r="GJR165" s="90"/>
      <c r="GJS165" s="90"/>
      <c r="GJT165" s="90"/>
      <c r="GJU165" s="90"/>
      <c r="GJV165" s="90"/>
      <c r="GJW165" s="90"/>
      <c r="GJX165" s="90"/>
      <c r="GJY165" s="90"/>
      <c r="GJZ165" s="90"/>
      <c r="GKA165" s="90"/>
      <c r="GKB165" s="90"/>
      <c r="GKC165" s="90"/>
      <c r="GKD165" s="90"/>
      <c r="GKE165" s="90"/>
      <c r="GKF165" s="90"/>
      <c r="GKG165" s="90"/>
      <c r="GKH165" s="90"/>
      <c r="GKI165" s="90"/>
      <c r="GKJ165" s="90"/>
      <c r="GKK165" s="90"/>
      <c r="GKL165" s="90"/>
      <c r="GKM165" s="90"/>
      <c r="GKN165" s="90"/>
      <c r="GKO165" s="90"/>
      <c r="GKP165" s="90"/>
      <c r="GKQ165" s="90"/>
      <c r="GKR165" s="90"/>
      <c r="GKS165" s="90"/>
      <c r="GKT165" s="90"/>
      <c r="GKU165" s="90"/>
      <c r="GKV165" s="90"/>
      <c r="GKW165" s="90"/>
      <c r="GKX165" s="90"/>
      <c r="GKY165" s="90"/>
      <c r="GKZ165" s="90"/>
      <c r="GLA165" s="90"/>
      <c r="GLB165" s="90"/>
      <c r="GLC165" s="90"/>
      <c r="GLD165" s="90"/>
      <c r="GLE165" s="90"/>
      <c r="GLF165" s="90"/>
      <c r="GLG165" s="90"/>
      <c r="GLH165" s="90"/>
      <c r="GLI165" s="90"/>
      <c r="GLJ165" s="90"/>
      <c r="GLK165" s="90"/>
      <c r="GLL165" s="90"/>
      <c r="GLM165" s="90"/>
      <c r="GLN165" s="90"/>
      <c r="GLO165" s="90"/>
      <c r="GLP165" s="90"/>
      <c r="GLQ165" s="90"/>
      <c r="GLR165" s="90"/>
      <c r="GLS165" s="90"/>
      <c r="GLT165" s="90"/>
      <c r="GLU165" s="90"/>
      <c r="GLV165" s="90"/>
      <c r="GLW165" s="90"/>
      <c r="GLX165" s="90"/>
      <c r="GLY165" s="90"/>
      <c r="GLZ165" s="90"/>
      <c r="GMA165" s="90"/>
      <c r="GMB165" s="90"/>
      <c r="GMC165" s="90"/>
      <c r="GMD165" s="90"/>
      <c r="GME165" s="90"/>
      <c r="GMF165" s="90"/>
      <c r="GMG165" s="90"/>
      <c r="GMH165" s="90"/>
      <c r="GMI165" s="90"/>
      <c r="GMJ165" s="90"/>
      <c r="GMK165" s="90"/>
      <c r="GML165" s="90"/>
      <c r="GMM165" s="90"/>
      <c r="GMN165" s="90"/>
      <c r="GMO165" s="90"/>
      <c r="GMP165" s="90"/>
      <c r="GMQ165" s="90"/>
      <c r="GMR165" s="90"/>
      <c r="GMS165" s="90"/>
      <c r="GMT165" s="90"/>
      <c r="GMU165" s="90"/>
      <c r="GMV165" s="90"/>
      <c r="GMW165" s="90"/>
      <c r="GMX165" s="90"/>
      <c r="GMY165" s="90"/>
      <c r="GMZ165" s="90"/>
      <c r="GNA165" s="90"/>
      <c r="GNB165" s="90"/>
      <c r="GNC165" s="90"/>
      <c r="GND165" s="90"/>
      <c r="GNE165" s="90"/>
      <c r="GNF165" s="90"/>
      <c r="GNG165" s="90"/>
      <c r="GNH165" s="90"/>
      <c r="GNI165" s="90"/>
      <c r="GNJ165" s="90"/>
      <c r="GNK165" s="90"/>
      <c r="GNL165" s="90"/>
      <c r="GNM165" s="90"/>
      <c r="GNN165" s="90"/>
      <c r="GNO165" s="90"/>
      <c r="GNP165" s="90"/>
      <c r="GNQ165" s="90"/>
      <c r="GNR165" s="90"/>
      <c r="GNS165" s="90"/>
      <c r="GNT165" s="90"/>
      <c r="GNU165" s="90"/>
      <c r="GNV165" s="90"/>
      <c r="GNW165" s="90"/>
      <c r="GNX165" s="90"/>
      <c r="GNY165" s="90"/>
      <c r="GNZ165" s="90"/>
      <c r="GOA165" s="90"/>
      <c r="GOB165" s="90"/>
      <c r="GOC165" s="90"/>
      <c r="GOD165" s="90"/>
      <c r="GOE165" s="90"/>
      <c r="GOF165" s="90"/>
      <c r="GOG165" s="90"/>
      <c r="GOH165" s="90"/>
      <c r="GOI165" s="90"/>
      <c r="GOJ165" s="90"/>
      <c r="GOK165" s="90"/>
      <c r="GOL165" s="90"/>
      <c r="GOM165" s="90"/>
      <c r="GON165" s="90"/>
      <c r="GOO165" s="90"/>
      <c r="GOP165" s="90"/>
      <c r="GOQ165" s="90"/>
      <c r="GOR165" s="90"/>
      <c r="GOS165" s="90"/>
      <c r="GOT165" s="90"/>
      <c r="GOU165" s="90"/>
      <c r="GOV165" s="90"/>
      <c r="GOW165" s="90"/>
      <c r="GOX165" s="90"/>
      <c r="GOY165" s="90"/>
      <c r="GOZ165" s="90"/>
      <c r="GPA165" s="90"/>
      <c r="GPB165" s="90"/>
      <c r="GPC165" s="90"/>
      <c r="GPD165" s="90"/>
      <c r="GPE165" s="90"/>
      <c r="GPF165" s="90"/>
      <c r="GPG165" s="90"/>
      <c r="GPH165" s="90"/>
      <c r="GPI165" s="90"/>
      <c r="GPJ165" s="90"/>
      <c r="GPK165" s="90"/>
      <c r="GPL165" s="90"/>
      <c r="GPM165" s="90"/>
      <c r="GPN165" s="90"/>
      <c r="GPO165" s="90"/>
      <c r="GPP165" s="90"/>
      <c r="GPQ165" s="90"/>
      <c r="GPR165" s="90"/>
      <c r="GPS165" s="90"/>
      <c r="GPT165" s="90"/>
      <c r="GPU165" s="90"/>
      <c r="GPV165" s="90"/>
      <c r="GPW165" s="90"/>
      <c r="GPX165" s="90"/>
      <c r="GPY165" s="90"/>
      <c r="GPZ165" s="90"/>
      <c r="GQA165" s="90"/>
      <c r="GQB165" s="90"/>
      <c r="GQC165" s="90"/>
      <c r="GQD165" s="90"/>
      <c r="GQE165" s="90"/>
      <c r="GQF165" s="90"/>
      <c r="GQG165" s="90"/>
      <c r="GQH165" s="90"/>
      <c r="GQI165" s="90"/>
      <c r="GQJ165" s="90"/>
      <c r="GQK165" s="90"/>
      <c r="GQL165" s="90"/>
      <c r="GQM165" s="90"/>
      <c r="GQN165" s="90"/>
      <c r="GQO165" s="90"/>
      <c r="GQP165" s="90"/>
      <c r="GQQ165" s="90"/>
      <c r="GQR165" s="90"/>
      <c r="GQS165" s="90"/>
      <c r="GQT165" s="90"/>
      <c r="GQU165" s="90"/>
      <c r="GQV165" s="90"/>
      <c r="GQW165" s="90"/>
      <c r="GQX165" s="90"/>
      <c r="GQY165" s="90"/>
      <c r="GQZ165" s="90"/>
      <c r="GRA165" s="90"/>
      <c r="GRB165" s="90"/>
      <c r="GRC165" s="90"/>
      <c r="GRD165" s="90"/>
      <c r="GRE165" s="90"/>
      <c r="GRF165" s="90"/>
      <c r="GRG165" s="90"/>
      <c r="GRH165" s="90"/>
      <c r="GRI165" s="90"/>
      <c r="GRJ165" s="90"/>
      <c r="GRK165" s="90"/>
      <c r="GRL165" s="90"/>
      <c r="GRM165" s="90"/>
      <c r="GRN165" s="90"/>
      <c r="GRO165" s="90"/>
      <c r="GRP165" s="90"/>
      <c r="GRQ165" s="90"/>
      <c r="GRR165" s="90"/>
      <c r="GRS165" s="90"/>
      <c r="GRT165" s="90"/>
      <c r="GRU165" s="90"/>
      <c r="GRV165" s="90"/>
      <c r="GRW165" s="90"/>
      <c r="GRX165" s="90"/>
      <c r="GRY165" s="90"/>
      <c r="GRZ165" s="90"/>
      <c r="GSA165" s="90"/>
      <c r="GSB165" s="90"/>
      <c r="GSC165" s="90"/>
      <c r="GSD165" s="90"/>
      <c r="GSE165" s="90"/>
      <c r="GSF165" s="90"/>
      <c r="GSG165" s="90"/>
      <c r="GSH165" s="90"/>
      <c r="GSI165" s="90"/>
      <c r="GSJ165" s="90"/>
      <c r="GSK165" s="90"/>
      <c r="GSL165" s="90"/>
      <c r="GSM165" s="90"/>
      <c r="GSN165" s="90"/>
      <c r="GSO165" s="90"/>
      <c r="GSP165" s="90"/>
      <c r="GSQ165" s="90"/>
      <c r="GSR165" s="90"/>
      <c r="GSS165" s="90"/>
      <c r="GST165" s="90"/>
      <c r="GSU165" s="90"/>
      <c r="GSV165" s="90"/>
      <c r="GSW165" s="90"/>
      <c r="GSX165" s="90"/>
      <c r="GSY165" s="90"/>
      <c r="GSZ165" s="90"/>
      <c r="GTA165" s="90"/>
      <c r="GTB165" s="90"/>
      <c r="GTC165" s="90"/>
      <c r="GTD165" s="90"/>
      <c r="GTE165" s="90"/>
      <c r="GTF165" s="90"/>
      <c r="GTG165" s="90"/>
      <c r="GTH165" s="90"/>
      <c r="GTI165" s="90"/>
      <c r="GTJ165" s="90"/>
      <c r="GTK165" s="90"/>
      <c r="GTL165" s="90"/>
      <c r="GTM165" s="90"/>
      <c r="GTN165" s="90"/>
      <c r="GTO165" s="90"/>
      <c r="GTP165" s="90"/>
      <c r="GTQ165" s="90"/>
      <c r="GTR165" s="90"/>
      <c r="GTS165" s="90"/>
      <c r="GTT165" s="90"/>
      <c r="GTU165" s="90"/>
      <c r="GTV165" s="90"/>
      <c r="GTW165" s="90"/>
      <c r="GTX165" s="90"/>
      <c r="GTY165" s="90"/>
      <c r="GTZ165" s="90"/>
      <c r="GUA165" s="90"/>
      <c r="GUB165" s="90"/>
      <c r="GUC165" s="90"/>
      <c r="GUD165" s="90"/>
      <c r="GUE165" s="90"/>
      <c r="GUF165" s="90"/>
      <c r="GUG165" s="90"/>
      <c r="GUH165" s="90"/>
      <c r="GUI165" s="90"/>
      <c r="GUJ165" s="90"/>
      <c r="GUK165" s="90"/>
      <c r="GUL165" s="90"/>
      <c r="GUM165" s="90"/>
      <c r="GUN165" s="90"/>
      <c r="GUO165" s="90"/>
      <c r="GUP165" s="90"/>
      <c r="GUQ165" s="90"/>
      <c r="GUR165" s="90"/>
      <c r="GUS165" s="90"/>
      <c r="GUT165" s="90"/>
      <c r="GUU165" s="90"/>
      <c r="GUV165" s="90"/>
      <c r="GUW165" s="90"/>
      <c r="GUX165" s="90"/>
      <c r="GUY165" s="90"/>
      <c r="GUZ165" s="90"/>
      <c r="GVA165" s="90"/>
      <c r="GVB165" s="90"/>
      <c r="GVC165" s="90"/>
      <c r="GVD165" s="90"/>
      <c r="GVE165" s="90"/>
      <c r="GVF165" s="90"/>
      <c r="GVG165" s="90"/>
      <c r="GVH165" s="90"/>
      <c r="GVI165" s="90"/>
      <c r="GVJ165" s="90"/>
      <c r="GVK165" s="90"/>
      <c r="GVL165" s="90"/>
      <c r="GVM165" s="90"/>
      <c r="GVN165" s="90"/>
      <c r="GVO165" s="90"/>
      <c r="GVP165" s="90"/>
      <c r="GVQ165" s="90"/>
      <c r="GVR165" s="90"/>
      <c r="GVS165" s="90"/>
      <c r="GVT165" s="90"/>
      <c r="GVU165" s="90"/>
      <c r="GVV165" s="90"/>
      <c r="GVW165" s="90"/>
      <c r="GVX165" s="90"/>
      <c r="GVY165" s="90"/>
      <c r="GVZ165" s="90"/>
      <c r="GWA165" s="90"/>
      <c r="GWB165" s="90"/>
      <c r="GWC165" s="90"/>
      <c r="GWD165" s="90"/>
      <c r="GWE165" s="90"/>
      <c r="GWF165" s="90"/>
      <c r="GWG165" s="90"/>
      <c r="GWH165" s="90"/>
      <c r="GWI165" s="90"/>
      <c r="GWJ165" s="90"/>
      <c r="GWK165" s="90"/>
      <c r="GWL165" s="90"/>
      <c r="GWM165" s="90"/>
      <c r="GWN165" s="90"/>
      <c r="GWO165" s="90"/>
      <c r="GWP165" s="90"/>
      <c r="GWQ165" s="90"/>
      <c r="GWR165" s="90"/>
      <c r="GWS165" s="90"/>
      <c r="GWT165" s="90"/>
      <c r="GWU165" s="90"/>
      <c r="GWV165" s="90"/>
      <c r="GWW165" s="90"/>
      <c r="GWX165" s="90"/>
      <c r="GWY165" s="90"/>
      <c r="GWZ165" s="90"/>
      <c r="GXA165" s="90"/>
      <c r="GXB165" s="90"/>
      <c r="GXC165" s="90"/>
      <c r="GXD165" s="90"/>
      <c r="GXE165" s="90"/>
      <c r="GXF165" s="90"/>
      <c r="GXG165" s="90"/>
      <c r="GXH165" s="90"/>
      <c r="GXI165" s="90"/>
      <c r="GXJ165" s="90"/>
      <c r="GXK165" s="90"/>
      <c r="GXL165" s="90"/>
      <c r="GXM165" s="90"/>
      <c r="GXN165" s="90"/>
      <c r="GXO165" s="90"/>
      <c r="GXP165" s="90"/>
      <c r="GXQ165" s="90"/>
      <c r="GXR165" s="90"/>
      <c r="GXS165" s="90"/>
      <c r="GXT165" s="90"/>
      <c r="GXU165" s="90"/>
      <c r="GXV165" s="90"/>
      <c r="GXW165" s="90"/>
      <c r="GXX165" s="90"/>
      <c r="GXY165" s="90"/>
      <c r="GXZ165" s="90"/>
      <c r="GYA165" s="90"/>
      <c r="GYB165" s="90"/>
      <c r="GYC165" s="90"/>
      <c r="GYD165" s="90"/>
      <c r="GYE165" s="90"/>
      <c r="GYF165" s="90"/>
      <c r="GYG165" s="90"/>
      <c r="GYH165" s="90"/>
      <c r="GYI165" s="90"/>
      <c r="GYJ165" s="90"/>
      <c r="GYK165" s="90"/>
      <c r="GYL165" s="90"/>
      <c r="GYM165" s="90"/>
      <c r="GYN165" s="90"/>
      <c r="GYO165" s="90"/>
      <c r="GYP165" s="90"/>
      <c r="GYQ165" s="90"/>
      <c r="GYR165" s="90"/>
      <c r="GYS165" s="90"/>
      <c r="GYT165" s="90"/>
      <c r="GYU165" s="90"/>
      <c r="GYV165" s="90"/>
      <c r="GYW165" s="90"/>
      <c r="GYX165" s="90"/>
      <c r="GYY165" s="90"/>
      <c r="GYZ165" s="90"/>
      <c r="GZA165" s="90"/>
      <c r="GZB165" s="90"/>
      <c r="GZC165" s="90"/>
      <c r="GZD165" s="90"/>
      <c r="GZE165" s="90"/>
      <c r="GZF165" s="90"/>
      <c r="GZG165" s="90"/>
      <c r="GZH165" s="90"/>
      <c r="GZI165" s="90"/>
      <c r="GZJ165" s="90"/>
      <c r="GZK165" s="90"/>
      <c r="GZL165" s="90"/>
      <c r="GZM165" s="90"/>
      <c r="GZN165" s="90"/>
      <c r="GZO165" s="90"/>
      <c r="GZP165" s="90"/>
      <c r="GZQ165" s="90"/>
      <c r="GZR165" s="90"/>
      <c r="GZS165" s="90"/>
      <c r="GZT165" s="90"/>
      <c r="GZU165" s="90"/>
      <c r="GZV165" s="90"/>
      <c r="GZW165" s="90"/>
      <c r="GZX165" s="90"/>
      <c r="GZY165" s="90"/>
      <c r="GZZ165" s="90"/>
      <c r="HAA165" s="90"/>
      <c r="HAB165" s="90"/>
      <c r="HAC165" s="90"/>
      <c r="HAD165" s="90"/>
      <c r="HAE165" s="90"/>
      <c r="HAF165" s="90"/>
      <c r="HAG165" s="90"/>
      <c r="HAH165" s="90"/>
      <c r="HAI165" s="90"/>
      <c r="HAJ165" s="90"/>
      <c r="HAK165" s="90"/>
      <c r="HAL165" s="90"/>
      <c r="HAM165" s="90"/>
      <c r="HAN165" s="90"/>
      <c r="HAO165" s="90"/>
      <c r="HAP165" s="90"/>
      <c r="HAQ165" s="90"/>
      <c r="HAR165" s="90"/>
      <c r="HAS165" s="90"/>
      <c r="HAT165" s="90"/>
      <c r="HAU165" s="90"/>
      <c r="HAV165" s="90"/>
      <c r="HAW165" s="90"/>
      <c r="HAX165" s="90"/>
      <c r="HAY165" s="90"/>
      <c r="HAZ165" s="90"/>
      <c r="HBA165" s="90"/>
      <c r="HBB165" s="90"/>
      <c r="HBC165" s="90"/>
      <c r="HBD165" s="90"/>
      <c r="HBE165" s="90"/>
      <c r="HBF165" s="90"/>
      <c r="HBG165" s="90"/>
      <c r="HBH165" s="90"/>
      <c r="HBI165" s="90"/>
      <c r="HBJ165" s="90"/>
      <c r="HBK165" s="90"/>
      <c r="HBL165" s="90"/>
      <c r="HBM165" s="90"/>
      <c r="HBN165" s="90"/>
      <c r="HBO165" s="90"/>
      <c r="HBP165" s="90"/>
      <c r="HBQ165" s="90"/>
      <c r="HBR165" s="90"/>
      <c r="HBS165" s="90"/>
      <c r="HBT165" s="90"/>
      <c r="HBU165" s="90"/>
      <c r="HBV165" s="90"/>
      <c r="HBW165" s="90"/>
      <c r="HBX165" s="90"/>
      <c r="HBY165" s="90"/>
      <c r="HBZ165" s="90"/>
      <c r="HCA165" s="90"/>
      <c r="HCB165" s="90"/>
      <c r="HCC165" s="90"/>
      <c r="HCD165" s="90"/>
      <c r="HCE165" s="90"/>
      <c r="HCF165" s="90"/>
      <c r="HCG165" s="90"/>
      <c r="HCH165" s="90"/>
      <c r="HCI165" s="90"/>
      <c r="HCJ165" s="90"/>
      <c r="HCK165" s="90"/>
      <c r="HCL165" s="90"/>
      <c r="HCM165" s="90"/>
      <c r="HCN165" s="90"/>
      <c r="HCO165" s="90"/>
      <c r="HCP165" s="90"/>
      <c r="HCQ165" s="90"/>
      <c r="HCR165" s="90"/>
      <c r="HCS165" s="90"/>
      <c r="HCT165" s="90"/>
      <c r="HCU165" s="90"/>
      <c r="HCV165" s="90"/>
      <c r="HCW165" s="90"/>
      <c r="HCX165" s="90"/>
      <c r="HCY165" s="90"/>
      <c r="HCZ165" s="90"/>
      <c r="HDA165" s="90"/>
      <c r="HDB165" s="90"/>
      <c r="HDC165" s="90"/>
      <c r="HDD165" s="90"/>
      <c r="HDE165" s="90"/>
      <c r="HDF165" s="90"/>
      <c r="HDG165" s="90"/>
      <c r="HDH165" s="90"/>
      <c r="HDI165" s="90"/>
      <c r="HDJ165" s="90"/>
      <c r="HDK165" s="90"/>
      <c r="HDL165" s="90"/>
      <c r="HDM165" s="90"/>
      <c r="HDN165" s="90"/>
      <c r="HDO165" s="90"/>
      <c r="HDP165" s="90"/>
      <c r="HDQ165" s="90"/>
      <c r="HDR165" s="90"/>
      <c r="HDS165" s="90"/>
      <c r="HDT165" s="90"/>
      <c r="HDU165" s="90"/>
      <c r="HDV165" s="90"/>
      <c r="HDW165" s="90"/>
      <c r="HDX165" s="90"/>
      <c r="HDY165" s="90"/>
      <c r="HDZ165" s="90"/>
      <c r="HEA165" s="90"/>
      <c r="HEB165" s="90"/>
      <c r="HEC165" s="90"/>
      <c r="HED165" s="90"/>
      <c r="HEE165" s="90"/>
      <c r="HEF165" s="90"/>
      <c r="HEG165" s="90"/>
      <c r="HEH165" s="90"/>
      <c r="HEI165" s="90"/>
      <c r="HEJ165" s="90"/>
      <c r="HEK165" s="90"/>
      <c r="HEL165" s="90"/>
      <c r="HEM165" s="90"/>
      <c r="HEN165" s="90"/>
      <c r="HEO165" s="90"/>
      <c r="HEP165" s="90"/>
      <c r="HEQ165" s="90"/>
      <c r="HER165" s="90"/>
      <c r="HES165" s="90"/>
      <c r="HET165" s="90"/>
      <c r="HEU165" s="90"/>
      <c r="HEV165" s="90"/>
      <c r="HEW165" s="90"/>
      <c r="HEX165" s="90"/>
      <c r="HEY165" s="90"/>
      <c r="HEZ165" s="90"/>
      <c r="HFA165" s="90"/>
      <c r="HFB165" s="90"/>
      <c r="HFC165" s="90"/>
      <c r="HFD165" s="90"/>
      <c r="HFE165" s="90"/>
      <c r="HFF165" s="90"/>
      <c r="HFG165" s="90"/>
      <c r="HFH165" s="90"/>
      <c r="HFI165" s="90"/>
      <c r="HFJ165" s="90"/>
      <c r="HFK165" s="90"/>
      <c r="HFL165" s="90"/>
      <c r="HFM165" s="90"/>
      <c r="HFN165" s="90"/>
      <c r="HFO165" s="90"/>
      <c r="HFP165" s="90"/>
      <c r="HFQ165" s="90"/>
      <c r="HFR165" s="90"/>
      <c r="HFS165" s="90"/>
      <c r="HFT165" s="90"/>
      <c r="HFU165" s="90"/>
      <c r="HFV165" s="90"/>
      <c r="HFW165" s="90"/>
      <c r="HFX165" s="90"/>
      <c r="HFY165" s="90"/>
      <c r="HFZ165" s="90"/>
      <c r="HGA165" s="90"/>
      <c r="HGB165" s="90"/>
      <c r="HGC165" s="90"/>
      <c r="HGD165" s="90"/>
      <c r="HGE165" s="90"/>
      <c r="HGF165" s="90"/>
      <c r="HGG165" s="90"/>
      <c r="HGH165" s="90"/>
      <c r="HGI165" s="90"/>
      <c r="HGJ165" s="90"/>
      <c r="HGK165" s="90"/>
      <c r="HGL165" s="90"/>
      <c r="HGM165" s="90"/>
      <c r="HGN165" s="90"/>
      <c r="HGO165" s="90"/>
      <c r="HGP165" s="90"/>
      <c r="HGQ165" s="90"/>
      <c r="HGR165" s="90"/>
      <c r="HGS165" s="90"/>
      <c r="HGT165" s="90"/>
      <c r="HGU165" s="90"/>
      <c r="HGV165" s="90"/>
      <c r="HGW165" s="90"/>
      <c r="HGX165" s="90"/>
      <c r="HGY165" s="90"/>
      <c r="HGZ165" s="90"/>
      <c r="HHA165" s="90"/>
      <c r="HHB165" s="90"/>
      <c r="HHC165" s="90"/>
      <c r="HHD165" s="90"/>
      <c r="HHE165" s="90"/>
      <c r="HHF165" s="90"/>
      <c r="HHG165" s="90"/>
      <c r="HHH165" s="90"/>
      <c r="HHI165" s="90"/>
      <c r="HHJ165" s="90"/>
      <c r="HHK165" s="90"/>
      <c r="HHL165" s="90"/>
      <c r="HHM165" s="90"/>
      <c r="HHN165" s="90"/>
      <c r="HHO165" s="90"/>
      <c r="HHP165" s="90"/>
      <c r="HHQ165" s="90"/>
      <c r="HHR165" s="90"/>
      <c r="HHS165" s="90"/>
      <c r="HHT165" s="90"/>
      <c r="HHU165" s="90"/>
      <c r="HHV165" s="90"/>
      <c r="HHW165" s="90"/>
      <c r="HHX165" s="90"/>
      <c r="HHY165" s="90"/>
      <c r="HHZ165" s="90"/>
      <c r="HIA165" s="90"/>
      <c r="HIB165" s="90"/>
      <c r="HIC165" s="90"/>
      <c r="HID165" s="90"/>
      <c r="HIE165" s="90"/>
      <c r="HIF165" s="90"/>
      <c r="HIG165" s="90"/>
      <c r="HIH165" s="90"/>
      <c r="HII165" s="90"/>
      <c r="HIJ165" s="90"/>
      <c r="HIK165" s="90"/>
      <c r="HIL165" s="90"/>
      <c r="HIM165" s="90"/>
      <c r="HIN165" s="90"/>
      <c r="HIO165" s="90"/>
      <c r="HIP165" s="90"/>
      <c r="HIQ165" s="90"/>
      <c r="HIR165" s="90"/>
      <c r="HIS165" s="90"/>
      <c r="HIT165" s="90"/>
      <c r="HIU165" s="90"/>
      <c r="HIV165" s="90"/>
      <c r="HIW165" s="90"/>
      <c r="HIX165" s="90"/>
      <c r="HIY165" s="90"/>
      <c r="HIZ165" s="90"/>
      <c r="HJA165" s="90"/>
      <c r="HJB165" s="90"/>
      <c r="HJC165" s="90"/>
      <c r="HJD165" s="90"/>
      <c r="HJE165" s="90"/>
      <c r="HJF165" s="90"/>
      <c r="HJG165" s="90"/>
      <c r="HJH165" s="90"/>
      <c r="HJI165" s="90"/>
      <c r="HJJ165" s="90"/>
      <c r="HJK165" s="90"/>
      <c r="HJL165" s="90"/>
      <c r="HJM165" s="90"/>
      <c r="HJN165" s="90"/>
      <c r="HJO165" s="90"/>
      <c r="HJP165" s="90"/>
      <c r="HJQ165" s="90"/>
      <c r="HJR165" s="90"/>
      <c r="HJS165" s="90"/>
      <c r="HJT165" s="90"/>
      <c r="HJU165" s="90"/>
      <c r="HJV165" s="90"/>
      <c r="HJW165" s="90"/>
      <c r="HJX165" s="90"/>
      <c r="HJY165" s="90"/>
      <c r="HJZ165" s="90"/>
      <c r="HKA165" s="90"/>
      <c r="HKB165" s="90"/>
      <c r="HKC165" s="90"/>
      <c r="HKD165" s="90"/>
      <c r="HKE165" s="90"/>
      <c r="HKF165" s="90"/>
      <c r="HKG165" s="90"/>
      <c r="HKH165" s="90"/>
      <c r="HKI165" s="90"/>
      <c r="HKJ165" s="90"/>
      <c r="HKK165" s="90"/>
      <c r="HKL165" s="90"/>
      <c r="HKM165" s="90"/>
      <c r="HKN165" s="90"/>
      <c r="HKO165" s="90"/>
      <c r="HKP165" s="90"/>
      <c r="HKQ165" s="90"/>
      <c r="HKR165" s="90"/>
      <c r="HKS165" s="90"/>
      <c r="HKT165" s="90"/>
      <c r="HKU165" s="90"/>
      <c r="HKV165" s="90"/>
      <c r="HKW165" s="90"/>
      <c r="HKX165" s="90"/>
      <c r="HKY165" s="90"/>
      <c r="HKZ165" s="90"/>
      <c r="HLA165" s="90"/>
      <c r="HLB165" s="90"/>
      <c r="HLC165" s="90"/>
      <c r="HLD165" s="90"/>
      <c r="HLE165" s="90"/>
      <c r="HLF165" s="90"/>
      <c r="HLG165" s="90"/>
      <c r="HLH165" s="90"/>
      <c r="HLI165" s="90"/>
      <c r="HLJ165" s="90"/>
      <c r="HLK165" s="90"/>
      <c r="HLL165" s="90"/>
      <c r="HLM165" s="90"/>
      <c r="HLN165" s="90"/>
      <c r="HLO165" s="90"/>
      <c r="HLP165" s="90"/>
      <c r="HLQ165" s="90"/>
      <c r="HLR165" s="90"/>
      <c r="HLS165" s="90"/>
      <c r="HLT165" s="90"/>
      <c r="HLU165" s="90"/>
      <c r="HLV165" s="90"/>
      <c r="HLW165" s="90"/>
      <c r="HLX165" s="90"/>
      <c r="HLY165" s="90"/>
      <c r="HLZ165" s="90"/>
      <c r="HMA165" s="90"/>
      <c r="HMB165" s="90"/>
      <c r="HMC165" s="90"/>
      <c r="HMD165" s="90"/>
      <c r="HME165" s="90"/>
      <c r="HMF165" s="90"/>
      <c r="HMG165" s="90"/>
      <c r="HMH165" s="90"/>
      <c r="HMI165" s="90"/>
      <c r="HMJ165" s="90"/>
      <c r="HMK165" s="90"/>
      <c r="HML165" s="90"/>
      <c r="HMM165" s="90"/>
      <c r="HMN165" s="90"/>
      <c r="HMO165" s="90"/>
      <c r="HMP165" s="90"/>
      <c r="HMQ165" s="90"/>
      <c r="HMR165" s="90"/>
      <c r="HMS165" s="90"/>
      <c r="HMT165" s="90"/>
      <c r="HMU165" s="90"/>
      <c r="HMV165" s="90"/>
      <c r="HMW165" s="90"/>
      <c r="HMX165" s="90"/>
      <c r="HMY165" s="90"/>
      <c r="HMZ165" s="90"/>
      <c r="HNA165" s="90"/>
      <c r="HNB165" s="90"/>
      <c r="HNC165" s="90"/>
      <c r="HND165" s="90"/>
      <c r="HNE165" s="90"/>
      <c r="HNF165" s="90"/>
      <c r="HNG165" s="90"/>
      <c r="HNH165" s="90"/>
      <c r="HNI165" s="90"/>
      <c r="HNJ165" s="90"/>
      <c r="HNK165" s="90"/>
      <c r="HNL165" s="90"/>
      <c r="HNM165" s="90"/>
      <c r="HNN165" s="90"/>
      <c r="HNO165" s="90"/>
      <c r="HNP165" s="90"/>
      <c r="HNQ165" s="90"/>
      <c r="HNR165" s="90"/>
      <c r="HNS165" s="90"/>
      <c r="HNT165" s="90"/>
      <c r="HNU165" s="90"/>
      <c r="HNV165" s="90"/>
      <c r="HNW165" s="90"/>
      <c r="HNX165" s="90"/>
      <c r="HNY165" s="90"/>
      <c r="HNZ165" s="90"/>
      <c r="HOA165" s="90"/>
      <c r="HOB165" s="90"/>
      <c r="HOC165" s="90"/>
      <c r="HOD165" s="90"/>
      <c r="HOE165" s="90"/>
      <c r="HOF165" s="90"/>
      <c r="HOG165" s="90"/>
      <c r="HOH165" s="90"/>
      <c r="HOI165" s="90"/>
      <c r="HOJ165" s="90"/>
      <c r="HOK165" s="90"/>
      <c r="HOL165" s="90"/>
      <c r="HOM165" s="90"/>
      <c r="HON165" s="90"/>
      <c r="HOO165" s="90"/>
      <c r="HOP165" s="90"/>
      <c r="HOQ165" s="90"/>
      <c r="HOR165" s="90"/>
      <c r="HOS165" s="90"/>
      <c r="HOT165" s="90"/>
      <c r="HOU165" s="90"/>
      <c r="HOV165" s="90"/>
      <c r="HOW165" s="90"/>
      <c r="HOX165" s="90"/>
      <c r="HOY165" s="90"/>
      <c r="HOZ165" s="90"/>
      <c r="HPA165" s="90"/>
      <c r="HPB165" s="90"/>
      <c r="HPC165" s="90"/>
      <c r="HPD165" s="90"/>
      <c r="HPE165" s="90"/>
      <c r="HPF165" s="90"/>
      <c r="HPG165" s="90"/>
      <c r="HPH165" s="90"/>
      <c r="HPI165" s="90"/>
      <c r="HPJ165" s="90"/>
      <c r="HPK165" s="90"/>
      <c r="HPL165" s="90"/>
      <c r="HPM165" s="90"/>
      <c r="HPN165" s="90"/>
      <c r="HPO165" s="90"/>
      <c r="HPP165" s="90"/>
      <c r="HPQ165" s="90"/>
      <c r="HPR165" s="90"/>
      <c r="HPS165" s="90"/>
      <c r="HPT165" s="90"/>
      <c r="HPU165" s="90"/>
      <c r="HPV165" s="90"/>
      <c r="HPW165" s="90"/>
      <c r="HPX165" s="90"/>
      <c r="HPY165" s="90"/>
      <c r="HPZ165" s="90"/>
      <c r="HQA165" s="90"/>
      <c r="HQB165" s="90"/>
      <c r="HQC165" s="90"/>
      <c r="HQD165" s="90"/>
      <c r="HQE165" s="90"/>
      <c r="HQF165" s="90"/>
      <c r="HQG165" s="90"/>
      <c r="HQH165" s="90"/>
      <c r="HQI165" s="90"/>
      <c r="HQJ165" s="90"/>
      <c r="HQK165" s="90"/>
      <c r="HQL165" s="90"/>
      <c r="HQM165" s="90"/>
      <c r="HQN165" s="90"/>
      <c r="HQO165" s="90"/>
      <c r="HQP165" s="90"/>
      <c r="HQQ165" s="90"/>
      <c r="HQR165" s="90"/>
      <c r="HQS165" s="90"/>
      <c r="HQT165" s="90"/>
      <c r="HQU165" s="90"/>
      <c r="HQV165" s="90"/>
      <c r="HQW165" s="90"/>
      <c r="HQX165" s="90"/>
      <c r="HQY165" s="90"/>
      <c r="HQZ165" s="90"/>
      <c r="HRA165" s="90"/>
      <c r="HRB165" s="90"/>
      <c r="HRC165" s="90"/>
      <c r="HRD165" s="90"/>
      <c r="HRE165" s="90"/>
      <c r="HRF165" s="90"/>
      <c r="HRG165" s="90"/>
      <c r="HRH165" s="90"/>
      <c r="HRI165" s="90"/>
      <c r="HRJ165" s="90"/>
      <c r="HRK165" s="90"/>
      <c r="HRL165" s="90"/>
      <c r="HRM165" s="90"/>
      <c r="HRN165" s="90"/>
      <c r="HRO165" s="90"/>
      <c r="HRP165" s="90"/>
      <c r="HRQ165" s="90"/>
      <c r="HRR165" s="90"/>
      <c r="HRS165" s="90"/>
      <c r="HRT165" s="90"/>
      <c r="HRU165" s="90"/>
      <c r="HRV165" s="90"/>
      <c r="HRW165" s="90"/>
      <c r="HRX165" s="90"/>
      <c r="HRY165" s="90"/>
      <c r="HRZ165" s="90"/>
      <c r="HSA165" s="90"/>
      <c r="HSB165" s="90"/>
      <c r="HSC165" s="90"/>
      <c r="HSD165" s="90"/>
      <c r="HSE165" s="90"/>
      <c r="HSF165" s="90"/>
      <c r="HSG165" s="90"/>
      <c r="HSH165" s="90"/>
      <c r="HSI165" s="90"/>
      <c r="HSJ165" s="90"/>
      <c r="HSK165" s="90"/>
      <c r="HSL165" s="90"/>
      <c r="HSM165" s="90"/>
      <c r="HSN165" s="90"/>
      <c r="HSO165" s="90"/>
      <c r="HSP165" s="90"/>
      <c r="HSQ165" s="90"/>
      <c r="HSR165" s="90"/>
      <c r="HSS165" s="90"/>
      <c r="HST165" s="90"/>
      <c r="HSU165" s="90"/>
      <c r="HSV165" s="90"/>
      <c r="HSW165" s="90"/>
      <c r="HSX165" s="90"/>
      <c r="HSY165" s="90"/>
      <c r="HSZ165" s="90"/>
      <c r="HTA165" s="90"/>
      <c r="HTB165" s="90"/>
      <c r="HTC165" s="90"/>
      <c r="HTD165" s="90"/>
      <c r="HTE165" s="90"/>
      <c r="HTF165" s="90"/>
      <c r="HTG165" s="90"/>
      <c r="HTH165" s="90"/>
      <c r="HTI165" s="90"/>
      <c r="HTJ165" s="90"/>
      <c r="HTK165" s="90"/>
      <c r="HTL165" s="90"/>
      <c r="HTM165" s="90"/>
      <c r="HTN165" s="90"/>
      <c r="HTO165" s="90"/>
      <c r="HTP165" s="90"/>
      <c r="HTQ165" s="90"/>
      <c r="HTR165" s="90"/>
      <c r="HTS165" s="90"/>
      <c r="HTT165" s="90"/>
      <c r="HTU165" s="90"/>
      <c r="HTV165" s="90"/>
      <c r="HTW165" s="90"/>
      <c r="HTX165" s="90"/>
      <c r="HTY165" s="90"/>
      <c r="HTZ165" s="90"/>
      <c r="HUA165" s="90"/>
      <c r="HUB165" s="90"/>
      <c r="HUC165" s="90"/>
      <c r="HUD165" s="90"/>
      <c r="HUE165" s="90"/>
      <c r="HUF165" s="90"/>
      <c r="HUG165" s="90"/>
      <c r="HUH165" s="90"/>
      <c r="HUI165" s="90"/>
      <c r="HUJ165" s="90"/>
      <c r="HUK165" s="90"/>
      <c r="HUL165" s="90"/>
      <c r="HUM165" s="90"/>
      <c r="HUN165" s="90"/>
      <c r="HUO165" s="90"/>
      <c r="HUP165" s="90"/>
      <c r="HUQ165" s="90"/>
      <c r="HUR165" s="90"/>
      <c r="HUS165" s="90"/>
      <c r="HUT165" s="90"/>
      <c r="HUU165" s="90"/>
      <c r="HUV165" s="90"/>
      <c r="HUW165" s="90"/>
      <c r="HUX165" s="90"/>
      <c r="HUY165" s="90"/>
      <c r="HUZ165" s="90"/>
      <c r="HVA165" s="90"/>
      <c r="HVB165" s="90"/>
      <c r="HVC165" s="90"/>
      <c r="HVD165" s="90"/>
      <c r="HVE165" s="90"/>
      <c r="HVF165" s="90"/>
      <c r="HVG165" s="90"/>
      <c r="HVH165" s="90"/>
      <c r="HVI165" s="90"/>
      <c r="HVJ165" s="90"/>
      <c r="HVK165" s="90"/>
      <c r="HVL165" s="90"/>
      <c r="HVM165" s="90"/>
      <c r="HVN165" s="90"/>
      <c r="HVO165" s="90"/>
      <c r="HVP165" s="90"/>
      <c r="HVQ165" s="90"/>
      <c r="HVR165" s="90"/>
      <c r="HVS165" s="90"/>
      <c r="HVT165" s="90"/>
      <c r="HVU165" s="90"/>
      <c r="HVV165" s="90"/>
      <c r="HVW165" s="90"/>
      <c r="HVX165" s="90"/>
      <c r="HVY165" s="90"/>
      <c r="HVZ165" s="90"/>
      <c r="HWA165" s="90"/>
      <c r="HWB165" s="90"/>
      <c r="HWC165" s="90"/>
      <c r="HWD165" s="90"/>
      <c r="HWE165" s="90"/>
      <c r="HWF165" s="90"/>
      <c r="HWG165" s="90"/>
      <c r="HWH165" s="90"/>
      <c r="HWI165" s="90"/>
      <c r="HWJ165" s="90"/>
      <c r="HWK165" s="90"/>
      <c r="HWL165" s="90"/>
      <c r="HWM165" s="90"/>
      <c r="HWN165" s="90"/>
      <c r="HWO165" s="90"/>
      <c r="HWP165" s="90"/>
      <c r="HWQ165" s="90"/>
      <c r="HWR165" s="90"/>
      <c r="HWS165" s="90"/>
      <c r="HWT165" s="90"/>
      <c r="HWU165" s="90"/>
      <c r="HWV165" s="90"/>
      <c r="HWW165" s="90"/>
      <c r="HWX165" s="90"/>
      <c r="HWY165" s="90"/>
      <c r="HWZ165" s="90"/>
      <c r="HXA165" s="90"/>
      <c r="HXB165" s="90"/>
      <c r="HXC165" s="90"/>
      <c r="HXD165" s="90"/>
      <c r="HXE165" s="90"/>
      <c r="HXF165" s="90"/>
      <c r="HXG165" s="90"/>
      <c r="HXH165" s="90"/>
      <c r="HXI165" s="90"/>
      <c r="HXJ165" s="90"/>
      <c r="HXK165" s="90"/>
      <c r="HXL165" s="90"/>
      <c r="HXM165" s="90"/>
      <c r="HXN165" s="90"/>
      <c r="HXO165" s="90"/>
      <c r="HXP165" s="90"/>
      <c r="HXQ165" s="90"/>
      <c r="HXR165" s="90"/>
      <c r="HXS165" s="90"/>
      <c r="HXT165" s="90"/>
      <c r="HXU165" s="90"/>
      <c r="HXV165" s="90"/>
      <c r="HXW165" s="90"/>
      <c r="HXX165" s="90"/>
      <c r="HXY165" s="90"/>
      <c r="HXZ165" s="90"/>
      <c r="HYA165" s="90"/>
      <c r="HYB165" s="90"/>
      <c r="HYC165" s="90"/>
      <c r="HYD165" s="90"/>
      <c r="HYE165" s="90"/>
      <c r="HYF165" s="90"/>
      <c r="HYG165" s="90"/>
      <c r="HYH165" s="90"/>
      <c r="HYI165" s="90"/>
      <c r="HYJ165" s="90"/>
      <c r="HYK165" s="90"/>
      <c r="HYL165" s="90"/>
      <c r="HYM165" s="90"/>
      <c r="HYN165" s="90"/>
      <c r="HYO165" s="90"/>
      <c r="HYP165" s="90"/>
      <c r="HYQ165" s="90"/>
      <c r="HYR165" s="90"/>
      <c r="HYS165" s="90"/>
      <c r="HYT165" s="90"/>
      <c r="HYU165" s="90"/>
      <c r="HYV165" s="90"/>
      <c r="HYW165" s="90"/>
      <c r="HYX165" s="90"/>
      <c r="HYY165" s="90"/>
      <c r="HYZ165" s="90"/>
      <c r="HZA165" s="90"/>
      <c r="HZB165" s="90"/>
      <c r="HZC165" s="90"/>
      <c r="HZD165" s="90"/>
      <c r="HZE165" s="90"/>
      <c r="HZF165" s="90"/>
      <c r="HZG165" s="90"/>
      <c r="HZH165" s="90"/>
      <c r="HZI165" s="90"/>
      <c r="HZJ165" s="90"/>
      <c r="HZK165" s="90"/>
      <c r="HZL165" s="90"/>
      <c r="HZM165" s="90"/>
      <c r="HZN165" s="90"/>
      <c r="HZO165" s="90"/>
      <c r="HZP165" s="90"/>
      <c r="HZQ165" s="90"/>
      <c r="HZR165" s="90"/>
      <c r="HZS165" s="90"/>
      <c r="HZT165" s="90"/>
      <c r="HZU165" s="90"/>
      <c r="HZV165" s="90"/>
      <c r="HZW165" s="90"/>
      <c r="HZX165" s="90"/>
      <c r="HZY165" s="90"/>
      <c r="HZZ165" s="90"/>
      <c r="IAA165" s="90"/>
      <c r="IAB165" s="90"/>
      <c r="IAC165" s="90"/>
      <c r="IAD165" s="90"/>
      <c r="IAE165" s="90"/>
      <c r="IAF165" s="90"/>
      <c r="IAG165" s="90"/>
      <c r="IAH165" s="90"/>
      <c r="IAI165" s="90"/>
      <c r="IAJ165" s="90"/>
      <c r="IAK165" s="90"/>
      <c r="IAL165" s="90"/>
      <c r="IAM165" s="90"/>
      <c r="IAN165" s="90"/>
      <c r="IAO165" s="90"/>
      <c r="IAP165" s="90"/>
      <c r="IAQ165" s="90"/>
      <c r="IAR165" s="90"/>
      <c r="IAS165" s="90"/>
      <c r="IAT165" s="90"/>
      <c r="IAU165" s="90"/>
      <c r="IAV165" s="90"/>
      <c r="IAW165" s="90"/>
      <c r="IAX165" s="90"/>
      <c r="IAY165" s="90"/>
      <c r="IAZ165" s="90"/>
      <c r="IBA165" s="90"/>
      <c r="IBB165" s="90"/>
      <c r="IBC165" s="90"/>
      <c r="IBD165" s="90"/>
      <c r="IBE165" s="90"/>
      <c r="IBF165" s="90"/>
      <c r="IBG165" s="90"/>
      <c r="IBH165" s="90"/>
      <c r="IBI165" s="90"/>
      <c r="IBJ165" s="90"/>
      <c r="IBK165" s="90"/>
      <c r="IBL165" s="90"/>
      <c r="IBM165" s="90"/>
      <c r="IBN165" s="90"/>
      <c r="IBO165" s="90"/>
      <c r="IBP165" s="90"/>
      <c r="IBQ165" s="90"/>
      <c r="IBR165" s="90"/>
      <c r="IBS165" s="90"/>
      <c r="IBT165" s="90"/>
      <c r="IBU165" s="90"/>
      <c r="IBV165" s="90"/>
      <c r="IBW165" s="90"/>
      <c r="IBX165" s="90"/>
      <c r="IBY165" s="90"/>
      <c r="IBZ165" s="90"/>
      <c r="ICA165" s="90"/>
      <c r="ICB165" s="90"/>
      <c r="ICC165" s="90"/>
      <c r="ICD165" s="90"/>
      <c r="ICE165" s="90"/>
      <c r="ICF165" s="90"/>
      <c r="ICG165" s="90"/>
      <c r="ICH165" s="90"/>
      <c r="ICI165" s="90"/>
      <c r="ICJ165" s="90"/>
      <c r="ICK165" s="90"/>
      <c r="ICL165" s="90"/>
      <c r="ICM165" s="90"/>
      <c r="ICN165" s="90"/>
      <c r="ICO165" s="90"/>
      <c r="ICP165" s="90"/>
      <c r="ICQ165" s="90"/>
      <c r="ICR165" s="90"/>
      <c r="ICS165" s="90"/>
      <c r="ICT165" s="90"/>
      <c r="ICU165" s="90"/>
      <c r="ICV165" s="90"/>
      <c r="ICW165" s="90"/>
      <c r="ICX165" s="90"/>
      <c r="ICY165" s="90"/>
      <c r="ICZ165" s="90"/>
      <c r="IDA165" s="90"/>
      <c r="IDB165" s="90"/>
      <c r="IDC165" s="90"/>
      <c r="IDD165" s="90"/>
      <c r="IDE165" s="90"/>
      <c r="IDF165" s="90"/>
      <c r="IDG165" s="90"/>
      <c r="IDH165" s="90"/>
      <c r="IDI165" s="90"/>
      <c r="IDJ165" s="90"/>
      <c r="IDK165" s="90"/>
      <c r="IDL165" s="90"/>
      <c r="IDM165" s="90"/>
      <c r="IDN165" s="90"/>
      <c r="IDO165" s="90"/>
      <c r="IDP165" s="90"/>
      <c r="IDQ165" s="90"/>
      <c r="IDR165" s="90"/>
      <c r="IDS165" s="90"/>
      <c r="IDT165" s="90"/>
      <c r="IDU165" s="90"/>
      <c r="IDV165" s="90"/>
      <c r="IDW165" s="90"/>
      <c r="IDX165" s="90"/>
      <c r="IDY165" s="90"/>
      <c r="IDZ165" s="90"/>
      <c r="IEA165" s="90"/>
      <c r="IEB165" s="90"/>
      <c r="IEC165" s="90"/>
      <c r="IED165" s="90"/>
      <c r="IEE165" s="90"/>
      <c r="IEF165" s="90"/>
      <c r="IEG165" s="90"/>
      <c r="IEH165" s="90"/>
      <c r="IEI165" s="90"/>
      <c r="IEJ165" s="90"/>
      <c r="IEK165" s="90"/>
      <c r="IEL165" s="90"/>
      <c r="IEM165" s="90"/>
      <c r="IEN165" s="90"/>
      <c r="IEO165" s="90"/>
      <c r="IEP165" s="90"/>
      <c r="IEQ165" s="90"/>
      <c r="IER165" s="90"/>
      <c r="IES165" s="90"/>
      <c r="IET165" s="90"/>
      <c r="IEU165" s="90"/>
      <c r="IEV165" s="90"/>
      <c r="IEW165" s="90"/>
      <c r="IEX165" s="90"/>
      <c r="IEY165" s="90"/>
      <c r="IEZ165" s="90"/>
      <c r="IFA165" s="90"/>
      <c r="IFB165" s="90"/>
      <c r="IFC165" s="90"/>
      <c r="IFD165" s="90"/>
      <c r="IFE165" s="90"/>
      <c r="IFF165" s="90"/>
      <c r="IFG165" s="90"/>
      <c r="IFH165" s="90"/>
      <c r="IFI165" s="90"/>
      <c r="IFJ165" s="90"/>
      <c r="IFK165" s="90"/>
      <c r="IFL165" s="90"/>
      <c r="IFM165" s="90"/>
      <c r="IFN165" s="90"/>
      <c r="IFO165" s="90"/>
      <c r="IFP165" s="90"/>
      <c r="IFQ165" s="90"/>
      <c r="IFR165" s="90"/>
      <c r="IFS165" s="90"/>
      <c r="IFT165" s="90"/>
      <c r="IFU165" s="90"/>
      <c r="IFV165" s="90"/>
      <c r="IFW165" s="90"/>
      <c r="IFX165" s="90"/>
      <c r="IFY165" s="90"/>
      <c r="IFZ165" s="90"/>
      <c r="IGA165" s="90"/>
      <c r="IGB165" s="90"/>
      <c r="IGC165" s="90"/>
      <c r="IGD165" s="90"/>
      <c r="IGE165" s="90"/>
      <c r="IGF165" s="90"/>
      <c r="IGG165" s="90"/>
      <c r="IGH165" s="90"/>
      <c r="IGI165" s="90"/>
      <c r="IGJ165" s="90"/>
      <c r="IGK165" s="90"/>
      <c r="IGL165" s="90"/>
      <c r="IGM165" s="90"/>
      <c r="IGN165" s="90"/>
      <c r="IGO165" s="90"/>
      <c r="IGP165" s="90"/>
      <c r="IGQ165" s="90"/>
      <c r="IGR165" s="90"/>
      <c r="IGS165" s="90"/>
      <c r="IGT165" s="90"/>
      <c r="IGU165" s="90"/>
      <c r="IGV165" s="90"/>
      <c r="IGW165" s="90"/>
      <c r="IGX165" s="90"/>
      <c r="IGY165" s="90"/>
      <c r="IGZ165" s="90"/>
      <c r="IHA165" s="90"/>
      <c r="IHB165" s="90"/>
      <c r="IHC165" s="90"/>
      <c r="IHD165" s="90"/>
      <c r="IHE165" s="90"/>
      <c r="IHF165" s="90"/>
      <c r="IHG165" s="90"/>
      <c r="IHH165" s="90"/>
      <c r="IHI165" s="90"/>
      <c r="IHJ165" s="90"/>
      <c r="IHK165" s="90"/>
      <c r="IHL165" s="90"/>
      <c r="IHM165" s="90"/>
      <c r="IHN165" s="90"/>
      <c r="IHO165" s="90"/>
      <c r="IHP165" s="90"/>
      <c r="IHQ165" s="90"/>
      <c r="IHR165" s="90"/>
      <c r="IHS165" s="90"/>
      <c r="IHT165" s="90"/>
      <c r="IHU165" s="90"/>
      <c r="IHV165" s="90"/>
      <c r="IHW165" s="90"/>
      <c r="IHX165" s="90"/>
      <c r="IHY165" s="90"/>
      <c r="IHZ165" s="90"/>
      <c r="IIA165" s="90"/>
      <c r="IIB165" s="90"/>
      <c r="IIC165" s="90"/>
      <c r="IID165" s="90"/>
      <c r="IIE165" s="90"/>
      <c r="IIF165" s="90"/>
      <c r="IIG165" s="90"/>
      <c r="IIH165" s="90"/>
      <c r="III165" s="90"/>
      <c r="IIJ165" s="90"/>
      <c r="IIK165" s="90"/>
      <c r="IIL165" s="90"/>
      <c r="IIM165" s="90"/>
      <c r="IIN165" s="90"/>
      <c r="IIO165" s="90"/>
      <c r="IIP165" s="90"/>
      <c r="IIQ165" s="90"/>
      <c r="IIR165" s="90"/>
      <c r="IIS165" s="90"/>
      <c r="IIT165" s="90"/>
      <c r="IIU165" s="90"/>
      <c r="IIV165" s="90"/>
      <c r="IIW165" s="90"/>
      <c r="IIX165" s="90"/>
      <c r="IIY165" s="90"/>
      <c r="IIZ165" s="90"/>
      <c r="IJA165" s="90"/>
      <c r="IJB165" s="90"/>
      <c r="IJC165" s="90"/>
      <c r="IJD165" s="90"/>
      <c r="IJE165" s="90"/>
      <c r="IJF165" s="90"/>
      <c r="IJG165" s="90"/>
      <c r="IJH165" s="90"/>
      <c r="IJI165" s="90"/>
      <c r="IJJ165" s="90"/>
      <c r="IJK165" s="90"/>
      <c r="IJL165" s="90"/>
      <c r="IJM165" s="90"/>
      <c r="IJN165" s="90"/>
      <c r="IJO165" s="90"/>
      <c r="IJP165" s="90"/>
      <c r="IJQ165" s="90"/>
      <c r="IJR165" s="90"/>
      <c r="IJS165" s="90"/>
      <c r="IJT165" s="90"/>
      <c r="IJU165" s="90"/>
      <c r="IJV165" s="90"/>
      <c r="IJW165" s="90"/>
      <c r="IJX165" s="90"/>
      <c r="IJY165" s="90"/>
      <c r="IJZ165" s="90"/>
      <c r="IKA165" s="90"/>
      <c r="IKB165" s="90"/>
      <c r="IKC165" s="90"/>
      <c r="IKD165" s="90"/>
      <c r="IKE165" s="90"/>
      <c r="IKF165" s="90"/>
      <c r="IKG165" s="90"/>
      <c r="IKH165" s="90"/>
      <c r="IKI165" s="90"/>
      <c r="IKJ165" s="90"/>
      <c r="IKK165" s="90"/>
      <c r="IKL165" s="90"/>
      <c r="IKM165" s="90"/>
      <c r="IKN165" s="90"/>
      <c r="IKO165" s="90"/>
      <c r="IKP165" s="90"/>
      <c r="IKQ165" s="90"/>
      <c r="IKR165" s="90"/>
      <c r="IKS165" s="90"/>
      <c r="IKT165" s="90"/>
      <c r="IKU165" s="90"/>
      <c r="IKV165" s="90"/>
      <c r="IKW165" s="90"/>
      <c r="IKX165" s="90"/>
      <c r="IKY165" s="90"/>
      <c r="IKZ165" s="90"/>
      <c r="ILA165" s="90"/>
      <c r="ILB165" s="90"/>
      <c r="ILC165" s="90"/>
      <c r="ILD165" s="90"/>
      <c r="ILE165" s="90"/>
      <c r="ILF165" s="90"/>
      <c r="ILG165" s="90"/>
      <c r="ILH165" s="90"/>
      <c r="ILI165" s="90"/>
      <c r="ILJ165" s="90"/>
      <c r="ILK165" s="90"/>
      <c r="ILL165" s="90"/>
      <c r="ILM165" s="90"/>
      <c r="ILN165" s="90"/>
      <c r="ILO165" s="90"/>
      <c r="ILP165" s="90"/>
      <c r="ILQ165" s="90"/>
      <c r="ILR165" s="90"/>
      <c r="ILS165" s="90"/>
      <c r="ILT165" s="90"/>
      <c r="ILU165" s="90"/>
      <c r="ILV165" s="90"/>
      <c r="ILW165" s="90"/>
      <c r="ILX165" s="90"/>
      <c r="ILY165" s="90"/>
      <c r="ILZ165" s="90"/>
      <c r="IMA165" s="90"/>
      <c r="IMB165" s="90"/>
      <c r="IMC165" s="90"/>
      <c r="IMD165" s="90"/>
      <c r="IME165" s="90"/>
      <c r="IMF165" s="90"/>
      <c r="IMG165" s="90"/>
      <c r="IMH165" s="90"/>
      <c r="IMI165" s="90"/>
      <c r="IMJ165" s="90"/>
      <c r="IMK165" s="90"/>
      <c r="IML165" s="90"/>
      <c r="IMM165" s="90"/>
      <c r="IMN165" s="90"/>
      <c r="IMO165" s="90"/>
      <c r="IMP165" s="90"/>
      <c r="IMQ165" s="90"/>
      <c r="IMR165" s="90"/>
      <c r="IMS165" s="90"/>
      <c r="IMT165" s="90"/>
      <c r="IMU165" s="90"/>
      <c r="IMV165" s="90"/>
      <c r="IMW165" s="90"/>
      <c r="IMX165" s="90"/>
      <c r="IMY165" s="90"/>
      <c r="IMZ165" s="90"/>
      <c r="INA165" s="90"/>
      <c r="INB165" s="90"/>
      <c r="INC165" s="90"/>
      <c r="IND165" s="90"/>
      <c r="INE165" s="90"/>
      <c r="INF165" s="90"/>
      <c r="ING165" s="90"/>
      <c r="INH165" s="90"/>
      <c r="INI165" s="90"/>
      <c r="INJ165" s="90"/>
      <c r="INK165" s="90"/>
      <c r="INL165" s="90"/>
      <c r="INM165" s="90"/>
      <c r="INN165" s="90"/>
      <c r="INO165" s="90"/>
      <c r="INP165" s="90"/>
      <c r="INQ165" s="90"/>
      <c r="INR165" s="90"/>
      <c r="INS165" s="90"/>
      <c r="INT165" s="90"/>
      <c r="INU165" s="90"/>
      <c r="INV165" s="90"/>
      <c r="INW165" s="90"/>
      <c r="INX165" s="90"/>
      <c r="INY165" s="90"/>
      <c r="INZ165" s="90"/>
      <c r="IOA165" s="90"/>
      <c r="IOB165" s="90"/>
      <c r="IOC165" s="90"/>
      <c r="IOD165" s="90"/>
      <c r="IOE165" s="90"/>
      <c r="IOF165" s="90"/>
      <c r="IOG165" s="90"/>
      <c r="IOH165" s="90"/>
      <c r="IOI165" s="90"/>
      <c r="IOJ165" s="90"/>
      <c r="IOK165" s="90"/>
      <c r="IOL165" s="90"/>
      <c r="IOM165" s="90"/>
      <c r="ION165" s="90"/>
      <c r="IOO165" s="90"/>
      <c r="IOP165" s="90"/>
      <c r="IOQ165" s="90"/>
      <c r="IOR165" s="90"/>
      <c r="IOS165" s="90"/>
      <c r="IOT165" s="90"/>
      <c r="IOU165" s="90"/>
      <c r="IOV165" s="90"/>
      <c r="IOW165" s="90"/>
      <c r="IOX165" s="90"/>
      <c r="IOY165" s="90"/>
      <c r="IOZ165" s="90"/>
      <c r="IPA165" s="90"/>
      <c r="IPB165" s="90"/>
      <c r="IPC165" s="90"/>
      <c r="IPD165" s="90"/>
      <c r="IPE165" s="90"/>
      <c r="IPF165" s="90"/>
      <c r="IPG165" s="90"/>
      <c r="IPH165" s="90"/>
      <c r="IPI165" s="90"/>
      <c r="IPJ165" s="90"/>
      <c r="IPK165" s="90"/>
      <c r="IPL165" s="90"/>
      <c r="IPM165" s="90"/>
      <c r="IPN165" s="90"/>
      <c r="IPO165" s="90"/>
      <c r="IPP165" s="90"/>
      <c r="IPQ165" s="90"/>
      <c r="IPR165" s="90"/>
      <c r="IPS165" s="90"/>
      <c r="IPT165" s="90"/>
      <c r="IPU165" s="90"/>
      <c r="IPV165" s="90"/>
      <c r="IPW165" s="90"/>
      <c r="IPX165" s="90"/>
      <c r="IPY165" s="90"/>
      <c r="IPZ165" s="90"/>
      <c r="IQA165" s="90"/>
      <c r="IQB165" s="90"/>
      <c r="IQC165" s="90"/>
      <c r="IQD165" s="90"/>
      <c r="IQE165" s="90"/>
      <c r="IQF165" s="90"/>
      <c r="IQG165" s="90"/>
      <c r="IQH165" s="90"/>
      <c r="IQI165" s="90"/>
      <c r="IQJ165" s="90"/>
      <c r="IQK165" s="90"/>
      <c r="IQL165" s="90"/>
      <c r="IQM165" s="90"/>
      <c r="IQN165" s="90"/>
      <c r="IQO165" s="90"/>
      <c r="IQP165" s="90"/>
      <c r="IQQ165" s="90"/>
      <c r="IQR165" s="90"/>
      <c r="IQS165" s="90"/>
      <c r="IQT165" s="90"/>
      <c r="IQU165" s="90"/>
      <c r="IQV165" s="90"/>
      <c r="IQW165" s="90"/>
      <c r="IQX165" s="90"/>
      <c r="IQY165" s="90"/>
      <c r="IQZ165" s="90"/>
      <c r="IRA165" s="90"/>
      <c r="IRB165" s="90"/>
      <c r="IRC165" s="90"/>
      <c r="IRD165" s="90"/>
      <c r="IRE165" s="90"/>
      <c r="IRF165" s="90"/>
      <c r="IRG165" s="90"/>
      <c r="IRH165" s="90"/>
      <c r="IRI165" s="90"/>
      <c r="IRJ165" s="90"/>
      <c r="IRK165" s="90"/>
      <c r="IRL165" s="90"/>
      <c r="IRM165" s="90"/>
      <c r="IRN165" s="90"/>
      <c r="IRO165" s="90"/>
      <c r="IRP165" s="90"/>
      <c r="IRQ165" s="90"/>
      <c r="IRR165" s="90"/>
      <c r="IRS165" s="90"/>
      <c r="IRT165" s="90"/>
      <c r="IRU165" s="90"/>
      <c r="IRV165" s="90"/>
      <c r="IRW165" s="90"/>
      <c r="IRX165" s="90"/>
      <c r="IRY165" s="90"/>
      <c r="IRZ165" s="90"/>
      <c r="ISA165" s="90"/>
      <c r="ISB165" s="90"/>
      <c r="ISC165" s="90"/>
      <c r="ISD165" s="90"/>
      <c r="ISE165" s="90"/>
      <c r="ISF165" s="90"/>
      <c r="ISG165" s="90"/>
      <c r="ISH165" s="90"/>
      <c r="ISI165" s="90"/>
      <c r="ISJ165" s="90"/>
      <c r="ISK165" s="90"/>
      <c r="ISL165" s="90"/>
      <c r="ISM165" s="90"/>
      <c r="ISN165" s="90"/>
      <c r="ISO165" s="90"/>
      <c r="ISP165" s="90"/>
      <c r="ISQ165" s="90"/>
      <c r="ISR165" s="90"/>
      <c r="ISS165" s="90"/>
      <c r="IST165" s="90"/>
      <c r="ISU165" s="90"/>
      <c r="ISV165" s="90"/>
      <c r="ISW165" s="90"/>
      <c r="ISX165" s="90"/>
      <c r="ISY165" s="90"/>
      <c r="ISZ165" s="90"/>
      <c r="ITA165" s="90"/>
      <c r="ITB165" s="90"/>
      <c r="ITC165" s="90"/>
      <c r="ITD165" s="90"/>
      <c r="ITE165" s="90"/>
      <c r="ITF165" s="90"/>
      <c r="ITG165" s="90"/>
      <c r="ITH165" s="90"/>
      <c r="ITI165" s="90"/>
      <c r="ITJ165" s="90"/>
      <c r="ITK165" s="90"/>
      <c r="ITL165" s="90"/>
      <c r="ITM165" s="90"/>
      <c r="ITN165" s="90"/>
      <c r="ITO165" s="90"/>
      <c r="ITP165" s="90"/>
      <c r="ITQ165" s="90"/>
      <c r="ITR165" s="90"/>
      <c r="ITS165" s="90"/>
      <c r="ITT165" s="90"/>
      <c r="ITU165" s="90"/>
      <c r="ITV165" s="90"/>
      <c r="ITW165" s="90"/>
      <c r="ITX165" s="90"/>
      <c r="ITY165" s="90"/>
      <c r="ITZ165" s="90"/>
      <c r="IUA165" s="90"/>
      <c r="IUB165" s="90"/>
      <c r="IUC165" s="90"/>
      <c r="IUD165" s="90"/>
      <c r="IUE165" s="90"/>
      <c r="IUF165" s="90"/>
      <c r="IUG165" s="90"/>
      <c r="IUH165" s="90"/>
      <c r="IUI165" s="90"/>
      <c r="IUJ165" s="90"/>
      <c r="IUK165" s="90"/>
      <c r="IUL165" s="90"/>
      <c r="IUM165" s="90"/>
      <c r="IUN165" s="90"/>
      <c r="IUO165" s="90"/>
      <c r="IUP165" s="90"/>
      <c r="IUQ165" s="90"/>
      <c r="IUR165" s="90"/>
      <c r="IUS165" s="90"/>
      <c r="IUT165" s="90"/>
      <c r="IUU165" s="90"/>
      <c r="IUV165" s="90"/>
      <c r="IUW165" s="90"/>
      <c r="IUX165" s="90"/>
      <c r="IUY165" s="90"/>
      <c r="IUZ165" s="90"/>
      <c r="IVA165" s="90"/>
      <c r="IVB165" s="90"/>
      <c r="IVC165" s="90"/>
      <c r="IVD165" s="90"/>
      <c r="IVE165" s="90"/>
      <c r="IVF165" s="90"/>
      <c r="IVG165" s="90"/>
      <c r="IVH165" s="90"/>
      <c r="IVI165" s="90"/>
      <c r="IVJ165" s="90"/>
      <c r="IVK165" s="90"/>
      <c r="IVL165" s="90"/>
      <c r="IVM165" s="90"/>
      <c r="IVN165" s="90"/>
      <c r="IVO165" s="90"/>
      <c r="IVP165" s="90"/>
      <c r="IVQ165" s="90"/>
      <c r="IVR165" s="90"/>
      <c r="IVS165" s="90"/>
      <c r="IVT165" s="90"/>
      <c r="IVU165" s="90"/>
      <c r="IVV165" s="90"/>
      <c r="IVW165" s="90"/>
      <c r="IVX165" s="90"/>
      <c r="IVY165" s="90"/>
      <c r="IVZ165" s="90"/>
      <c r="IWA165" s="90"/>
      <c r="IWB165" s="90"/>
      <c r="IWC165" s="90"/>
      <c r="IWD165" s="90"/>
      <c r="IWE165" s="90"/>
      <c r="IWF165" s="90"/>
      <c r="IWG165" s="90"/>
      <c r="IWH165" s="90"/>
      <c r="IWI165" s="90"/>
      <c r="IWJ165" s="90"/>
      <c r="IWK165" s="90"/>
      <c r="IWL165" s="90"/>
      <c r="IWM165" s="90"/>
      <c r="IWN165" s="90"/>
      <c r="IWO165" s="90"/>
      <c r="IWP165" s="90"/>
      <c r="IWQ165" s="90"/>
      <c r="IWR165" s="90"/>
      <c r="IWS165" s="90"/>
      <c r="IWT165" s="90"/>
      <c r="IWU165" s="90"/>
      <c r="IWV165" s="90"/>
      <c r="IWW165" s="90"/>
      <c r="IWX165" s="90"/>
      <c r="IWY165" s="90"/>
      <c r="IWZ165" s="90"/>
      <c r="IXA165" s="90"/>
      <c r="IXB165" s="90"/>
      <c r="IXC165" s="90"/>
      <c r="IXD165" s="90"/>
      <c r="IXE165" s="90"/>
      <c r="IXF165" s="90"/>
      <c r="IXG165" s="90"/>
      <c r="IXH165" s="90"/>
      <c r="IXI165" s="90"/>
      <c r="IXJ165" s="90"/>
      <c r="IXK165" s="90"/>
      <c r="IXL165" s="90"/>
      <c r="IXM165" s="90"/>
      <c r="IXN165" s="90"/>
      <c r="IXO165" s="90"/>
      <c r="IXP165" s="90"/>
      <c r="IXQ165" s="90"/>
      <c r="IXR165" s="90"/>
      <c r="IXS165" s="90"/>
      <c r="IXT165" s="90"/>
      <c r="IXU165" s="90"/>
      <c r="IXV165" s="90"/>
      <c r="IXW165" s="90"/>
      <c r="IXX165" s="90"/>
      <c r="IXY165" s="90"/>
      <c r="IXZ165" s="90"/>
      <c r="IYA165" s="90"/>
      <c r="IYB165" s="90"/>
      <c r="IYC165" s="90"/>
      <c r="IYD165" s="90"/>
      <c r="IYE165" s="90"/>
      <c r="IYF165" s="90"/>
      <c r="IYG165" s="90"/>
      <c r="IYH165" s="90"/>
      <c r="IYI165" s="90"/>
      <c r="IYJ165" s="90"/>
      <c r="IYK165" s="90"/>
      <c r="IYL165" s="90"/>
      <c r="IYM165" s="90"/>
      <c r="IYN165" s="90"/>
      <c r="IYO165" s="90"/>
      <c r="IYP165" s="90"/>
      <c r="IYQ165" s="90"/>
      <c r="IYR165" s="90"/>
      <c r="IYS165" s="90"/>
      <c r="IYT165" s="90"/>
      <c r="IYU165" s="90"/>
      <c r="IYV165" s="90"/>
      <c r="IYW165" s="90"/>
      <c r="IYX165" s="90"/>
      <c r="IYY165" s="90"/>
      <c r="IYZ165" s="90"/>
      <c r="IZA165" s="90"/>
      <c r="IZB165" s="90"/>
      <c r="IZC165" s="90"/>
      <c r="IZD165" s="90"/>
      <c r="IZE165" s="90"/>
      <c r="IZF165" s="90"/>
      <c r="IZG165" s="90"/>
      <c r="IZH165" s="90"/>
      <c r="IZI165" s="90"/>
      <c r="IZJ165" s="90"/>
      <c r="IZK165" s="90"/>
      <c r="IZL165" s="90"/>
      <c r="IZM165" s="90"/>
      <c r="IZN165" s="90"/>
      <c r="IZO165" s="90"/>
      <c r="IZP165" s="90"/>
      <c r="IZQ165" s="90"/>
      <c r="IZR165" s="90"/>
      <c r="IZS165" s="90"/>
      <c r="IZT165" s="90"/>
      <c r="IZU165" s="90"/>
      <c r="IZV165" s="90"/>
      <c r="IZW165" s="90"/>
      <c r="IZX165" s="90"/>
      <c r="IZY165" s="90"/>
      <c r="IZZ165" s="90"/>
      <c r="JAA165" s="90"/>
      <c r="JAB165" s="90"/>
      <c r="JAC165" s="90"/>
      <c r="JAD165" s="90"/>
      <c r="JAE165" s="90"/>
      <c r="JAF165" s="90"/>
      <c r="JAG165" s="90"/>
      <c r="JAH165" s="90"/>
      <c r="JAI165" s="90"/>
      <c r="JAJ165" s="90"/>
      <c r="JAK165" s="90"/>
      <c r="JAL165" s="90"/>
      <c r="JAM165" s="90"/>
      <c r="JAN165" s="90"/>
      <c r="JAO165" s="90"/>
      <c r="JAP165" s="90"/>
      <c r="JAQ165" s="90"/>
      <c r="JAR165" s="90"/>
      <c r="JAS165" s="90"/>
      <c r="JAT165" s="90"/>
      <c r="JAU165" s="90"/>
      <c r="JAV165" s="90"/>
      <c r="JAW165" s="90"/>
      <c r="JAX165" s="90"/>
      <c r="JAY165" s="90"/>
      <c r="JAZ165" s="90"/>
      <c r="JBA165" s="90"/>
      <c r="JBB165" s="90"/>
      <c r="JBC165" s="90"/>
      <c r="JBD165" s="90"/>
      <c r="JBE165" s="90"/>
      <c r="JBF165" s="90"/>
      <c r="JBG165" s="90"/>
      <c r="JBH165" s="90"/>
      <c r="JBI165" s="90"/>
      <c r="JBJ165" s="90"/>
      <c r="JBK165" s="90"/>
      <c r="JBL165" s="90"/>
      <c r="JBM165" s="90"/>
      <c r="JBN165" s="90"/>
      <c r="JBO165" s="90"/>
      <c r="JBP165" s="90"/>
      <c r="JBQ165" s="90"/>
      <c r="JBR165" s="90"/>
      <c r="JBS165" s="90"/>
      <c r="JBT165" s="90"/>
      <c r="JBU165" s="90"/>
      <c r="JBV165" s="90"/>
      <c r="JBW165" s="90"/>
      <c r="JBX165" s="90"/>
      <c r="JBY165" s="90"/>
      <c r="JBZ165" s="90"/>
      <c r="JCA165" s="90"/>
      <c r="JCB165" s="90"/>
      <c r="JCC165" s="90"/>
      <c r="JCD165" s="90"/>
      <c r="JCE165" s="90"/>
      <c r="JCF165" s="90"/>
      <c r="JCG165" s="90"/>
      <c r="JCH165" s="90"/>
      <c r="JCI165" s="90"/>
      <c r="JCJ165" s="90"/>
      <c r="JCK165" s="90"/>
      <c r="JCL165" s="90"/>
      <c r="JCM165" s="90"/>
      <c r="JCN165" s="90"/>
      <c r="JCO165" s="90"/>
      <c r="JCP165" s="90"/>
      <c r="JCQ165" s="90"/>
      <c r="JCR165" s="90"/>
      <c r="JCS165" s="90"/>
      <c r="JCT165" s="90"/>
      <c r="JCU165" s="90"/>
      <c r="JCV165" s="90"/>
      <c r="JCW165" s="90"/>
      <c r="JCX165" s="90"/>
      <c r="JCY165" s="90"/>
      <c r="JCZ165" s="90"/>
      <c r="JDA165" s="90"/>
      <c r="JDB165" s="90"/>
      <c r="JDC165" s="90"/>
      <c r="JDD165" s="90"/>
      <c r="JDE165" s="90"/>
      <c r="JDF165" s="90"/>
      <c r="JDG165" s="90"/>
      <c r="JDH165" s="90"/>
      <c r="JDI165" s="90"/>
      <c r="JDJ165" s="90"/>
      <c r="JDK165" s="90"/>
      <c r="JDL165" s="90"/>
      <c r="JDM165" s="90"/>
      <c r="JDN165" s="90"/>
      <c r="JDO165" s="90"/>
      <c r="JDP165" s="90"/>
      <c r="JDQ165" s="90"/>
      <c r="JDR165" s="90"/>
      <c r="JDS165" s="90"/>
      <c r="JDT165" s="90"/>
      <c r="JDU165" s="90"/>
      <c r="JDV165" s="90"/>
      <c r="JDW165" s="90"/>
      <c r="JDX165" s="90"/>
      <c r="JDY165" s="90"/>
      <c r="JDZ165" s="90"/>
      <c r="JEA165" s="90"/>
      <c r="JEB165" s="90"/>
      <c r="JEC165" s="90"/>
      <c r="JED165" s="90"/>
      <c r="JEE165" s="90"/>
      <c r="JEF165" s="90"/>
      <c r="JEG165" s="90"/>
      <c r="JEH165" s="90"/>
      <c r="JEI165" s="90"/>
      <c r="JEJ165" s="90"/>
      <c r="JEK165" s="90"/>
      <c r="JEL165" s="90"/>
      <c r="JEM165" s="90"/>
      <c r="JEN165" s="90"/>
      <c r="JEO165" s="90"/>
      <c r="JEP165" s="90"/>
      <c r="JEQ165" s="90"/>
      <c r="JER165" s="90"/>
      <c r="JES165" s="90"/>
      <c r="JET165" s="90"/>
      <c r="JEU165" s="90"/>
      <c r="JEV165" s="90"/>
      <c r="JEW165" s="90"/>
      <c r="JEX165" s="90"/>
      <c r="JEY165" s="90"/>
      <c r="JEZ165" s="90"/>
      <c r="JFA165" s="90"/>
      <c r="JFB165" s="90"/>
      <c r="JFC165" s="90"/>
      <c r="JFD165" s="90"/>
      <c r="JFE165" s="90"/>
      <c r="JFF165" s="90"/>
      <c r="JFG165" s="90"/>
      <c r="JFH165" s="90"/>
      <c r="JFI165" s="90"/>
      <c r="JFJ165" s="90"/>
      <c r="JFK165" s="90"/>
      <c r="JFL165" s="90"/>
      <c r="JFM165" s="90"/>
      <c r="JFN165" s="90"/>
      <c r="JFO165" s="90"/>
      <c r="JFP165" s="90"/>
      <c r="JFQ165" s="90"/>
      <c r="JFR165" s="90"/>
      <c r="JFS165" s="90"/>
      <c r="JFT165" s="90"/>
      <c r="JFU165" s="90"/>
      <c r="JFV165" s="90"/>
      <c r="JFW165" s="90"/>
      <c r="JFX165" s="90"/>
      <c r="JFY165" s="90"/>
      <c r="JFZ165" s="90"/>
      <c r="JGA165" s="90"/>
      <c r="JGB165" s="90"/>
      <c r="JGC165" s="90"/>
      <c r="JGD165" s="90"/>
      <c r="JGE165" s="90"/>
      <c r="JGF165" s="90"/>
      <c r="JGG165" s="90"/>
      <c r="JGH165" s="90"/>
      <c r="JGI165" s="90"/>
      <c r="JGJ165" s="90"/>
      <c r="JGK165" s="90"/>
      <c r="JGL165" s="90"/>
      <c r="JGM165" s="90"/>
      <c r="JGN165" s="90"/>
      <c r="JGO165" s="90"/>
      <c r="JGP165" s="90"/>
      <c r="JGQ165" s="90"/>
      <c r="JGR165" s="90"/>
      <c r="JGS165" s="90"/>
      <c r="JGT165" s="90"/>
      <c r="JGU165" s="90"/>
      <c r="JGV165" s="90"/>
      <c r="JGW165" s="90"/>
      <c r="JGX165" s="90"/>
      <c r="JGY165" s="90"/>
      <c r="JGZ165" s="90"/>
      <c r="JHA165" s="90"/>
      <c r="JHB165" s="90"/>
      <c r="JHC165" s="90"/>
      <c r="JHD165" s="90"/>
      <c r="JHE165" s="90"/>
      <c r="JHF165" s="90"/>
      <c r="JHG165" s="90"/>
      <c r="JHH165" s="90"/>
      <c r="JHI165" s="90"/>
      <c r="JHJ165" s="90"/>
      <c r="JHK165" s="90"/>
      <c r="JHL165" s="90"/>
      <c r="JHM165" s="90"/>
      <c r="JHN165" s="90"/>
      <c r="JHO165" s="90"/>
      <c r="JHP165" s="90"/>
      <c r="JHQ165" s="90"/>
      <c r="JHR165" s="90"/>
      <c r="JHS165" s="90"/>
      <c r="JHT165" s="90"/>
      <c r="JHU165" s="90"/>
      <c r="JHV165" s="90"/>
      <c r="JHW165" s="90"/>
      <c r="JHX165" s="90"/>
      <c r="JHY165" s="90"/>
      <c r="JHZ165" s="90"/>
      <c r="JIA165" s="90"/>
      <c r="JIB165" s="90"/>
      <c r="JIC165" s="90"/>
      <c r="JID165" s="90"/>
      <c r="JIE165" s="90"/>
      <c r="JIF165" s="90"/>
      <c r="JIG165" s="90"/>
      <c r="JIH165" s="90"/>
      <c r="JII165" s="90"/>
      <c r="JIJ165" s="90"/>
      <c r="JIK165" s="90"/>
      <c r="JIL165" s="90"/>
      <c r="JIM165" s="90"/>
      <c r="JIN165" s="90"/>
      <c r="JIO165" s="90"/>
      <c r="JIP165" s="90"/>
      <c r="JIQ165" s="90"/>
      <c r="JIR165" s="90"/>
      <c r="JIS165" s="90"/>
      <c r="JIT165" s="90"/>
      <c r="JIU165" s="90"/>
      <c r="JIV165" s="90"/>
      <c r="JIW165" s="90"/>
      <c r="JIX165" s="90"/>
      <c r="JIY165" s="90"/>
      <c r="JIZ165" s="90"/>
      <c r="JJA165" s="90"/>
      <c r="JJB165" s="90"/>
      <c r="JJC165" s="90"/>
      <c r="JJD165" s="90"/>
      <c r="JJE165" s="90"/>
      <c r="JJF165" s="90"/>
      <c r="JJG165" s="90"/>
      <c r="JJH165" s="90"/>
      <c r="JJI165" s="90"/>
      <c r="JJJ165" s="90"/>
      <c r="JJK165" s="90"/>
      <c r="JJL165" s="90"/>
      <c r="JJM165" s="90"/>
      <c r="JJN165" s="90"/>
      <c r="JJO165" s="90"/>
      <c r="JJP165" s="90"/>
      <c r="JJQ165" s="90"/>
      <c r="JJR165" s="90"/>
      <c r="JJS165" s="90"/>
      <c r="JJT165" s="90"/>
      <c r="JJU165" s="90"/>
      <c r="JJV165" s="90"/>
      <c r="JJW165" s="90"/>
      <c r="JJX165" s="90"/>
      <c r="JJY165" s="90"/>
      <c r="JJZ165" s="90"/>
      <c r="JKA165" s="90"/>
      <c r="JKB165" s="90"/>
      <c r="JKC165" s="90"/>
      <c r="JKD165" s="90"/>
      <c r="JKE165" s="90"/>
      <c r="JKF165" s="90"/>
      <c r="JKG165" s="90"/>
      <c r="JKH165" s="90"/>
      <c r="JKI165" s="90"/>
      <c r="JKJ165" s="90"/>
      <c r="JKK165" s="90"/>
      <c r="JKL165" s="90"/>
      <c r="JKM165" s="90"/>
      <c r="JKN165" s="90"/>
      <c r="JKO165" s="90"/>
      <c r="JKP165" s="90"/>
      <c r="JKQ165" s="90"/>
      <c r="JKR165" s="90"/>
      <c r="JKS165" s="90"/>
      <c r="JKT165" s="90"/>
      <c r="JKU165" s="90"/>
      <c r="JKV165" s="90"/>
      <c r="JKW165" s="90"/>
      <c r="JKX165" s="90"/>
      <c r="JKY165" s="90"/>
      <c r="JKZ165" s="90"/>
      <c r="JLA165" s="90"/>
      <c r="JLB165" s="90"/>
      <c r="JLC165" s="90"/>
      <c r="JLD165" s="90"/>
      <c r="JLE165" s="90"/>
      <c r="JLF165" s="90"/>
      <c r="JLG165" s="90"/>
      <c r="JLH165" s="90"/>
      <c r="JLI165" s="90"/>
      <c r="JLJ165" s="90"/>
      <c r="JLK165" s="90"/>
      <c r="JLL165" s="90"/>
      <c r="JLM165" s="90"/>
      <c r="JLN165" s="90"/>
      <c r="JLO165" s="90"/>
      <c r="JLP165" s="90"/>
      <c r="JLQ165" s="90"/>
      <c r="JLR165" s="90"/>
      <c r="JLS165" s="90"/>
      <c r="JLT165" s="90"/>
      <c r="JLU165" s="90"/>
      <c r="JLV165" s="90"/>
      <c r="JLW165" s="90"/>
      <c r="JLX165" s="90"/>
      <c r="JLY165" s="90"/>
      <c r="JLZ165" s="90"/>
      <c r="JMA165" s="90"/>
      <c r="JMB165" s="90"/>
      <c r="JMC165" s="90"/>
      <c r="JMD165" s="90"/>
      <c r="JME165" s="90"/>
      <c r="JMF165" s="90"/>
      <c r="JMG165" s="90"/>
      <c r="JMH165" s="90"/>
      <c r="JMI165" s="90"/>
      <c r="JMJ165" s="90"/>
      <c r="JMK165" s="90"/>
      <c r="JML165" s="90"/>
      <c r="JMM165" s="90"/>
      <c r="JMN165" s="90"/>
      <c r="JMO165" s="90"/>
      <c r="JMP165" s="90"/>
      <c r="JMQ165" s="90"/>
      <c r="JMR165" s="90"/>
      <c r="JMS165" s="90"/>
      <c r="JMT165" s="90"/>
      <c r="JMU165" s="90"/>
      <c r="JMV165" s="90"/>
      <c r="JMW165" s="90"/>
      <c r="JMX165" s="90"/>
      <c r="JMY165" s="90"/>
      <c r="JMZ165" s="90"/>
      <c r="JNA165" s="90"/>
      <c r="JNB165" s="90"/>
      <c r="JNC165" s="90"/>
      <c r="JND165" s="90"/>
      <c r="JNE165" s="90"/>
      <c r="JNF165" s="90"/>
      <c r="JNG165" s="90"/>
      <c r="JNH165" s="90"/>
      <c r="JNI165" s="90"/>
      <c r="JNJ165" s="90"/>
      <c r="JNK165" s="90"/>
      <c r="JNL165" s="90"/>
      <c r="JNM165" s="90"/>
      <c r="JNN165" s="90"/>
      <c r="JNO165" s="90"/>
      <c r="JNP165" s="90"/>
      <c r="JNQ165" s="90"/>
      <c r="JNR165" s="90"/>
      <c r="JNS165" s="90"/>
      <c r="JNT165" s="90"/>
      <c r="JNU165" s="90"/>
      <c r="JNV165" s="90"/>
      <c r="JNW165" s="90"/>
      <c r="JNX165" s="90"/>
      <c r="JNY165" s="90"/>
      <c r="JNZ165" s="90"/>
      <c r="JOA165" s="90"/>
      <c r="JOB165" s="90"/>
      <c r="JOC165" s="90"/>
      <c r="JOD165" s="90"/>
      <c r="JOE165" s="90"/>
      <c r="JOF165" s="90"/>
      <c r="JOG165" s="90"/>
      <c r="JOH165" s="90"/>
      <c r="JOI165" s="90"/>
      <c r="JOJ165" s="90"/>
      <c r="JOK165" s="90"/>
      <c r="JOL165" s="90"/>
      <c r="JOM165" s="90"/>
      <c r="JON165" s="90"/>
      <c r="JOO165" s="90"/>
      <c r="JOP165" s="90"/>
      <c r="JOQ165" s="90"/>
      <c r="JOR165" s="90"/>
      <c r="JOS165" s="90"/>
      <c r="JOT165" s="90"/>
      <c r="JOU165" s="90"/>
      <c r="JOV165" s="90"/>
      <c r="JOW165" s="90"/>
      <c r="JOX165" s="90"/>
      <c r="JOY165" s="90"/>
      <c r="JOZ165" s="90"/>
      <c r="JPA165" s="90"/>
      <c r="JPB165" s="90"/>
      <c r="JPC165" s="90"/>
      <c r="JPD165" s="90"/>
      <c r="JPE165" s="90"/>
      <c r="JPF165" s="90"/>
      <c r="JPG165" s="90"/>
      <c r="JPH165" s="90"/>
      <c r="JPI165" s="90"/>
      <c r="JPJ165" s="90"/>
      <c r="JPK165" s="90"/>
      <c r="JPL165" s="90"/>
      <c r="JPM165" s="90"/>
      <c r="JPN165" s="90"/>
      <c r="JPO165" s="90"/>
      <c r="JPP165" s="90"/>
      <c r="JPQ165" s="90"/>
      <c r="JPR165" s="90"/>
      <c r="JPS165" s="90"/>
      <c r="JPT165" s="90"/>
      <c r="JPU165" s="90"/>
      <c r="JPV165" s="90"/>
      <c r="JPW165" s="90"/>
      <c r="JPX165" s="90"/>
      <c r="JPY165" s="90"/>
      <c r="JPZ165" s="90"/>
      <c r="JQA165" s="90"/>
      <c r="JQB165" s="90"/>
      <c r="JQC165" s="90"/>
      <c r="JQD165" s="90"/>
      <c r="JQE165" s="90"/>
      <c r="JQF165" s="90"/>
      <c r="JQG165" s="90"/>
      <c r="JQH165" s="90"/>
      <c r="JQI165" s="90"/>
      <c r="JQJ165" s="90"/>
      <c r="JQK165" s="90"/>
      <c r="JQL165" s="90"/>
      <c r="JQM165" s="90"/>
      <c r="JQN165" s="90"/>
      <c r="JQO165" s="90"/>
      <c r="JQP165" s="90"/>
      <c r="JQQ165" s="90"/>
      <c r="JQR165" s="90"/>
      <c r="JQS165" s="90"/>
      <c r="JQT165" s="90"/>
      <c r="JQU165" s="90"/>
      <c r="JQV165" s="90"/>
      <c r="JQW165" s="90"/>
      <c r="JQX165" s="90"/>
      <c r="JQY165" s="90"/>
      <c r="JQZ165" s="90"/>
      <c r="JRA165" s="90"/>
      <c r="JRB165" s="90"/>
      <c r="JRC165" s="90"/>
      <c r="JRD165" s="90"/>
      <c r="JRE165" s="90"/>
      <c r="JRF165" s="90"/>
      <c r="JRG165" s="90"/>
      <c r="JRH165" s="90"/>
      <c r="JRI165" s="90"/>
      <c r="JRJ165" s="90"/>
      <c r="JRK165" s="90"/>
      <c r="JRL165" s="90"/>
      <c r="JRM165" s="90"/>
      <c r="JRN165" s="90"/>
      <c r="JRO165" s="90"/>
      <c r="JRP165" s="90"/>
      <c r="JRQ165" s="90"/>
      <c r="JRR165" s="90"/>
      <c r="JRS165" s="90"/>
      <c r="JRT165" s="90"/>
      <c r="JRU165" s="90"/>
      <c r="JRV165" s="90"/>
      <c r="JRW165" s="90"/>
      <c r="JRX165" s="90"/>
      <c r="JRY165" s="90"/>
      <c r="JRZ165" s="90"/>
      <c r="JSA165" s="90"/>
      <c r="JSB165" s="90"/>
      <c r="JSC165" s="90"/>
      <c r="JSD165" s="90"/>
      <c r="JSE165" s="90"/>
      <c r="JSF165" s="90"/>
      <c r="JSG165" s="90"/>
      <c r="JSH165" s="90"/>
      <c r="JSI165" s="90"/>
      <c r="JSJ165" s="90"/>
      <c r="JSK165" s="90"/>
      <c r="JSL165" s="90"/>
      <c r="JSM165" s="90"/>
      <c r="JSN165" s="90"/>
      <c r="JSO165" s="90"/>
      <c r="JSP165" s="90"/>
      <c r="JSQ165" s="90"/>
      <c r="JSR165" s="90"/>
      <c r="JSS165" s="90"/>
      <c r="JST165" s="90"/>
      <c r="JSU165" s="90"/>
      <c r="JSV165" s="90"/>
      <c r="JSW165" s="90"/>
      <c r="JSX165" s="90"/>
      <c r="JSY165" s="90"/>
      <c r="JSZ165" s="90"/>
      <c r="JTA165" s="90"/>
      <c r="JTB165" s="90"/>
      <c r="JTC165" s="90"/>
      <c r="JTD165" s="90"/>
      <c r="JTE165" s="90"/>
      <c r="JTF165" s="90"/>
      <c r="JTG165" s="90"/>
      <c r="JTH165" s="90"/>
      <c r="JTI165" s="90"/>
      <c r="JTJ165" s="90"/>
      <c r="JTK165" s="90"/>
      <c r="JTL165" s="90"/>
      <c r="JTM165" s="90"/>
      <c r="JTN165" s="90"/>
      <c r="JTO165" s="90"/>
      <c r="JTP165" s="90"/>
      <c r="JTQ165" s="90"/>
      <c r="JTR165" s="90"/>
      <c r="JTS165" s="90"/>
      <c r="JTT165" s="90"/>
      <c r="JTU165" s="90"/>
      <c r="JTV165" s="90"/>
      <c r="JTW165" s="90"/>
      <c r="JTX165" s="90"/>
      <c r="JTY165" s="90"/>
      <c r="JTZ165" s="90"/>
      <c r="JUA165" s="90"/>
      <c r="JUB165" s="90"/>
      <c r="JUC165" s="90"/>
      <c r="JUD165" s="90"/>
      <c r="JUE165" s="90"/>
      <c r="JUF165" s="90"/>
      <c r="JUG165" s="90"/>
      <c r="JUH165" s="90"/>
      <c r="JUI165" s="90"/>
      <c r="JUJ165" s="90"/>
      <c r="JUK165" s="90"/>
      <c r="JUL165" s="90"/>
      <c r="JUM165" s="90"/>
      <c r="JUN165" s="90"/>
      <c r="JUO165" s="90"/>
      <c r="JUP165" s="90"/>
      <c r="JUQ165" s="90"/>
      <c r="JUR165" s="90"/>
      <c r="JUS165" s="90"/>
      <c r="JUT165" s="90"/>
      <c r="JUU165" s="90"/>
      <c r="JUV165" s="90"/>
      <c r="JUW165" s="90"/>
      <c r="JUX165" s="90"/>
      <c r="JUY165" s="90"/>
      <c r="JUZ165" s="90"/>
      <c r="JVA165" s="90"/>
      <c r="JVB165" s="90"/>
      <c r="JVC165" s="90"/>
      <c r="JVD165" s="90"/>
      <c r="JVE165" s="90"/>
      <c r="JVF165" s="90"/>
      <c r="JVG165" s="90"/>
      <c r="JVH165" s="90"/>
      <c r="JVI165" s="90"/>
      <c r="JVJ165" s="90"/>
      <c r="JVK165" s="90"/>
      <c r="JVL165" s="90"/>
      <c r="JVM165" s="90"/>
      <c r="JVN165" s="90"/>
      <c r="JVO165" s="90"/>
      <c r="JVP165" s="90"/>
      <c r="JVQ165" s="90"/>
      <c r="JVR165" s="90"/>
      <c r="JVS165" s="90"/>
      <c r="JVT165" s="90"/>
      <c r="JVU165" s="90"/>
      <c r="JVV165" s="90"/>
      <c r="JVW165" s="90"/>
      <c r="JVX165" s="90"/>
      <c r="JVY165" s="90"/>
      <c r="JVZ165" s="90"/>
      <c r="JWA165" s="90"/>
      <c r="JWB165" s="90"/>
      <c r="JWC165" s="90"/>
      <c r="JWD165" s="90"/>
      <c r="JWE165" s="90"/>
      <c r="JWF165" s="90"/>
      <c r="JWG165" s="90"/>
      <c r="JWH165" s="90"/>
      <c r="JWI165" s="90"/>
      <c r="JWJ165" s="90"/>
      <c r="JWK165" s="90"/>
      <c r="JWL165" s="90"/>
      <c r="JWM165" s="90"/>
      <c r="JWN165" s="90"/>
      <c r="JWO165" s="90"/>
      <c r="JWP165" s="90"/>
      <c r="JWQ165" s="90"/>
      <c r="JWR165" s="90"/>
      <c r="JWS165" s="90"/>
      <c r="JWT165" s="90"/>
      <c r="JWU165" s="90"/>
      <c r="JWV165" s="90"/>
      <c r="JWW165" s="90"/>
      <c r="JWX165" s="90"/>
      <c r="JWY165" s="90"/>
      <c r="JWZ165" s="90"/>
      <c r="JXA165" s="90"/>
      <c r="JXB165" s="90"/>
      <c r="JXC165" s="90"/>
      <c r="JXD165" s="90"/>
      <c r="JXE165" s="90"/>
      <c r="JXF165" s="90"/>
      <c r="JXG165" s="90"/>
      <c r="JXH165" s="90"/>
      <c r="JXI165" s="90"/>
      <c r="JXJ165" s="90"/>
      <c r="JXK165" s="90"/>
      <c r="JXL165" s="90"/>
      <c r="JXM165" s="90"/>
      <c r="JXN165" s="90"/>
      <c r="JXO165" s="90"/>
      <c r="JXP165" s="90"/>
      <c r="JXQ165" s="90"/>
      <c r="JXR165" s="90"/>
      <c r="JXS165" s="90"/>
      <c r="JXT165" s="90"/>
      <c r="JXU165" s="90"/>
      <c r="JXV165" s="90"/>
      <c r="JXW165" s="90"/>
      <c r="JXX165" s="90"/>
      <c r="JXY165" s="90"/>
      <c r="JXZ165" s="90"/>
      <c r="JYA165" s="90"/>
      <c r="JYB165" s="90"/>
      <c r="JYC165" s="90"/>
      <c r="JYD165" s="90"/>
      <c r="JYE165" s="90"/>
      <c r="JYF165" s="90"/>
      <c r="JYG165" s="90"/>
      <c r="JYH165" s="90"/>
      <c r="JYI165" s="90"/>
      <c r="JYJ165" s="90"/>
      <c r="JYK165" s="90"/>
      <c r="JYL165" s="90"/>
      <c r="JYM165" s="90"/>
      <c r="JYN165" s="90"/>
      <c r="JYO165" s="90"/>
      <c r="JYP165" s="90"/>
      <c r="JYQ165" s="90"/>
      <c r="JYR165" s="90"/>
      <c r="JYS165" s="90"/>
      <c r="JYT165" s="90"/>
      <c r="JYU165" s="90"/>
      <c r="JYV165" s="90"/>
      <c r="JYW165" s="90"/>
      <c r="JYX165" s="90"/>
      <c r="JYY165" s="90"/>
      <c r="JYZ165" s="90"/>
      <c r="JZA165" s="90"/>
      <c r="JZB165" s="90"/>
      <c r="JZC165" s="90"/>
      <c r="JZD165" s="90"/>
      <c r="JZE165" s="90"/>
      <c r="JZF165" s="90"/>
      <c r="JZG165" s="90"/>
      <c r="JZH165" s="90"/>
      <c r="JZI165" s="90"/>
      <c r="JZJ165" s="90"/>
      <c r="JZK165" s="90"/>
      <c r="JZL165" s="90"/>
      <c r="JZM165" s="90"/>
      <c r="JZN165" s="90"/>
      <c r="JZO165" s="90"/>
      <c r="JZP165" s="90"/>
      <c r="JZQ165" s="90"/>
      <c r="JZR165" s="90"/>
      <c r="JZS165" s="90"/>
      <c r="JZT165" s="90"/>
      <c r="JZU165" s="90"/>
      <c r="JZV165" s="90"/>
      <c r="JZW165" s="90"/>
      <c r="JZX165" s="90"/>
      <c r="JZY165" s="90"/>
      <c r="JZZ165" s="90"/>
      <c r="KAA165" s="90"/>
      <c r="KAB165" s="90"/>
      <c r="KAC165" s="90"/>
      <c r="KAD165" s="90"/>
      <c r="KAE165" s="90"/>
      <c r="KAF165" s="90"/>
      <c r="KAG165" s="90"/>
      <c r="KAH165" s="90"/>
      <c r="KAI165" s="90"/>
      <c r="KAJ165" s="90"/>
      <c r="KAK165" s="90"/>
      <c r="KAL165" s="90"/>
      <c r="KAM165" s="90"/>
      <c r="KAN165" s="90"/>
      <c r="KAO165" s="90"/>
      <c r="KAP165" s="90"/>
      <c r="KAQ165" s="90"/>
      <c r="KAR165" s="90"/>
      <c r="KAS165" s="90"/>
      <c r="KAT165" s="90"/>
      <c r="KAU165" s="90"/>
      <c r="KAV165" s="90"/>
      <c r="KAW165" s="90"/>
      <c r="KAX165" s="90"/>
      <c r="KAY165" s="90"/>
      <c r="KAZ165" s="90"/>
      <c r="KBA165" s="90"/>
      <c r="KBB165" s="90"/>
      <c r="KBC165" s="90"/>
      <c r="KBD165" s="90"/>
      <c r="KBE165" s="90"/>
      <c r="KBF165" s="90"/>
      <c r="KBG165" s="90"/>
      <c r="KBH165" s="90"/>
      <c r="KBI165" s="90"/>
      <c r="KBJ165" s="90"/>
      <c r="KBK165" s="90"/>
      <c r="KBL165" s="90"/>
      <c r="KBM165" s="90"/>
      <c r="KBN165" s="90"/>
      <c r="KBO165" s="90"/>
      <c r="KBP165" s="90"/>
      <c r="KBQ165" s="90"/>
      <c r="KBR165" s="90"/>
      <c r="KBS165" s="90"/>
      <c r="KBT165" s="90"/>
      <c r="KBU165" s="90"/>
      <c r="KBV165" s="90"/>
      <c r="KBW165" s="90"/>
      <c r="KBX165" s="90"/>
      <c r="KBY165" s="90"/>
      <c r="KBZ165" s="90"/>
      <c r="KCA165" s="90"/>
      <c r="KCB165" s="90"/>
      <c r="KCC165" s="90"/>
      <c r="KCD165" s="90"/>
      <c r="KCE165" s="90"/>
      <c r="KCF165" s="90"/>
      <c r="KCG165" s="90"/>
      <c r="KCH165" s="90"/>
      <c r="KCI165" s="90"/>
      <c r="KCJ165" s="90"/>
      <c r="KCK165" s="90"/>
      <c r="KCL165" s="90"/>
      <c r="KCM165" s="90"/>
      <c r="KCN165" s="90"/>
      <c r="KCO165" s="90"/>
      <c r="KCP165" s="90"/>
      <c r="KCQ165" s="90"/>
      <c r="KCR165" s="90"/>
      <c r="KCS165" s="90"/>
      <c r="KCT165" s="90"/>
      <c r="KCU165" s="90"/>
      <c r="KCV165" s="90"/>
      <c r="KCW165" s="90"/>
      <c r="KCX165" s="90"/>
      <c r="KCY165" s="90"/>
      <c r="KCZ165" s="90"/>
      <c r="KDA165" s="90"/>
      <c r="KDB165" s="90"/>
      <c r="KDC165" s="90"/>
      <c r="KDD165" s="90"/>
      <c r="KDE165" s="90"/>
      <c r="KDF165" s="90"/>
      <c r="KDG165" s="90"/>
      <c r="KDH165" s="90"/>
      <c r="KDI165" s="90"/>
      <c r="KDJ165" s="90"/>
      <c r="KDK165" s="90"/>
      <c r="KDL165" s="90"/>
      <c r="KDM165" s="90"/>
      <c r="KDN165" s="90"/>
      <c r="KDO165" s="90"/>
      <c r="KDP165" s="90"/>
      <c r="KDQ165" s="90"/>
      <c r="KDR165" s="90"/>
      <c r="KDS165" s="90"/>
      <c r="KDT165" s="90"/>
      <c r="KDU165" s="90"/>
      <c r="KDV165" s="90"/>
      <c r="KDW165" s="90"/>
      <c r="KDX165" s="90"/>
      <c r="KDY165" s="90"/>
      <c r="KDZ165" s="90"/>
      <c r="KEA165" s="90"/>
      <c r="KEB165" s="90"/>
      <c r="KEC165" s="90"/>
      <c r="KED165" s="90"/>
      <c r="KEE165" s="90"/>
      <c r="KEF165" s="90"/>
      <c r="KEG165" s="90"/>
      <c r="KEH165" s="90"/>
      <c r="KEI165" s="90"/>
      <c r="KEJ165" s="90"/>
      <c r="KEK165" s="90"/>
      <c r="KEL165" s="90"/>
      <c r="KEM165" s="90"/>
      <c r="KEN165" s="90"/>
      <c r="KEO165" s="90"/>
      <c r="KEP165" s="90"/>
      <c r="KEQ165" s="90"/>
      <c r="KER165" s="90"/>
      <c r="KES165" s="90"/>
      <c r="KET165" s="90"/>
      <c r="KEU165" s="90"/>
      <c r="KEV165" s="90"/>
      <c r="KEW165" s="90"/>
      <c r="KEX165" s="90"/>
      <c r="KEY165" s="90"/>
      <c r="KEZ165" s="90"/>
      <c r="KFA165" s="90"/>
      <c r="KFB165" s="90"/>
      <c r="KFC165" s="90"/>
      <c r="KFD165" s="90"/>
      <c r="KFE165" s="90"/>
      <c r="KFF165" s="90"/>
      <c r="KFG165" s="90"/>
      <c r="KFH165" s="90"/>
      <c r="KFI165" s="90"/>
      <c r="KFJ165" s="90"/>
      <c r="KFK165" s="90"/>
      <c r="KFL165" s="90"/>
      <c r="KFM165" s="90"/>
      <c r="KFN165" s="90"/>
      <c r="KFO165" s="90"/>
      <c r="KFP165" s="90"/>
      <c r="KFQ165" s="90"/>
      <c r="KFR165" s="90"/>
      <c r="KFS165" s="90"/>
      <c r="KFT165" s="90"/>
      <c r="KFU165" s="90"/>
      <c r="KFV165" s="90"/>
      <c r="KFW165" s="90"/>
      <c r="KFX165" s="90"/>
      <c r="KFY165" s="90"/>
      <c r="KFZ165" s="90"/>
      <c r="KGA165" s="90"/>
      <c r="KGB165" s="90"/>
      <c r="KGC165" s="90"/>
      <c r="KGD165" s="90"/>
      <c r="KGE165" s="90"/>
      <c r="KGF165" s="90"/>
      <c r="KGG165" s="90"/>
      <c r="KGH165" s="90"/>
      <c r="KGI165" s="90"/>
      <c r="KGJ165" s="90"/>
      <c r="KGK165" s="90"/>
      <c r="KGL165" s="90"/>
      <c r="KGM165" s="90"/>
      <c r="KGN165" s="90"/>
      <c r="KGO165" s="90"/>
      <c r="KGP165" s="90"/>
      <c r="KGQ165" s="90"/>
      <c r="KGR165" s="90"/>
      <c r="KGS165" s="90"/>
      <c r="KGT165" s="90"/>
      <c r="KGU165" s="90"/>
      <c r="KGV165" s="90"/>
      <c r="KGW165" s="90"/>
      <c r="KGX165" s="90"/>
      <c r="KGY165" s="90"/>
      <c r="KGZ165" s="90"/>
      <c r="KHA165" s="90"/>
      <c r="KHB165" s="90"/>
      <c r="KHC165" s="90"/>
      <c r="KHD165" s="90"/>
      <c r="KHE165" s="90"/>
      <c r="KHF165" s="90"/>
      <c r="KHG165" s="90"/>
      <c r="KHH165" s="90"/>
      <c r="KHI165" s="90"/>
      <c r="KHJ165" s="90"/>
      <c r="KHK165" s="90"/>
      <c r="KHL165" s="90"/>
      <c r="KHM165" s="90"/>
      <c r="KHN165" s="90"/>
      <c r="KHO165" s="90"/>
      <c r="KHP165" s="90"/>
      <c r="KHQ165" s="90"/>
      <c r="KHR165" s="90"/>
      <c r="KHS165" s="90"/>
      <c r="KHT165" s="90"/>
      <c r="KHU165" s="90"/>
      <c r="KHV165" s="90"/>
      <c r="KHW165" s="90"/>
      <c r="KHX165" s="90"/>
      <c r="KHY165" s="90"/>
      <c r="KHZ165" s="90"/>
      <c r="KIA165" s="90"/>
      <c r="KIB165" s="90"/>
      <c r="KIC165" s="90"/>
      <c r="KID165" s="90"/>
      <c r="KIE165" s="90"/>
      <c r="KIF165" s="90"/>
      <c r="KIG165" s="90"/>
      <c r="KIH165" s="90"/>
      <c r="KII165" s="90"/>
      <c r="KIJ165" s="90"/>
      <c r="KIK165" s="90"/>
      <c r="KIL165" s="90"/>
      <c r="KIM165" s="90"/>
      <c r="KIN165" s="90"/>
      <c r="KIO165" s="90"/>
      <c r="KIP165" s="90"/>
      <c r="KIQ165" s="90"/>
      <c r="KIR165" s="90"/>
      <c r="KIS165" s="90"/>
      <c r="KIT165" s="90"/>
      <c r="KIU165" s="90"/>
      <c r="KIV165" s="90"/>
      <c r="KIW165" s="90"/>
      <c r="KIX165" s="90"/>
      <c r="KIY165" s="90"/>
      <c r="KIZ165" s="90"/>
      <c r="KJA165" s="90"/>
      <c r="KJB165" s="90"/>
      <c r="KJC165" s="90"/>
      <c r="KJD165" s="90"/>
      <c r="KJE165" s="90"/>
      <c r="KJF165" s="90"/>
      <c r="KJG165" s="90"/>
      <c r="KJH165" s="90"/>
      <c r="KJI165" s="90"/>
      <c r="KJJ165" s="90"/>
      <c r="KJK165" s="90"/>
      <c r="KJL165" s="90"/>
      <c r="KJM165" s="90"/>
      <c r="KJN165" s="90"/>
      <c r="KJO165" s="90"/>
      <c r="KJP165" s="90"/>
      <c r="KJQ165" s="90"/>
      <c r="KJR165" s="90"/>
      <c r="KJS165" s="90"/>
      <c r="KJT165" s="90"/>
      <c r="KJU165" s="90"/>
      <c r="KJV165" s="90"/>
      <c r="KJW165" s="90"/>
      <c r="KJX165" s="90"/>
      <c r="KJY165" s="90"/>
      <c r="KJZ165" s="90"/>
      <c r="KKA165" s="90"/>
      <c r="KKB165" s="90"/>
      <c r="KKC165" s="90"/>
      <c r="KKD165" s="90"/>
      <c r="KKE165" s="90"/>
      <c r="KKF165" s="90"/>
      <c r="KKG165" s="90"/>
      <c r="KKH165" s="90"/>
      <c r="KKI165" s="90"/>
      <c r="KKJ165" s="90"/>
      <c r="KKK165" s="90"/>
      <c r="KKL165" s="90"/>
      <c r="KKM165" s="90"/>
      <c r="KKN165" s="90"/>
      <c r="KKO165" s="90"/>
      <c r="KKP165" s="90"/>
      <c r="KKQ165" s="90"/>
      <c r="KKR165" s="90"/>
      <c r="KKS165" s="90"/>
      <c r="KKT165" s="90"/>
      <c r="KKU165" s="90"/>
      <c r="KKV165" s="90"/>
      <c r="KKW165" s="90"/>
      <c r="KKX165" s="90"/>
      <c r="KKY165" s="90"/>
      <c r="KKZ165" s="90"/>
      <c r="KLA165" s="90"/>
      <c r="KLB165" s="90"/>
      <c r="KLC165" s="90"/>
      <c r="KLD165" s="90"/>
      <c r="KLE165" s="90"/>
      <c r="KLF165" s="90"/>
      <c r="KLG165" s="90"/>
      <c r="KLH165" s="90"/>
      <c r="KLI165" s="90"/>
      <c r="KLJ165" s="90"/>
      <c r="KLK165" s="90"/>
      <c r="KLL165" s="90"/>
      <c r="KLM165" s="90"/>
      <c r="KLN165" s="90"/>
      <c r="KLO165" s="90"/>
      <c r="KLP165" s="90"/>
      <c r="KLQ165" s="90"/>
      <c r="KLR165" s="90"/>
      <c r="KLS165" s="90"/>
      <c r="KLT165" s="90"/>
      <c r="KLU165" s="90"/>
      <c r="KLV165" s="90"/>
      <c r="KLW165" s="90"/>
      <c r="KLX165" s="90"/>
      <c r="KLY165" s="90"/>
      <c r="KLZ165" s="90"/>
      <c r="KMA165" s="90"/>
      <c r="KMB165" s="90"/>
      <c r="KMC165" s="90"/>
      <c r="KMD165" s="90"/>
      <c r="KME165" s="90"/>
      <c r="KMF165" s="90"/>
      <c r="KMG165" s="90"/>
      <c r="KMH165" s="90"/>
      <c r="KMI165" s="90"/>
      <c r="KMJ165" s="90"/>
      <c r="KMK165" s="90"/>
      <c r="KML165" s="90"/>
      <c r="KMM165" s="90"/>
      <c r="KMN165" s="90"/>
      <c r="KMO165" s="90"/>
      <c r="KMP165" s="90"/>
      <c r="KMQ165" s="90"/>
      <c r="KMR165" s="90"/>
      <c r="KMS165" s="90"/>
      <c r="KMT165" s="90"/>
      <c r="KMU165" s="90"/>
      <c r="KMV165" s="90"/>
      <c r="KMW165" s="90"/>
      <c r="KMX165" s="90"/>
      <c r="KMY165" s="90"/>
      <c r="KMZ165" s="90"/>
      <c r="KNA165" s="90"/>
      <c r="KNB165" s="90"/>
      <c r="KNC165" s="90"/>
      <c r="KND165" s="90"/>
      <c r="KNE165" s="90"/>
      <c r="KNF165" s="90"/>
      <c r="KNG165" s="90"/>
      <c r="KNH165" s="90"/>
      <c r="KNI165" s="90"/>
      <c r="KNJ165" s="90"/>
      <c r="KNK165" s="90"/>
      <c r="KNL165" s="90"/>
      <c r="KNM165" s="90"/>
      <c r="KNN165" s="90"/>
      <c r="KNO165" s="90"/>
      <c r="KNP165" s="90"/>
      <c r="KNQ165" s="90"/>
      <c r="KNR165" s="90"/>
      <c r="KNS165" s="90"/>
      <c r="KNT165" s="90"/>
      <c r="KNU165" s="90"/>
      <c r="KNV165" s="90"/>
      <c r="KNW165" s="90"/>
      <c r="KNX165" s="90"/>
      <c r="KNY165" s="90"/>
      <c r="KNZ165" s="90"/>
      <c r="KOA165" s="90"/>
      <c r="KOB165" s="90"/>
      <c r="KOC165" s="90"/>
      <c r="KOD165" s="90"/>
      <c r="KOE165" s="90"/>
      <c r="KOF165" s="90"/>
      <c r="KOG165" s="90"/>
      <c r="KOH165" s="90"/>
      <c r="KOI165" s="90"/>
      <c r="KOJ165" s="90"/>
      <c r="KOK165" s="90"/>
      <c r="KOL165" s="90"/>
      <c r="KOM165" s="90"/>
      <c r="KON165" s="90"/>
      <c r="KOO165" s="90"/>
      <c r="KOP165" s="90"/>
      <c r="KOQ165" s="90"/>
      <c r="KOR165" s="90"/>
      <c r="KOS165" s="90"/>
      <c r="KOT165" s="90"/>
      <c r="KOU165" s="90"/>
      <c r="KOV165" s="90"/>
      <c r="KOW165" s="90"/>
      <c r="KOX165" s="90"/>
      <c r="KOY165" s="90"/>
      <c r="KOZ165" s="90"/>
      <c r="KPA165" s="90"/>
      <c r="KPB165" s="90"/>
      <c r="KPC165" s="90"/>
      <c r="KPD165" s="90"/>
      <c r="KPE165" s="90"/>
      <c r="KPF165" s="90"/>
      <c r="KPG165" s="90"/>
      <c r="KPH165" s="90"/>
      <c r="KPI165" s="90"/>
      <c r="KPJ165" s="90"/>
      <c r="KPK165" s="90"/>
      <c r="KPL165" s="90"/>
      <c r="KPM165" s="90"/>
      <c r="KPN165" s="90"/>
      <c r="KPO165" s="90"/>
      <c r="KPP165" s="90"/>
      <c r="KPQ165" s="90"/>
      <c r="KPR165" s="90"/>
      <c r="KPS165" s="90"/>
      <c r="KPT165" s="90"/>
      <c r="KPU165" s="90"/>
      <c r="KPV165" s="90"/>
      <c r="KPW165" s="90"/>
      <c r="KPX165" s="90"/>
      <c r="KPY165" s="90"/>
      <c r="KPZ165" s="90"/>
      <c r="KQA165" s="90"/>
      <c r="KQB165" s="90"/>
      <c r="KQC165" s="90"/>
      <c r="KQD165" s="90"/>
      <c r="KQE165" s="90"/>
      <c r="KQF165" s="90"/>
      <c r="KQG165" s="90"/>
      <c r="KQH165" s="90"/>
      <c r="KQI165" s="90"/>
      <c r="KQJ165" s="90"/>
      <c r="KQK165" s="90"/>
      <c r="KQL165" s="90"/>
      <c r="KQM165" s="90"/>
      <c r="KQN165" s="90"/>
      <c r="KQO165" s="90"/>
      <c r="KQP165" s="90"/>
      <c r="KQQ165" s="90"/>
      <c r="KQR165" s="90"/>
      <c r="KQS165" s="90"/>
      <c r="KQT165" s="90"/>
      <c r="KQU165" s="90"/>
      <c r="KQV165" s="90"/>
      <c r="KQW165" s="90"/>
      <c r="KQX165" s="90"/>
      <c r="KQY165" s="90"/>
      <c r="KQZ165" s="90"/>
      <c r="KRA165" s="90"/>
      <c r="KRB165" s="90"/>
      <c r="KRC165" s="90"/>
      <c r="KRD165" s="90"/>
      <c r="KRE165" s="90"/>
      <c r="KRF165" s="90"/>
      <c r="KRG165" s="90"/>
      <c r="KRH165" s="90"/>
      <c r="KRI165" s="90"/>
      <c r="KRJ165" s="90"/>
      <c r="KRK165" s="90"/>
      <c r="KRL165" s="90"/>
      <c r="KRM165" s="90"/>
      <c r="KRN165" s="90"/>
      <c r="KRO165" s="90"/>
      <c r="KRP165" s="90"/>
      <c r="KRQ165" s="90"/>
      <c r="KRR165" s="90"/>
      <c r="KRS165" s="90"/>
      <c r="KRT165" s="90"/>
      <c r="KRU165" s="90"/>
      <c r="KRV165" s="90"/>
      <c r="KRW165" s="90"/>
      <c r="KRX165" s="90"/>
      <c r="KRY165" s="90"/>
      <c r="KRZ165" s="90"/>
      <c r="KSA165" s="90"/>
      <c r="KSB165" s="90"/>
      <c r="KSC165" s="90"/>
      <c r="KSD165" s="90"/>
      <c r="KSE165" s="90"/>
      <c r="KSF165" s="90"/>
      <c r="KSG165" s="90"/>
      <c r="KSH165" s="90"/>
      <c r="KSI165" s="90"/>
      <c r="KSJ165" s="90"/>
      <c r="KSK165" s="90"/>
      <c r="KSL165" s="90"/>
      <c r="KSM165" s="90"/>
      <c r="KSN165" s="90"/>
      <c r="KSO165" s="90"/>
      <c r="KSP165" s="90"/>
      <c r="KSQ165" s="90"/>
      <c r="KSR165" s="90"/>
      <c r="KSS165" s="90"/>
      <c r="KST165" s="90"/>
      <c r="KSU165" s="90"/>
      <c r="KSV165" s="90"/>
      <c r="KSW165" s="90"/>
      <c r="KSX165" s="90"/>
      <c r="KSY165" s="90"/>
      <c r="KSZ165" s="90"/>
      <c r="KTA165" s="90"/>
      <c r="KTB165" s="90"/>
      <c r="KTC165" s="90"/>
      <c r="KTD165" s="90"/>
      <c r="KTE165" s="90"/>
      <c r="KTF165" s="90"/>
      <c r="KTG165" s="90"/>
      <c r="KTH165" s="90"/>
      <c r="KTI165" s="90"/>
      <c r="KTJ165" s="90"/>
      <c r="KTK165" s="90"/>
      <c r="KTL165" s="90"/>
      <c r="KTM165" s="90"/>
      <c r="KTN165" s="90"/>
      <c r="KTO165" s="90"/>
      <c r="KTP165" s="90"/>
      <c r="KTQ165" s="90"/>
      <c r="KTR165" s="90"/>
      <c r="KTS165" s="90"/>
      <c r="KTT165" s="90"/>
      <c r="KTU165" s="90"/>
      <c r="KTV165" s="90"/>
      <c r="KTW165" s="90"/>
      <c r="KTX165" s="90"/>
      <c r="KTY165" s="90"/>
      <c r="KTZ165" s="90"/>
      <c r="KUA165" s="90"/>
      <c r="KUB165" s="90"/>
      <c r="KUC165" s="90"/>
      <c r="KUD165" s="90"/>
      <c r="KUE165" s="90"/>
      <c r="KUF165" s="90"/>
      <c r="KUG165" s="90"/>
      <c r="KUH165" s="90"/>
      <c r="KUI165" s="90"/>
      <c r="KUJ165" s="90"/>
      <c r="KUK165" s="90"/>
      <c r="KUL165" s="90"/>
      <c r="KUM165" s="90"/>
      <c r="KUN165" s="90"/>
      <c r="KUO165" s="90"/>
      <c r="KUP165" s="90"/>
      <c r="KUQ165" s="90"/>
      <c r="KUR165" s="90"/>
      <c r="KUS165" s="90"/>
      <c r="KUT165" s="90"/>
      <c r="KUU165" s="90"/>
      <c r="KUV165" s="90"/>
      <c r="KUW165" s="90"/>
      <c r="KUX165" s="90"/>
      <c r="KUY165" s="90"/>
      <c r="KUZ165" s="90"/>
      <c r="KVA165" s="90"/>
      <c r="KVB165" s="90"/>
      <c r="KVC165" s="90"/>
      <c r="KVD165" s="90"/>
      <c r="KVE165" s="90"/>
      <c r="KVF165" s="90"/>
      <c r="KVG165" s="90"/>
      <c r="KVH165" s="90"/>
      <c r="KVI165" s="90"/>
      <c r="KVJ165" s="90"/>
      <c r="KVK165" s="90"/>
      <c r="KVL165" s="90"/>
      <c r="KVM165" s="90"/>
      <c r="KVN165" s="90"/>
      <c r="KVO165" s="90"/>
      <c r="KVP165" s="90"/>
      <c r="KVQ165" s="90"/>
      <c r="KVR165" s="90"/>
      <c r="KVS165" s="90"/>
      <c r="KVT165" s="90"/>
      <c r="KVU165" s="90"/>
      <c r="KVV165" s="90"/>
      <c r="KVW165" s="90"/>
      <c r="KVX165" s="90"/>
      <c r="KVY165" s="90"/>
      <c r="KVZ165" s="90"/>
      <c r="KWA165" s="90"/>
      <c r="KWB165" s="90"/>
      <c r="KWC165" s="90"/>
      <c r="KWD165" s="90"/>
      <c r="KWE165" s="90"/>
      <c r="KWF165" s="90"/>
      <c r="KWG165" s="90"/>
      <c r="KWH165" s="90"/>
      <c r="KWI165" s="90"/>
      <c r="KWJ165" s="90"/>
      <c r="KWK165" s="90"/>
      <c r="KWL165" s="90"/>
      <c r="KWM165" s="90"/>
      <c r="KWN165" s="90"/>
      <c r="KWO165" s="90"/>
      <c r="KWP165" s="90"/>
      <c r="KWQ165" s="90"/>
      <c r="KWR165" s="90"/>
      <c r="KWS165" s="90"/>
      <c r="KWT165" s="90"/>
      <c r="KWU165" s="90"/>
      <c r="KWV165" s="90"/>
      <c r="KWW165" s="90"/>
      <c r="KWX165" s="90"/>
      <c r="KWY165" s="90"/>
      <c r="KWZ165" s="90"/>
      <c r="KXA165" s="90"/>
      <c r="KXB165" s="90"/>
      <c r="KXC165" s="90"/>
      <c r="KXD165" s="90"/>
      <c r="KXE165" s="90"/>
      <c r="KXF165" s="90"/>
      <c r="KXG165" s="90"/>
      <c r="KXH165" s="90"/>
      <c r="KXI165" s="90"/>
      <c r="KXJ165" s="90"/>
      <c r="KXK165" s="90"/>
      <c r="KXL165" s="90"/>
      <c r="KXM165" s="90"/>
      <c r="KXN165" s="90"/>
      <c r="KXO165" s="90"/>
      <c r="KXP165" s="90"/>
      <c r="KXQ165" s="90"/>
      <c r="KXR165" s="90"/>
      <c r="KXS165" s="90"/>
      <c r="KXT165" s="90"/>
      <c r="KXU165" s="90"/>
      <c r="KXV165" s="90"/>
      <c r="KXW165" s="90"/>
      <c r="KXX165" s="90"/>
      <c r="KXY165" s="90"/>
      <c r="KXZ165" s="90"/>
      <c r="KYA165" s="90"/>
      <c r="KYB165" s="90"/>
      <c r="KYC165" s="90"/>
      <c r="KYD165" s="90"/>
      <c r="KYE165" s="90"/>
      <c r="KYF165" s="90"/>
      <c r="KYG165" s="90"/>
      <c r="KYH165" s="90"/>
      <c r="KYI165" s="90"/>
      <c r="KYJ165" s="90"/>
      <c r="KYK165" s="90"/>
      <c r="KYL165" s="90"/>
      <c r="KYM165" s="90"/>
      <c r="KYN165" s="90"/>
      <c r="KYO165" s="90"/>
      <c r="KYP165" s="90"/>
      <c r="KYQ165" s="90"/>
      <c r="KYR165" s="90"/>
      <c r="KYS165" s="90"/>
      <c r="KYT165" s="90"/>
      <c r="KYU165" s="90"/>
      <c r="KYV165" s="90"/>
      <c r="KYW165" s="90"/>
      <c r="KYX165" s="90"/>
      <c r="KYY165" s="90"/>
      <c r="KYZ165" s="90"/>
      <c r="KZA165" s="90"/>
      <c r="KZB165" s="90"/>
      <c r="KZC165" s="90"/>
      <c r="KZD165" s="90"/>
      <c r="KZE165" s="90"/>
      <c r="KZF165" s="90"/>
      <c r="KZG165" s="90"/>
      <c r="KZH165" s="90"/>
      <c r="KZI165" s="90"/>
      <c r="KZJ165" s="90"/>
      <c r="KZK165" s="90"/>
      <c r="KZL165" s="90"/>
      <c r="KZM165" s="90"/>
      <c r="KZN165" s="90"/>
      <c r="KZO165" s="90"/>
      <c r="KZP165" s="90"/>
      <c r="KZQ165" s="90"/>
      <c r="KZR165" s="90"/>
      <c r="KZS165" s="90"/>
      <c r="KZT165" s="90"/>
      <c r="KZU165" s="90"/>
      <c r="KZV165" s="90"/>
      <c r="KZW165" s="90"/>
      <c r="KZX165" s="90"/>
      <c r="KZY165" s="90"/>
      <c r="KZZ165" s="90"/>
      <c r="LAA165" s="90"/>
      <c r="LAB165" s="90"/>
      <c r="LAC165" s="90"/>
      <c r="LAD165" s="90"/>
      <c r="LAE165" s="90"/>
      <c r="LAF165" s="90"/>
      <c r="LAG165" s="90"/>
      <c r="LAH165" s="90"/>
      <c r="LAI165" s="90"/>
      <c r="LAJ165" s="90"/>
      <c r="LAK165" s="90"/>
      <c r="LAL165" s="90"/>
      <c r="LAM165" s="90"/>
      <c r="LAN165" s="90"/>
      <c r="LAO165" s="90"/>
      <c r="LAP165" s="90"/>
      <c r="LAQ165" s="90"/>
      <c r="LAR165" s="90"/>
      <c r="LAS165" s="90"/>
      <c r="LAT165" s="90"/>
      <c r="LAU165" s="90"/>
      <c r="LAV165" s="90"/>
      <c r="LAW165" s="90"/>
      <c r="LAX165" s="90"/>
      <c r="LAY165" s="90"/>
      <c r="LAZ165" s="90"/>
      <c r="LBA165" s="90"/>
      <c r="LBB165" s="90"/>
      <c r="LBC165" s="90"/>
      <c r="LBD165" s="90"/>
      <c r="LBE165" s="90"/>
      <c r="LBF165" s="90"/>
      <c r="LBG165" s="90"/>
      <c r="LBH165" s="90"/>
      <c r="LBI165" s="90"/>
      <c r="LBJ165" s="90"/>
      <c r="LBK165" s="90"/>
      <c r="LBL165" s="90"/>
      <c r="LBM165" s="90"/>
      <c r="LBN165" s="90"/>
      <c r="LBO165" s="90"/>
      <c r="LBP165" s="90"/>
      <c r="LBQ165" s="90"/>
      <c r="LBR165" s="90"/>
      <c r="LBS165" s="90"/>
      <c r="LBT165" s="90"/>
      <c r="LBU165" s="90"/>
      <c r="LBV165" s="90"/>
      <c r="LBW165" s="90"/>
      <c r="LBX165" s="90"/>
      <c r="LBY165" s="90"/>
      <c r="LBZ165" s="90"/>
      <c r="LCA165" s="90"/>
      <c r="LCB165" s="90"/>
      <c r="LCC165" s="90"/>
      <c r="LCD165" s="90"/>
      <c r="LCE165" s="90"/>
      <c r="LCF165" s="90"/>
      <c r="LCG165" s="90"/>
      <c r="LCH165" s="90"/>
      <c r="LCI165" s="90"/>
      <c r="LCJ165" s="90"/>
      <c r="LCK165" s="90"/>
      <c r="LCL165" s="90"/>
      <c r="LCM165" s="90"/>
      <c r="LCN165" s="90"/>
      <c r="LCO165" s="90"/>
      <c r="LCP165" s="90"/>
      <c r="LCQ165" s="90"/>
      <c r="LCR165" s="90"/>
      <c r="LCS165" s="90"/>
      <c r="LCT165" s="90"/>
      <c r="LCU165" s="90"/>
      <c r="LCV165" s="90"/>
      <c r="LCW165" s="90"/>
      <c r="LCX165" s="90"/>
      <c r="LCY165" s="90"/>
      <c r="LCZ165" s="90"/>
      <c r="LDA165" s="90"/>
      <c r="LDB165" s="90"/>
      <c r="LDC165" s="90"/>
      <c r="LDD165" s="90"/>
      <c r="LDE165" s="90"/>
      <c r="LDF165" s="90"/>
      <c r="LDG165" s="90"/>
      <c r="LDH165" s="90"/>
      <c r="LDI165" s="90"/>
      <c r="LDJ165" s="90"/>
      <c r="LDK165" s="90"/>
      <c r="LDL165" s="90"/>
      <c r="LDM165" s="90"/>
      <c r="LDN165" s="90"/>
      <c r="LDO165" s="90"/>
      <c r="LDP165" s="90"/>
      <c r="LDQ165" s="90"/>
      <c r="LDR165" s="90"/>
      <c r="LDS165" s="90"/>
      <c r="LDT165" s="90"/>
      <c r="LDU165" s="90"/>
      <c r="LDV165" s="90"/>
      <c r="LDW165" s="90"/>
      <c r="LDX165" s="90"/>
      <c r="LDY165" s="90"/>
      <c r="LDZ165" s="90"/>
      <c r="LEA165" s="90"/>
      <c r="LEB165" s="90"/>
      <c r="LEC165" s="90"/>
      <c r="LED165" s="90"/>
      <c r="LEE165" s="90"/>
      <c r="LEF165" s="90"/>
      <c r="LEG165" s="90"/>
      <c r="LEH165" s="90"/>
      <c r="LEI165" s="90"/>
      <c r="LEJ165" s="90"/>
      <c r="LEK165" s="90"/>
      <c r="LEL165" s="90"/>
      <c r="LEM165" s="90"/>
      <c r="LEN165" s="90"/>
      <c r="LEO165" s="90"/>
      <c r="LEP165" s="90"/>
      <c r="LEQ165" s="90"/>
      <c r="LER165" s="90"/>
      <c r="LES165" s="90"/>
      <c r="LET165" s="90"/>
      <c r="LEU165" s="90"/>
      <c r="LEV165" s="90"/>
      <c r="LEW165" s="90"/>
      <c r="LEX165" s="90"/>
      <c r="LEY165" s="90"/>
      <c r="LEZ165" s="90"/>
      <c r="LFA165" s="90"/>
      <c r="LFB165" s="90"/>
      <c r="LFC165" s="90"/>
      <c r="LFD165" s="90"/>
      <c r="LFE165" s="90"/>
      <c r="LFF165" s="90"/>
      <c r="LFG165" s="90"/>
      <c r="LFH165" s="90"/>
      <c r="LFI165" s="90"/>
      <c r="LFJ165" s="90"/>
      <c r="LFK165" s="90"/>
      <c r="LFL165" s="90"/>
      <c r="LFM165" s="90"/>
      <c r="LFN165" s="90"/>
      <c r="LFO165" s="90"/>
      <c r="LFP165" s="90"/>
      <c r="LFQ165" s="90"/>
      <c r="LFR165" s="90"/>
      <c r="LFS165" s="90"/>
      <c r="LFT165" s="90"/>
      <c r="LFU165" s="90"/>
      <c r="LFV165" s="90"/>
      <c r="LFW165" s="90"/>
      <c r="LFX165" s="90"/>
      <c r="LFY165" s="90"/>
      <c r="LFZ165" s="90"/>
      <c r="LGA165" s="90"/>
      <c r="LGB165" s="90"/>
      <c r="LGC165" s="90"/>
      <c r="LGD165" s="90"/>
      <c r="LGE165" s="90"/>
      <c r="LGF165" s="90"/>
      <c r="LGG165" s="90"/>
      <c r="LGH165" s="90"/>
      <c r="LGI165" s="90"/>
      <c r="LGJ165" s="90"/>
      <c r="LGK165" s="90"/>
      <c r="LGL165" s="90"/>
      <c r="LGM165" s="90"/>
      <c r="LGN165" s="90"/>
      <c r="LGO165" s="90"/>
      <c r="LGP165" s="90"/>
      <c r="LGQ165" s="90"/>
      <c r="LGR165" s="90"/>
      <c r="LGS165" s="90"/>
      <c r="LGT165" s="90"/>
      <c r="LGU165" s="90"/>
      <c r="LGV165" s="90"/>
      <c r="LGW165" s="90"/>
      <c r="LGX165" s="90"/>
      <c r="LGY165" s="90"/>
      <c r="LGZ165" s="90"/>
      <c r="LHA165" s="90"/>
      <c r="LHB165" s="90"/>
      <c r="LHC165" s="90"/>
      <c r="LHD165" s="90"/>
      <c r="LHE165" s="90"/>
      <c r="LHF165" s="90"/>
      <c r="LHG165" s="90"/>
      <c r="LHH165" s="90"/>
      <c r="LHI165" s="90"/>
      <c r="LHJ165" s="90"/>
      <c r="LHK165" s="90"/>
      <c r="LHL165" s="90"/>
      <c r="LHM165" s="90"/>
      <c r="LHN165" s="90"/>
      <c r="LHO165" s="90"/>
      <c r="LHP165" s="90"/>
      <c r="LHQ165" s="90"/>
      <c r="LHR165" s="90"/>
      <c r="LHS165" s="90"/>
      <c r="LHT165" s="90"/>
      <c r="LHU165" s="90"/>
      <c r="LHV165" s="90"/>
      <c r="LHW165" s="90"/>
      <c r="LHX165" s="90"/>
      <c r="LHY165" s="90"/>
      <c r="LHZ165" s="90"/>
      <c r="LIA165" s="90"/>
      <c r="LIB165" s="90"/>
      <c r="LIC165" s="90"/>
      <c r="LID165" s="90"/>
      <c r="LIE165" s="90"/>
      <c r="LIF165" s="90"/>
      <c r="LIG165" s="90"/>
      <c r="LIH165" s="90"/>
      <c r="LII165" s="90"/>
      <c r="LIJ165" s="90"/>
      <c r="LIK165" s="90"/>
      <c r="LIL165" s="90"/>
      <c r="LIM165" s="90"/>
      <c r="LIN165" s="90"/>
      <c r="LIO165" s="90"/>
      <c r="LIP165" s="90"/>
      <c r="LIQ165" s="90"/>
      <c r="LIR165" s="90"/>
      <c r="LIS165" s="90"/>
      <c r="LIT165" s="90"/>
      <c r="LIU165" s="90"/>
      <c r="LIV165" s="90"/>
      <c r="LIW165" s="90"/>
      <c r="LIX165" s="90"/>
      <c r="LIY165" s="90"/>
      <c r="LIZ165" s="90"/>
      <c r="LJA165" s="90"/>
      <c r="LJB165" s="90"/>
      <c r="LJC165" s="90"/>
      <c r="LJD165" s="90"/>
      <c r="LJE165" s="90"/>
      <c r="LJF165" s="90"/>
      <c r="LJG165" s="90"/>
      <c r="LJH165" s="90"/>
      <c r="LJI165" s="90"/>
      <c r="LJJ165" s="90"/>
      <c r="LJK165" s="90"/>
      <c r="LJL165" s="90"/>
      <c r="LJM165" s="90"/>
      <c r="LJN165" s="90"/>
      <c r="LJO165" s="90"/>
      <c r="LJP165" s="90"/>
      <c r="LJQ165" s="90"/>
      <c r="LJR165" s="90"/>
      <c r="LJS165" s="90"/>
      <c r="LJT165" s="90"/>
      <c r="LJU165" s="90"/>
      <c r="LJV165" s="90"/>
      <c r="LJW165" s="90"/>
      <c r="LJX165" s="90"/>
      <c r="LJY165" s="90"/>
      <c r="LJZ165" s="90"/>
      <c r="LKA165" s="90"/>
      <c r="LKB165" s="90"/>
      <c r="LKC165" s="90"/>
      <c r="LKD165" s="90"/>
      <c r="LKE165" s="90"/>
      <c r="LKF165" s="90"/>
      <c r="LKG165" s="90"/>
      <c r="LKH165" s="90"/>
      <c r="LKI165" s="90"/>
      <c r="LKJ165" s="90"/>
      <c r="LKK165" s="90"/>
      <c r="LKL165" s="90"/>
      <c r="LKM165" s="90"/>
      <c r="LKN165" s="90"/>
      <c r="LKO165" s="90"/>
      <c r="LKP165" s="90"/>
      <c r="LKQ165" s="90"/>
      <c r="LKR165" s="90"/>
      <c r="LKS165" s="90"/>
      <c r="LKT165" s="90"/>
      <c r="LKU165" s="90"/>
      <c r="LKV165" s="90"/>
      <c r="LKW165" s="90"/>
      <c r="LKX165" s="90"/>
      <c r="LKY165" s="90"/>
      <c r="LKZ165" s="90"/>
      <c r="LLA165" s="90"/>
      <c r="LLB165" s="90"/>
      <c r="LLC165" s="90"/>
      <c r="LLD165" s="90"/>
      <c r="LLE165" s="90"/>
      <c r="LLF165" s="90"/>
      <c r="LLG165" s="90"/>
      <c r="LLH165" s="90"/>
      <c r="LLI165" s="90"/>
      <c r="LLJ165" s="90"/>
      <c r="LLK165" s="90"/>
      <c r="LLL165" s="90"/>
      <c r="LLM165" s="90"/>
      <c r="LLN165" s="90"/>
      <c r="LLO165" s="90"/>
      <c r="LLP165" s="90"/>
      <c r="LLQ165" s="90"/>
      <c r="LLR165" s="90"/>
      <c r="LLS165" s="90"/>
      <c r="LLT165" s="90"/>
      <c r="LLU165" s="90"/>
      <c r="LLV165" s="90"/>
      <c r="LLW165" s="90"/>
      <c r="LLX165" s="90"/>
      <c r="LLY165" s="90"/>
      <c r="LLZ165" s="90"/>
      <c r="LMA165" s="90"/>
      <c r="LMB165" s="90"/>
      <c r="LMC165" s="90"/>
      <c r="LMD165" s="90"/>
      <c r="LME165" s="90"/>
      <c r="LMF165" s="90"/>
      <c r="LMG165" s="90"/>
      <c r="LMH165" s="90"/>
      <c r="LMI165" s="90"/>
      <c r="LMJ165" s="90"/>
      <c r="LMK165" s="90"/>
      <c r="LML165" s="90"/>
      <c r="LMM165" s="90"/>
      <c r="LMN165" s="90"/>
      <c r="LMO165" s="90"/>
      <c r="LMP165" s="90"/>
      <c r="LMQ165" s="90"/>
      <c r="LMR165" s="90"/>
      <c r="LMS165" s="90"/>
      <c r="LMT165" s="90"/>
      <c r="LMU165" s="90"/>
      <c r="LMV165" s="90"/>
      <c r="LMW165" s="90"/>
      <c r="LMX165" s="90"/>
      <c r="LMY165" s="90"/>
      <c r="LMZ165" s="90"/>
      <c r="LNA165" s="90"/>
      <c r="LNB165" s="90"/>
      <c r="LNC165" s="90"/>
      <c r="LND165" s="90"/>
      <c r="LNE165" s="90"/>
      <c r="LNF165" s="90"/>
      <c r="LNG165" s="90"/>
      <c r="LNH165" s="90"/>
      <c r="LNI165" s="90"/>
      <c r="LNJ165" s="90"/>
      <c r="LNK165" s="90"/>
      <c r="LNL165" s="90"/>
      <c r="LNM165" s="90"/>
      <c r="LNN165" s="90"/>
      <c r="LNO165" s="90"/>
      <c r="LNP165" s="90"/>
      <c r="LNQ165" s="90"/>
      <c r="LNR165" s="90"/>
      <c r="LNS165" s="90"/>
      <c r="LNT165" s="90"/>
      <c r="LNU165" s="90"/>
      <c r="LNV165" s="90"/>
      <c r="LNW165" s="90"/>
      <c r="LNX165" s="90"/>
      <c r="LNY165" s="90"/>
      <c r="LNZ165" s="90"/>
      <c r="LOA165" s="90"/>
      <c r="LOB165" s="90"/>
      <c r="LOC165" s="90"/>
      <c r="LOD165" s="90"/>
      <c r="LOE165" s="90"/>
      <c r="LOF165" s="90"/>
      <c r="LOG165" s="90"/>
      <c r="LOH165" s="90"/>
      <c r="LOI165" s="90"/>
      <c r="LOJ165" s="90"/>
      <c r="LOK165" s="90"/>
      <c r="LOL165" s="90"/>
      <c r="LOM165" s="90"/>
      <c r="LON165" s="90"/>
      <c r="LOO165" s="90"/>
      <c r="LOP165" s="90"/>
      <c r="LOQ165" s="90"/>
      <c r="LOR165" s="90"/>
      <c r="LOS165" s="90"/>
      <c r="LOT165" s="90"/>
      <c r="LOU165" s="90"/>
      <c r="LOV165" s="90"/>
      <c r="LOW165" s="90"/>
      <c r="LOX165" s="90"/>
      <c r="LOY165" s="90"/>
      <c r="LOZ165" s="90"/>
      <c r="LPA165" s="90"/>
      <c r="LPB165" s="90"/>
      <c r="LPC165" s="90"/>
      <c r="LPD165" s="90"/>
      <c r="LPE165" s="90"/>
      <c r="LPF165" s="90"/>
      <c r="LPG165" s="90"/>
      <c r="LPH165" s="90"/>
      <c r="LPI165" s="90"/>
      <c r="LPJ165" s="90"/>
      <c r="LPK165" s="90"/>
      <c r="LPL165" s="90"/>
      <c r="LPM165" s="90"/>
      <c r="LPN165" s="90"/>
      <c r="LPO165" s="90"/>
      <c r="LPP165" s="90"/>
      <c r="LPQ165" s="90"/>
      <c r="LPR165" s="90"/>
      <c r="LPS165" s="90"/>
      <c r="LPT165" s="90"/>
      <c r="LPU165" s="90"/>
      <c r="LPV165" s="90"/>
      <c r="LPW165" s="90"/>
      <c r="LPX165" s="90"/>
      <c r="LPY165" s="90"/>
      <c r="LPZ165" s="90"/>
      <c r="LQA165" s="90"/>
      <c r="LQB165" s="90"/>
      <c r="LQC165" s="90"/>
      <c r="LQD165" s="90"/>
      <c r="LQE165" s="90"/>
      <c r="LQF165" s="90"/>
      <c r="LQG165" s="90"/>
      <c r="LQH165" s="90"/>
      <c r="LQI165" s="90"/>
      <c r="LQJ165" s="90"/>
      <c r="LQK165" s="90"/>
      <c r="LQL165" s="90"/>
      <c r="LQM165" s="90"/>
      <c r="LQN165" s="90"/>
      <c r="LQO165" s="90"/>
      <c r="LQP165" s="90"/>
      <c r="LQQ165" s="90"/>
      <c r="LQR165" s="90"/>
      <c r="LQS165" s="90"/>
      <c r="LQT165" s="90"/>
      <c r="LQU165" s="90"/>
      <c r="LQV165" s="90"/>
      <c r="LQW165" s="90"/>
      <c r="LQX165" s="90"/>
      <c r="LQY165" s="90"/>
      <c r="LQZ165" s="90"/>
      <c r="LRA165" s="90"/>
      <c r="LRB165" s="90"/>
      <c r="LRC165" s="90"/>
      <c r="LRD165" s="90"/>
      <c r="LRE165" s="90"/>
      <c r="LRF165" s="90"/>
      <c r="LRG165" s="90"/>
      <c r="LRH165" s="90"/>
      <c r="LRI165" s="90"/>
      <c r="LRJ165" s="90"/>
      <c r="LRK165" s="90"/>
      <c r="LRL165" s="90"/>
      <c r="LRM165" s="90"/>
      <c r="LRN165" s="90"/>
      <c r="LRO165" s="90"/>
      <c r="LRP165" s="90"/>
      <c r="LRQ165" s="90"/>
      <c r="LRR165" s="90"/>
      <c r="LRS165" s="90"/>
      <c r="LRT165" s="90"/>
      <c r="LRU165" s="90"/>
      <c r="LRV165" s="90"/>
      <c r="LRW165" s="90"/>
      <c r="LRX165" s="90"/>
      <c r="LRY165" s="90"/>
      <c r="LRZ165" s="90"/>
      <c r="LSA165" s="90"/>
      <c r="LSB165" s="90"/>
      <c r="LSC165" s="90"/>
      <c r="LSD165" s="90"/>
      <c r="LSE165" s="90"/>
      <c r="LSF165" s="90"/>
      <c r="LSG165" s="90"/>
      <c r="LSH165" s="90"/>
      <c r="LSI165" s="90"/>
      <c r="LSJ165" s="90"/>
      <c r="LSK165" s="90"/>
      <c r="LSL165" s="90"/>
      <c r="LSM165" s="90"/>
      <c r="LSN165" s="90"/>
      <c r="LSO165" s="90"/>
      <c r="LSP165" s="90"/>
      <c r="LSQ165" s="90"/>
      <c r="LSR165" s="90"/>
      <c r="LSS165" s="90"/>
      <c r="LST165" s="90"/>
      <c r="LSU165" s="90"/>
      <c r="LSV165" s="90"/>
      <c r="LSW165" s="90"/>
      <c r="LSX165" s="90"/>
      <c r="LSY165" s="90"/>
      <c r="LSZ165" s="90"/>
      <c r="LTA165" s="90"/>
      <c r="LTB165" s="90"/>
      <c r="LTC165" s="90"/>
      <c r="LTD165" s="90"/>
      <c r="LTE165" s="90"/>
      <c r="LTF165" s="90"/>
      <c r="LTG165" s="90"/>
      <c r="LTH165" s="90"/>
      <c r="LTI165" s="90"/>
      <c r="LTJ165" s="90"/>
      <c r="LTK165" s="90"/>
      <c r="LTL165" s="90"/>
      <c r="LTM165" s="90"/>
      <c r="LTN165" s="90"/>
      <c r="LTO165" s="90"/>
      <c r="LTP165" s="90"/>
      <c r="LTQ165" s="90"/>
      <c r="LTR165" s="90"/>
      <c r="LTS165" s="90"/>
      <c r="LTT165" s="90"/>
      <c r="LTU165" s="90"/>
      <c r="LTV165" s="90"/>
      <c r="LTW165" s="90"/>
      <c r="LTX165" s="90"/>
      <c r="LTY165" s="90"/>
      <c r="LTZ165" s="90"/>
      <c r="LUA165" s="90"/>
      <c r="LUB165" s="90"/>
      <c r="LUC165" s="90"/>
      <c r="LUD165" s="90"/>
      <c r="LUE165" s="90"/>
      <c r="LUF165" s="90"/>
      <c r="LUG165" s="90"/>
      <c r="LUH165" s="90"/>
      <c r="LUI165" s="90"/>
      <c r="LUJ165" s="90"/>
      <c r="LUK165" s="90"/>
      <c r="LUL165" s="90"/>
      <c r="LUM165" s="90"/>
      <c r="LUN165" s="90"/>
      <c r="LUO165" s="90"/>
      <c r="LUP165" s="90"/>
      <c r="LUQ165" s="90"/>
      <c r="LUR165" s="90"/>
      <c r="LUS165" s="90"/>
      <c r="LUT165" s="90"/>
      <c r="LUU165" s="90"/>
      <c r="LUV165" s="90"/>
      <c r="LUW165" s="90"/>
      <c r="LUX165" s="90"/>
      <c r="LUY165" s="90"/>
      <c r="LUZ165" s="90"/>
      <c r="LVA165" s="90"/>
      <c r="LVB165" s="90"/>
      <c r="LVC165" s="90"/>
      <c r="LVD165" s="90"/>
      <c r="LVE165" s="90"/>
      <c r="LVF165" s="90"/>
      <c r="LVG165" s="90"/>
      <c r="LVH165" s="90"/>
      <c r="LVI165" s="90"/>
      <c r="LVJ165" s="90"/>
      <c r="LVK165" s="90"/>
      <c r="LVL165" s="90"/>
      <c r="LVM165" s="90"/>
      <c r="LVN165" s="90"/>
      <c r="LVO165" s="90"/>
      <c r="LVP165" s="90"/>
      <c r="LVQ165" s="90"/>
      <c r="LVR165" s="90"/>
      <c r="LVS165" s="90"/>
      <c r="LVT165" s="90"/>
      <c r="LVU165" s="90"/>
      <c r="LVV165" s="90"/>
      <c r="LVW165" s="90"/>
      <c r="LVX165" s="90"/>
      <c r="LVY165" s="90"/>
      <c r="LVZ165" s="90"/>
      <c r="LWA165" s="90"/>
      <c r="LWB165" s="90"/>
      <c r="LWC165" s="90"/>
      <c r="LWD165" s="90"/>
      <c r="LWE165" s="90"/>
      <c r="LWF165" s="90"/>
      <c r="LWG165" s="90"/>
      <c r="LWH165" s="90"/>
      <c r="LWI165" s="90"/>
      <c r="LWJ165" s="90"/>
      <c r="LWK165" s="90"/>
      <c r="LWL165" s="90"/>
      <c r="LWM165" s="90"/>
      <c r="LWN165" s="90"/>
      <c r="LWO165" s="90"/>
      <c r="LWP165" s="90"/>
      <c r="LWQ165" s="90"/>
      <c r="LWR165" s="90"/>
      <c r="LWS165" s="90"/>
      <c r="LWT165" s="90"/>
      <c r="LWU165" s="90"/>
      <c r="LWV165" s="90"/>
      <c r="LWW165" s="90"/>
      <c r="LWX165" s="90"/>
      <c r="LWY165" s="90"/>
      <c r="LWZ165" s="90"/>
      <c r="LXA165" s="90"/>
      <c r="LXB165" s="90"/>
      <c r="LXC165" s="90"/>
      <c r="LXD165" s="90"/>
      <c r="LXE165" s="90"/>
      <c r="LXF165" s="90"/>
      <c r="LXG165" s="90"/>
      <c r="LXH165" s="90"/>
      <c r="LXI165" s="90"/>
      <c r="LXJ165" s="90"/>
      <c r="LXK165" s="90"/>
      <c r="LXL165" s="90"/>
      <c r="LXM165" s="90"/>
      <c r="LXN165" s="90"/>
      <c r="LXO165" s="90"/>
      <c r="LXP165" s="90"/>
      <c r="LXQ165" s="90"/>
      <c r="LXR165" s="90"/>
      <c r="LXS165" s="90"/>
      <c r="LXT165" s="90"/>
      <c r="LXU165" s="90"/>
      <c r="LXV165" s="90"/>
      <c r="LXW165" s="90"/>
      <c r="LXX165" s="90"/>
      <c r="LXY165" s="90"/>
      <c r="LXZ165" s="90"/>
      <c r="LYA165" s="90"/>
      <c r="LYB165" s="90"/>
      <c r="LYC165" s="90"/>
      <c r="LYD165" s="90"/>
      <c r="LYE165" s="90"/>
      <c r="LYF165" s="90"/>
      <c r="LYG165" s="90"/>
      <c r="LYH165" s="90"/>
      <c r="LYI165" s="90"/>
      <c r="LYJ165" s="90"/>
      <c r="LYK165" s="90"/>
      <c r="LYL165" s="90"/>
      <c r="LYM165" s="90"/>
      <c r="LYN165" s="90"/>
      <c r="LYO165" s="90"/>
      <c r="LYP165" s="90"/>
      <c r="LYQ165" s="90"/>
      <c r="LYR165" s="90"/>
      <c r="LYS165" s="90"/>
      <c r="LYT165" s="90"/>
      <c r="LYU165" s="90"/>
      <c r="LYV165" s="90"/>
      <c r="LYW165" s="90"/>
      <c r="LYX165" s="90"/>
      <c r="LYY165" s="90"/>
      <c r="LYZ165" s="90"/>
      <c r="LZA165" s="90"/>
      <c r="LZB165" s="90"/>
      <c r="LZC165" s="90"/>
      <c r="LZD165" s="90"/>
      <c r="LZE165" s="90"/>
      <c r="LZF165" s="90"/>
      <c r="LZG165" s="90"/>
      <c r="LZH165" s="90"/>
      <c r="LZI165" s="90"/>
      <c r="LZJ165" s="90"/>
      <c r="LZK165" s="90"/>
      <c r="LZL165" s="90"/>
      <c r="LZM165" s="90"/>
      <c r="LZN165" s="90"/>
      <c r="LZO165" s="90"/>
      <c r="LZP165" s="90"/>
      <c r="LZQ165" s="90"/>
      <c r="LZR165" s="90"/>
      <c r="LZS165" s="90"/>
      <c r="LZT165" s="90"/>
      <c r="LZU165" s="90"/>
      <c r="LZV165" s="90"/>
      <c r="LZW165" s="90"/>
      <c r="LZX165" s="90"/>
      <c r="LZY165" s="90"/>
      <c r="LZZ165" s="90"/>
      <c r="MAA165" s="90"/>
      <c r="MAB165" s="90"/>
      <c r="MAC165" s="90"/>
      <c r="MAD165" s="90"/>
      <c r="MAE165" s="90"/>
      <c r="MAF165" s="90"/>
      <c r="MAG165" s="90"/>
      <c r="MAH165" s="90"/>
      <c r="MAI165" s="90"/>
      <c r="MAJ165" s="90"/>
      <c r="MAK165" s="90"/>
      <c r="MAL165" s="90"/>
      <c r="MAM165" s="90"/>
      <c r="MAN165" s="90"/>
      <c r="MAO165" s="90"/>
      <c r="MAP165" s="90"/>
      <c r="MAQ165" s="90"/>
      <c r="MAR165" s="90"/>
      <c r="MAS165" s="90"/>
      <c r="MAT165" s="90"/>
      <c r="MAU165" s="90"/>
      <c r="MAV165" s="90"/>
      <c r="MAW165" s="90"/>
      <c r="MAX165" s="90"/>
      <c r="MAY165" s="90"/>
      <c r="MAZ165" s="90"/>
      <c r="MBA165" s="90"/>
      <c r="MBB165" s="90"/>
      <c r="MBC165" s="90"/>
      <c r="MBD165" s="90"/>
      <c r="MBE165" s="90"/>
      <c r="MBF165" s="90"/>
      <c r="MBG165" s="90"/>
      <c r="MBH165" s="90"/>
      <c r="MBI165" s="90"/>
      <c r="MBJ165" s="90"/>
      <c r="MBK165" s="90"/>
      <c r="MBL165" s="90"/>
      <c r="MBM165" s="90"/>
      <c r="MBN165" s="90"/>
      <c r="MBO165" s="90"/>
      <c r="MBP165" s="90"/>
      <c r="MBQ165" s="90"/>
      <c r="MBR165" s="90"/>
      <c r="MBS165" s="90"/>
      <c r="MBT165" s="90"/>
      <c r="MBU165" s="90"/>
      <c r="MBV165" s="90"/>
      <c r="MBW165" s="90"/>
      <c r="MBX165" s="90"/>
      <c r="MBY165" s="90"/>
      <c r="MBZ165" s="90"/>
      <c r="MCA165" s="90"/>
      <c r="MCB165" s="90"/>
      <c r="MCC165" s="90"/>
      <c r="MCD165" s="90"/>
      <c r="MCE165" s="90"/>
      <c r="MCF165" s="90"/>
      <c r="MCG165" s="90"/>
      <c r="MCH165" s="90"/>
      <c r="MCI165" s="90"/>
      <c r="MCJ165" s="90"/>
      <c r="MCK165" s="90"/>
      <c r="MCL165" s="90"/>
      <c r="MCM165" s="90"/>
      <c r="MCN165" s="90"/>
      <c r="MCO165" s="90"/>
      <c r="MCP165" s="90"/>
      <c r="MCQ165" s="90"/>
      <c r="MCR165" s="90"/>
      <c r="MCS165" s="90"/>
      <c r="MCT165" s="90"/>
      <c r="MCU165" s="90"/>
      <c r="MCV165" s="90"/>
      <c r="MCW165" s="90"/>
      <c r="MCX165" s="90"/>
      <c r="MCY165" s="90"/>
      <c r="MCZ165" s="90"/>
      <c r="MDA165" s="90"/>
      <c r="MDB165" s="90"/>
      <c r="MDC165" s="90"/>
      <c r="MDD165" s="90"/>
      <c r="MDE165" s="90"/>
      <c r="MDF165" s="90"/>
      <c r="MDG165" s="90"/>
      <c r="MDH165" s="90"/>
      <c r="MDI165" s="90"/>
      <c r="MDJ165" s="90"/>
      <c r="MDK165" s="90"/>
      <c r="MDL165" s="90"/>
      <c r="MDM165" s="90"/>
      <c r="MDN165" s="90"/>
      <c r="MDO165" s="90"/>
      <c r="MDP165" s="90"/>
      <c r="MDQ165" s="90"/>
      <c r="MDR165" s="90"/>
      <c r="MDS165" s="90"/>
      <c r="MDT165" s="90"/>
      <c r="MDU165" s="90"/>
      <c r="MDV165" s="90"/>
      <c r="MDW165" s="90"/>
      <c r="MDX165" s="90"/>
      <c r="MDY165" s="90"/>
      <c r="MDZ165" s="90"/>
      <c r="MEA165" s="90"/>
      <c r="MEB165" s="90"/>
      <c r="MEC165" s="90"/>
      <c r="MED165" s="90"/>
      <c r="MEE165" s="90"/>
      <c r="MEF165" s="90"/>
      <c r="MEG165" s="90"/>
      <c r="MEH165" s="90"/>
      <c r="MEI165" s="90"/>
      <c r="MEJ165" s="90"/>
      <c r="MEK165" s="90"/>
      <c r="MEL165" s="90"/>
      <c r="MEM165" s="90"/>
      <c r="MEN165" s="90"/>
      <c r="MEO165" s="90"/>
      <c r="MEP165" s="90"/>
      <c r="MEQ165" s="90"/>
      <c r="MER165" s="90"/>
      <c r="MES165" s="90"/>
      <c r="MET165" s="90"/>
      <c r="MEU165" s="90"/>
      <c r="MEV165" s="90"/>
      <c r="MEW165" s="90"/>
      <c r="MEX165" s="90"/>
      <c r="MEY165" s="90"/>
      <c r="MEZ165" s="90"/>
      <c r="MFA165" s="90"/>
      <c r="MFB165" s="90"/>
      <c r="MFC165" s="90"/>
      <c r="MFD165" s="90"/>
      <c r="MFE165" s="90"/>
      <c r="MFF165" s="90"/>
      <c r="MFG165" s="90"/>
      <c r="MFH165" s="90"/>
      <c r="MFI165" s="90"/>
      <c r="MFJ165" s="90"/>
      <c r="MFK165" s="90"/>
      <c r="MFL165" s="90"/>
      <c r="MFM165" s="90"/>
      <c r="MFN165" s="90"/>
      <c r="MFO165" s="90"/>
      <c r="MFP165" s="90"/>
      <c r="MFQ165" s="90"/>
      <c r="MFR165" s="90"/>
      <c r="MFS165" s="90"/>
      <c r="MFT165" s="90"/>
      <c r="MFU165" s="90"/>
      <c r="MFV165" s="90"/>
      <c r="MFW165" s="90"/>
      <c r="MFX165" s="90"/>
      <c r="MFY165" s="90"/>
      <c r="MFZ165" s="90"/>
      <c r="MGA165" s="90"/>
      <c r="MGB165" s="90"/>
      <c r="MGC165" s="90"/>
      <c r="MGD165" s="90"/>
      <c r="MGE165" s="90"/>
      <c r="MGF165" s="90"/>
      <c r="MGG165" s="90"/>
      <c r="MGH165" s="90"/>
      <c r="MGI165" s="90"/>
      <c r="MGJ165" s="90"/>
      <c r="MGK165" s="90"/>
      <c r="MGL165" s="90"/>
      <c r="MGM165" s="90"/>
      <c r="MGN165" s="90"/>
      <c r="MGO165" s="90"/>
      <c r="MGP165" s="90"/>
      <c r="MGQ165" s="90"/>
      <c r="MGR165" s="90"/>
      <c r="MGS165" s="90"/>
      <c r="MGT165" s="90"/>
      <c r="MGU165" s="90"/>
      <c r="MGV165" s="90"/>
      <c r="MGW165" s="90"/>
      <c r="MGX165" s="90"/>
      <c r="MGY165" s="90"/>
      <c r="MGZ165" s="90"/>
      <c r="MHA165" s="90"/>
      <c r="MHB165" s="90"/>
      <c r="MHC165" s="90"/>
      <c r="MHD165" s="90"/>
      <c r="MHE165" s="90"/>
      <c r="MHF165" s="90"/>
      <c r="MHG165" s="90"/>
      <c r="MHH165" s="90"/>
      <c r="MHI165" s="90"/>
      <c r="MHJ165" s="90"/>
      <c r="MHK165" s="90"/>
      <c r="MHL165" s="90"/>
      <c r="MHM165" s="90"/>
      <c r="MHN165" s="90"/>
      <c r="MHO165" s="90"/>
      <c r="MHP165" s="90"/>
      <c r="MHQ165" s="90"/>
      <c r="MHR165" s="90"/>
      <c r="MHS165" s="90"/>
      <c r="MHT165" s="90"/>
      <c r="MHU165" s="90"/>
      <c r="MHV165" s="90"/>
      <c r="MHW165" s="90"/>
      <c r="MHX165" s="90"/>
      <c r="MHY165" s="90"/>
      <c r="MHZ165" s="90"/>
      <c r="MIA165" s="90"/>
      <c r="MIB165" s="90"/>
      <c r="MIC165" s="90"/>
      <c r="MID165" s="90"/>
      <c r="MIE165" s="90"/>
      <c r="MIF165" s="90"/>
      <c r="MIG165" s="90"/>
      <c r="MIH165" s="90"/>
      <c r="MII165" s="90"/>
      <c r="MIJ165" s="90"/>
      <c r="MIK165" s="90"/>
      <c r="MIL165" s="90"/>
      <c r="MIM165" s="90"/>
      <c r="MIN165" s="90"/>
      <c r="MIO165" s="90"/>
      <c r="MIP165" s="90"/>
      <c r="MIQ165" s="90"/>
      <c r="MIR165" s="90"/>
      <c r="MIS165" s="90"/>
      <c r="MIT165" s="90"/>
      <c r="MIU165" s="90"/>
      <c r="MIV165" s="90"/>
      <c r="MIW165" s="90"/>
      <c r="MIX165" s="90"/>
      <c r="MIY165" s="90"/>
      <c r="MIZ165" s="90"/>
      <c r="MJA165" s="90"/>
      <c r="MJB165" s="90"/>
      <c r="MJC165" s="90"/>
      <c r="MJD165" s="90"/>
      <c r="MJE165" s="90"/>
      <c r="MJF165" s="90"/>
      <c r="MJG165" s="90"/>
      <c r="MJH165" s="90"/>
      <c r="MJI165" s="90"/>
      <c r="MJJ165" s="90"/>
      <c r="MJK165" s="90"/>
      <c r="MJL165" s="90"/>
      <c r="MJM165" s="90"/>
      <c r="MJN165" s="90"/>
      <c r="MJO165" s="90"/>
      <c r="MJP165" s="90"/>
      <c r="MJQ165" s="90"/>
      <c r="MJR165" s="90"/>
      <c r="MJS165" s="90"/>
      <c r="MJT165" s="90"/>
      <c r="MJU165" s="90"/>
      <c r="MJV165" s="90"/>
      <c r="MJW165" s="90"/>
      <c r="MJX165" s="90"/>
      <c r="MJY165" s="90"/>
      <c r="MJZ165" s="90"/>
      <c r="MKA165" s="90"/>
      <c r="MKB165" s="90"/>
      <c r="MKC165" s="90"/>
      <c r="MKD165" s="90"/>
      <c r="MKE165" s="90"/>
      <c r="MKF165" s="90"/>
      <c r="MKG165" s="90"/>
      <c r="MKH165" s="90"/>
      <c r="MKI165" s="90"/>
      <c r="MKJ165" s="90"/>
      <c r="MKK165" s="90"/>
      <c r="MKL165" s="90"/>
      <c r="MKM165" s="90"/>
      <c r="MKN165" s="90"/>
      <c r="MKO165" s="90"/>
      <c r="MKP165" s="90"/>
      <c r="MKQ165" s="90"/>
      <c r="MKR165" s="90"/>
      <c r="MKS165" s="90"/>
      <c r="MKT165" s="90"/>
      <c r="MKU165" s="90"/>
      <c r="MKV165" s="90"/>
      <c r="MKW165" s="90"/>
      <c r="MKX165" s="90"/>
      <c r="MKY165" s="90"/>
      <c r="MKZ165" s="90"/>
      <c r="MLA165" s="90"/>
      <c r="MLB165" s="90"/>
      <c r="MLC165" s="90"/>
      <c r="MLD165" s="90"/>
      <c r="MLE165" s="90"/>
      <c r="MLF165" s="90"/>
      <c r="MLG165" s="90"/>
      <c r="MLH165" s="90"/>
      <c r="MLI165" s="90"/>
      <c r="MLJ165" s="90"/>
      <c r="MLK165" s="90"/>
      <c r="MLL165" s="90"/>
      <c r="MLM165" s="90"/>
      <c r="MLN165" s="90"/>
      <c r="MLO165" s="90"/>
      <c r="MLP165" s="90"/>
      <c r="MLQ165" s="90"/>
      <c r="MLR165" s="90"/>
      <c r="MLS165" s="90"/>
      <c r="MLT165" s="90"/>
      <c r="MLU165" s="90"/>
      <c r="MLV165" s="90"/>
      <c r="MLW165" s="90"/>
      <c r="MLX165" s="90"/>
      <c r="MLY165" s="90"/>
      <c r="MLZ165" s="90"/>
      <c r="MMA165" s="90"/>
      <c r="MMB165" s="90"/>
      <c r="MMC165" s="90"/>
      <c r="MMD165" s="90"/>
      <c r="MME165" s="90"/>
      <c r="MMF165" s="90"/>
      <c r="MMG165" s="90"/>
      <c r="MMH165" s="90"/>
      <c r="MMI165" s="90"/>
      <c r="MMJ165" s="90"/>
      <c r="MMK165" s="90"/>
      <c r="MML165" s="90"/>
      <c r="MMM165" s="90"/>
      <c r="MMN165" s="90"/>
      <c r="MMO165" s="90"/>
      <c r="MMP165" s="90"/>
      <c r="MMQ165" s="90"/>
      <c r="MMR165" s="90"/>
      <c r="MMS165" s="90"/>
      <c r="MMT165" s="90"/>
      <c r="MMU165" s="90"/>
      <c r="MMV165" s="90"/>
      <c r="MMW165" s="90"/>
      <c r="MMX165" s="90"/>
      <c r="MMY165" s="90"/>
      <c r="MMZ165" s="90"/>
      <c r="MNA165" s="90"/>
      <c r="MNB165" s="90"/>
      <c r="MNC165" s="90"/>
      <c r="MND165" s="90"/>
      <c r="MNE165" s="90"/>
      <c r="MNF165" s="90"/>
      <c r="MNG165" s="90"/>
      <c r="MNH165" s="90"/>
      <c r="MNI165" s="90"/>
      <c r="MNJ165" s="90"/>
      <c r="MNK165" s="90"/>
      <c r="MNL165" s="90"/>
      <c r="MNM165" s="90"/>
      <c r="MNN165" s="90"/>
      <c r="MNO165" s="90"/>
      <c r="MNP165" s="90"/>
      <c r="MNQ165" s="90"/>
      <c r="MNR165" s="90"/>
      <c r="MNS165" s="90"/>
      <c r="MNT165" s="90"/>
      <c r="MNU165" s="90"/>
      <c r="MNV165" s="90"/>
      <c r="MNW165" s="90"/>
      <c r="MNX165" s="90"/>
      <c r="MNY165" s="90"/>
      <c r="MNZ165" s="90"/>
      <c r="MOA165" s="90"/>
      <c r="MOB165" s="90"/>
      <c r="MOC165" s="90"/>
      <c r="MOD165" s="90"/>
      <c r="MOE165" s="90"/>
      <c r="MOF165" s="90"/>
      <c r="MOG165" s="90"/>
      <c r="MOH165" s="90"/>
      <c r="MOI165" s="90"/>
      <c r="MOJ165" s="90"/>
      <c r="MOK165" s="90"/>
      <c r="MOL165" s="90"/>
      <c r="MOM165" s="90"/>
      <c r="MON165" s="90"/>
      <c r="MOO165" s="90"/>
      <c r="MOP165" s="90"/>
      <c r="MOQ165" s="90"/>
      <c r="MOR165" s="90"/>
      <c r="MOS165" s="90"/>
      <c r="MOT165" s="90"/>
      <c r="MOU165" s="90"/>
      <c r="MOV165" s="90"/>
      <c r="MOW165" s="90"/>
      <c r="MOX165" s="90"/>
      <c r="MOY165" s="90"/>
      <c r="MOZ165" s="90"/>
      <c r="MPA165" s="90"/>
      <c r="MPB165" s="90"/>
      <c r="MPC165" s="90"/>
      <c r="MPD165" s="90"/>
      <c r="MPE165" s="90"/>
      <c r="MPF165" s="90"/>
      <c r="MPG165" s="90"/>
      <c r="MPH165" s="90"/>
      <c r="MPI165" s="90"/>
      <c r="MPJ165" s="90"/>
      <c r="MPK165" s="90"/>
      <c r="MPL165" s="90"/>
      <c r="MPM165" s="90"/>
      <c r="MPN165" s="90"/>
      <c r="MPO165" s="90"/>
      <c r="MPP165" s="90"/>
      <c r="MPQ165" s="90"/>
      <c r="MPR165" s="90"/>
      <c r="MPS165" s="90"/>
      <c r="MPT165" s="90"/>
      <c r="MPU165" s="90"/>
      <c r="MPV165" s="90"/>
      <c r="MPW165" s="90"/>
      <c r="MPX165" s="90"/>
      <c r="MPY165" s="90"/>
      <c r="MPZ165" s="90"/>
      <c r="MQA165" s="90"/>
      <c r="MQB165" s="90"/>
      <c r="MQC165" s="90"/>
      <c r="MQD165" s="90"/>
      <c r="MQE165" s="90"/>
      <c r="MQF165" s="90"/>
      <c r="MQG165" s="90"/>
      <c r="MQH165" s="90"/>
      <c r="MQI165" s="90"/>
      <c r="MQJ165" s="90"/>
      <c r="MQK165" s="90"/>
      <c r="MQL165" s="90"/>
      <c r="MQM165" s="90"/>
      <c r="MQN165" s="90"/>
      <c r="MQO165" s="90"/>
      <c r="MQP165" s="90"/>
      <c r="MQQ165" s="90"/>
      <c r="MQR165" s="90"/>
      <c r="MQS165" s="90"/>
      <c r="MQT165" s="90"/>
      <c r="MQU165" s="90"/>
      <c r="MQV165" s="90"/>
      <c r="MQW165" s="90"/>
      <c r="MQX165" s="90"/>
      <c r="MQY165" s="90"/>
      <c r="MQZ165" s="90"/>
      <c r="MRA165" s="90"/>
      <c r="MRB165" s="90"/>
      <c r="MRC165" s="90"/>
      <c r="MRD165" s="90"/>
      <c r="MRE165" s="90"/>
      <c r="MRF165" s="90"/>
      <c r="MRG165" s="90"/>
      <c r="MRH165" s="90"/>
      <c r="MRI165" s="90"/>
      <c r="MRJ165" s="90"/>
      <c r="MRK165" s="90"/>
      <c r="MRL165" s="90"/>
      <c r="MRM165" s="90"/>
      <c r="MRN165" s="90"/>
      <c r="MRO165" s="90"/>
      <c r="MRP165" s="90"/>
      <c r="MRQ165" s="90"/>
      <c r="MRR165" s="90"/>
      <c r="MRS165" s="90"/>
      <c r="MRT165" s="90"/>
      <c r="MRU165" s="90"/>
      <c r="MRV165" s="90"/>
      <c r="MRW165" s="90"/>
      <c r="MRX165" s="90"/>
      <c r="MRY165" s="90"/>
      <c r="MRZ165" s="90"/>
      <c r="MSA165" s="90"/>
      <c r="MSB165" s="90"/>
      <c r="MSC165" s="90"/>
      <c r="MSD165" s="90"/>
      <c r="MSE165" s="90"/>
      <c r="MSF165" s="90"/>
      <c r="MSG165" s="90"/>
      <c r="MSH165" s="90"/>
      <c r="MSI165" s="90"/>
      <c r="MSJ165" s="90"/>
      <c r="MSK165" s="90"/>
      <c r="MSL165" s="90"/>
      <c r="MSM165" s="90"/>
      <c r="MSN165" s="90"/>
      <c r="MSO165" s="90"/>
      <c r="MSP165" s="90"/>
      <c r="MSQ165" s="90"/>
      <c r="MSR165" s="90"/>
      <c r="MSS165" s="90"/>
      <c r="MST165" s="90"/>
      <c r="MSU165" s="90"/>
      <c r="MSV165" s="90"/>
      <c r="MSW165" s="90"/>
      <c r="MSX165" s="90"/>
      <c r="MSY165" s="90"/>
      <c r="MSZ165" s="90"/>
      <c r="MTA165" s="90"/>
      <c r="MTB165" s="90"/>
      <c r="MTC165" s="90"/>
      <c r="MTD165" s="90"/>
      <c r="MTE165" s="90"/>
      <c r="MTF165" s="90"/>
      <c r="MTG165" s="90"/>
      <c r="MTH165" s="90"/>
      <c r="MTI165" s="90"/>
      <c r="MTJ165" s="90"/>
      <c r="MTK165" s="90"/>
      <c r="MTL165" s="90"/>
      <c r="MTM165" s="90"/>
      <c r="MTN165" s="90"/>
      <c r="MTO165" s="90"/>
      <c r="MTP165" s="90"/>
      <c r="MTQ165" s="90"/>
      <c r="MTR165" s="90"/>
      <c r="MTS165" s="90"/>
      <c r="MTT165" s="90"/>
      <c r="MTU165" s="90"/>
      <c r="MTV165" s="90"/>
      <c r="MTW165" s="90"/>
      <c r="MTX165" s="90"/>
      <c r="MTY165" s="90"/>
      <c r="MTZ165" s="90"/>
      <c r="MUA165" s="90"/>
      <c r="MUB165" s="90"/>
      <c r="MUC165" s="90"/>
      <c r="MUD165" s="90"/>
      <c r="MUE165" s="90"/>
      <c r="MUF165" s="90"/>
      <c r="MUG165" s="90"/>
      <c r="MUH165" s="90"/>
      <c r="MUI165" s="90"/>
      <c r="MUJ165" s="90"/>
      <c r="MUK165" s="90"/>
      <c r="MUL165" s="90"/>
      <c r="MUM165" s="90"/>
      <c r="MUN165" s="90"/>
      <c r="MUO165" s="90"/>
      <c r="MUP165" s="90"/>
      <c r="MUQ165" s="90"/>
      <c r="MUR165" s="90"/>
      <c r="MUS165" s="90"/>
      <c r="MUT165" s="90"/>
      <c r="MUU165" s="90"/>
      <c r="MUV165" s="90"/>
      <c r="MUW165" s="90"/>
      <c r="MUX165" s="90"/>
      <c r="MUY165" s="90"/>
      <c r="MUZ165" s="90"/>
      <c r="MVA165" s="90"/>
      <c r="MVB165" s="90"/>
      <c r="MVC165" s="90"/>
      <c r="MVD165" s="90"/>
      <c r="MVE165" s="90"/>
      <c r="MVF165" s="90"/>
      <c r="MVG165" s="90"/>
      <c r="MVH165" s="90"/>
      <c r="MVI165" s="90"/>
      <c r="MVJ165" s="90"/>
      <c r="MVK165" s="90"/>
      <c r="MVL165" s="90"/>
      <c r="MVM165" s="90"/>
      <c r="MVN165" s="90"/>
      <c r="MVO165" s="90"/>
      <c r="MVP165" s="90"/>
      <c r="MVQ165" s="90"/>
      <c r="MVR165" s="90"/>
      <c r="MVS165" s="90"/>
      <c r="MVT165" s="90"/>
      <c r="MVU165" s="90"/>
      <c r="MVV165" s="90"/>
      <c r="MVW165" s="90"/>
      <c r="MVX165" s="90"/>
      <c r="MVY165" s="90"/>
      <c r="MVZ165" s="90"/>
      <c r="MWA165" s="90"/>
      <c r="MWB165" s="90"/>
      <c r="MWC165" s="90"/>
      <c r="MWD165" s="90"/>
      <c r="MWE165" s="90"/>
      <c r="MWF165" s="90"/>
      <c r="MWG165" s="90"/>
      <c r="MWH165" s="90"/>
      <c r="MWI165" s="90"/>
      <c r="MWJ165" s="90"/>
      <c r="MWK165" s="90"/>
      <c r="MWL165" s="90"/>
      <c r="MWM165" s="90"/>
      <c r="MWN165" s="90"/>
      <c r="MWO165" s="90"/>
      <c r="MWP165" s="90"/>
      <c r="MWQ165" s="90"/>
      <c r="MWR165" s="90"/>
      <c r="MWS165" s="90"/>
      <c r="MWT165" s="90"/>
      <c r="MWU165" s="90"/>
      <c r="MWV165" s="90"/>
      <c r="MWW165" s="90"/>
      <c r="MWX165" s="90"/>
      <c r="MWY165" s="90"/>
      <c r="MWZ165" s="90"/>
      <c r="MXA165" s="90"/>
      <c r="MXB165" s="90"/>
      <c r="MXC165" s="90"/>
      <c r="MXD165" s="90"/>
      <c r="MXE165" s="90"/>
      <c r="MXF165" s="90"/>
      <c r="MXG165" s="90"/>
      <c r="MXH165" s="90"/>
      <c r="MXI165" s="90"/>
      <c r="MXJ165" s="90"/>
      <c r="MXK165" s="90"/>
      <c r="MXL165" s="90"/>
      <c r="MXM165" s="90"/>
      <c r="MXN165" s="90"/>
      <c r="MXO165" s="90"/>
      <c r="MXP165" s="90"/>
      <c r="MXQ165" s="90"/>
      <c r="MXR165" s="90"/>
      <c r="MXS165" s="90"/>
      <c r="MXT165" s="90"/>
      <c r="MXU165" s="90"/>
      <c r="MXV165" s="90"/>
      <c r="MXW165" s="90"/>
      <c r="MXX165" s="90"/>
      <c r="MXY165" s="90"/>
      <c r="MXZ165" s="90"/>
      <c r="MYA165" s="90"/>
      <c r="MYB165" s="90"/>
      <c r="MYC165" s="90"/>
      <c r="MYD165" s="90"/>
      <c r="MYE165" s="90"/>
      <c r="MYF165" s="90"/>
      <c r="MYG165" s="90"/>
      <c r="MYH165" s="90"/>
      <c r="MYI165" s="90"/>
      <c r="MYJ165" s="90"/>
      <c r="MYK165" s="90"/>
      <c r="MYL165" s="90"/>
      <c r="MYM165" s="90"/>
      <c r="MYN165" s="90"/>
      <c r="MYO165" s="90"/>
      <c r="MYP165" s="90"/>
      <c r="MYQ165" s="90"/>
      <c r="MYR165" s="90"/>
      <c r="MYS165" s="90"/>
      <c r="MYT165" s="90"/>
      <c r="MYU165" s="90"/>
      <c r="MYV165" s="90"/>
      <c r="MYW165" s="90"/>
      <c r="MYX165" s="90"/>
      <c r="MYY165" s="90"/>
      <c r="MYZ165" s="90"/>
      <c r="MZA165" s="90"/>
      <c r="MZB165" s="90"/>
      <c r="MZC165" s="90"/>
      <c r="MZD165" s="90"/>
      <c r="MZE165" s="90"/>
      <c r="MZF165" s="90"/>
      <c r="MZG165" s="90"/>
      <c r="MZH165" s="90"/>
      <c r="MZI165" s="90"/>
      <c r="MZJ165" s="90"/>
      <c r="MZK165" s="90"/>
      <c r="MZL165" s="90"/>
      <c r="MZM165" s="90"/>
      <c r="MZN165" s="90"/>
      <c r="MZO165" s="90"/>
      <c r="MZP165" s="90"/>
      <c r="MZQ165" s="90"/>
      <c r="MZR165" s="90"/>
      <c r="MZS165" s="90"/>
      <c r="MZT165" s="90"/>
      <c r="MZU165" s="90"/>
      <c r="MZV165" s="90"/>
      <c r="MZW165" s="90"/>
      <c r="MZX165" s="90"/>
      <c r="MZY165" s="90"/>
      <c r="MZZ165" s="90"/>
      <c r="NAA165" s="90"/>
      <c r="NAB165" s="90"/>
      <c r="NAC165" s="90"/>
      <c r="NAD165" s="90"/>
      <c r="NAE165" s="90"/>
      <c r="NAF165" s="90"/>
      <c r="NAG165" s="90"/>
      <c r="NAH165" s="90"/>
      <c r="NAI165" s="90"/>
      <c r="NAJ165" s="90"/>
      <c r="NAK165" s="90"/>
      <c r="NAL165" s="90"/>
      <c r="NAM165" s="90"/>
      <c r="NAN165" s="90"/>
      <c r="NAO165" s="90"/>
      <c r="NAP165" s="90"/>
      <c r="NAQ165" s="90"/>
      <c r="NAR165" s="90"/>
      <c r="NAS165" s="90"/>
      <c r="NAT165" s="90"/>
      <c r="NAU165" s="90"/>
      <c r="NAV165" s="90"/>
      <c r="NAW165" s="90"/>
      <c r="NAX165" s="90"/>
      <c r="NAY165" s="90"/>
      <c r="NAZ165" s="90"/>
      <c r="NBA165" s="90"/>
      <c r="NBB165" s="90"/>
      <c r="NBC165" s="90"/>
      <c r="NBD165" s="90"/>
      <c r="NBE165" s="90"/>
      <c r="NBF165" s="90"/>
      <c r="NBG165" s="90"/>
      <c r="NBH165" s="90"/>
      <c r="NBI165" s="90"/>
      <c r="NBJ165" s="90"/>
      <c r="NBK165" s="90"/>
      <c r="NBL165" s="90"/>
      <c r="NBM165" s="90"/>
      <c r="NBN165" s="90"/>
      <c r="NBO165" s="90"/>
      <c r="NBP165" s="90"/>
      <c r="NBQ165" s="90"/>
      <c r="NBR165" s="90"/>
      <c r="NBS165" s="90"/>
      <c r="NBT165" s="90"/>
      <c r="NBU165" s="90"/>
      <c r="NBV165" s="90"/>
      <c r="NBW165" s="90"/>
      <c r="NBX165" s="90"/>
      <c r="NBY165" s="90"/>
      <c r="NBZ165" s="90"/>
      <c r="NCA165" s="90"/>
      <c r="NCB165" s="90"/>
      <c r="NCC165" s="90"/>
      <c r="NCD165" s="90"/>
      <c r="NCE165" s="90"/>
      <c r="NCF165" s="90"/>
      <c r="NCG165" s="90"/>
      <c r="NCH165" s="90"/>
      <c r="NCI165" s="90"/>
      <c r="NCJ165" s="90"/>
      <c r="NCK165" s="90"/>
      <c r="NCL165" s="90"/>
      <c r="NCM165" s="90"/>
      <c r="NCN165" s="90"/>
      <c r="NCO165" s="90"/>
      <c r="NCP165" s="90"/>
      <c r="NCQ165" s="90"/>
      <c r="NCR165" s="90"/>
      <c r="NCS165" s="90"/>
      <c r="NCT165" s="90"/>
      <c r="NCU165" s="90"/>
      <c r="NCV165" s="90"/>
      <c r="NCW165" s="90"/>
      <c r="NCX165" s="90"/>
      <c r="NCY165" s="90"/>
      <c r="NCZ165" s="90"/>
      <c r="NDA165" s="90"/>
      <c r="NDB165" s="90"/>
      <c r="NDC165" s="90"/>
      <c r="NDD165" s="90"/>
      <c r="NDE165" s="90"/>
      <c r="NDF165" s="90"/>
      <c r="NDG165" s="90"/>
      <c r="NDH165" s="90"/>
      <c r="NDI165" s="90"/>
      <c r="NDJ165" s="90"/>
      <c r="NDK165" s="90"/>
      <c r="NDL165" s="90"/>
      <c r="NDM165" s="90"/>
      <c r="NDN165" s="90"/>
      <c r="NDO165" s="90"/>
      <c r="NDP165" s="90"/>
      <c r="NDQ165" s="90"/>
      <c r="NDR165" s="90"/>
      <c r="NDS165" s="90"/>
      <c r="NDT165" s="90"/>
      <c r="NDU165" s="90"/>
      <c r="NDV165" s="90"/>
      <c r="NDW165" s="90"/>
      <c r="NDX165" s="90"/>
      <c r="NDY165" s="90"/>
      <c r="NDZ165" s="90"/>
      <c r="NEA165" s="90"/>
      <c r="NEB165" s="90"/>
      <c r="NEC165" s="90"/>
      <c r="NED165" s="90"/>
      <c r="NEE165" s="90"/>
      <c r="NEF165" s="90"/>
      <c r="NEG165" s="90"/>
      <c r="NEH165" s="90"/>
      <c r="NEI165" s="90"/>
      <c r="NEJ165" s="90"/>
      <c r="NEK165" s="90"/>
      <c r="NEL165" s="90"/>
      <c r="NEM165" s="90"/>
      <c r="NEN165" s="90"/>
      <c r="NEO165" s="90"/>
      <c r="NEP165" s="90"/>
      <c r="NEQ165" s="90"/>
      <c r="NER165" s="90"/>
      <c r="NES165" s="90"/>
      <c r="NET165" s="90"/>
      <c r="NEU165" s="90"/>
      <c r="NEV165" s="90"/>
      <c r="NEW165" s="90"/>
      <c r="NEX165" s="90"/>
      <c r="NEY165" s="90"/>
      <c r="NEZ165" s="90"/>
      <c r="NFA165" s="90"/>
      <c r="NFB165" s="90"/>
      <c r="NFC165" s="90"/>
      <c r="NFD165" s="90"/>
      <c r="NFE165" s="90"/>
      <c r="NFF165" s="90"/>
      <c r="NFG165" s="90"/>
      <c r="NFH165" s="90"/>
      <c r="NFI165" s="90"/>
      <c r="NFJ165" s="90"/>
      <c r="NFK165" s="90"/>
      <c r="NFL165" s="90"/>
      <c r="NFM165" s="90"/>
      <c r="NFN165" s="90"/>
      <c r="NFO165" s="90"/>
      <c r="NFP165" s="90"/>
      <c r="NFQ165" s="90"/>
      <c r="NFR165" s="90"/>
      <c r="NFS165" s="90"/>
      <c r="NFT165" s="90"/>
      <c r="NFU165" s="90"/>
      <c r="NFV165" s="90"/>
      <c r="NFW165" s="90"/>
      <c r="NFX165" s="90"/>
      <c r="NFY165" s="90"/>
      <c r="NFZ165" s="90"/>
      <c r="NGA165" s="90"/>
      <c r="NGB165" s="90"/>
      <c r="NGC165" s="90"/>
      <c r="NGD165" s="90"/>
      <c r="NGE165" s="90"/>
      <c r="NGF165" s="90"/>
      <c r="NGG165" s="90"/>
      <c r="NGH165" s="90"/>
      <c r="NGI165" s="90"/>
      <c r="NGJ165" s="90"/>
      <c r="NGK165" s="90"/>
      <c r="NGL165" s="90"/>
      <c r="NGM165" s="90"/>
      <c r="NGN165" s="90"/>
      <c r="NGO165" s="90"/>
      <c r="NGP165" s="90"/>
      <c r="NGQ165" s="90"/>
      <c r="NGR165" s="90"/>
      <c r="NGS165" s="90"/>
      <c r="NGT165" s="90"/>
      <c r="NGU165" s="90"/>
      <c r="NGV165" s="90"/>
      <c r="NGW165" s="90"/>
      <c r="NGX165" s="90"/>
      <c r="NGY165" s="90"/>
      <c r="NGZ165" s="90"/>
      <c r="NHA165" s="90"/>
      <c r="NHB165" s="90"/>
      <c r="NHC165" s="90"/>
      <c r="NHD165" s="90"/>
      <c r="NHE165" s="90"/>
      <c r="NHF165" s="90"/>
      <c r="NHG165" s="90"/>
      <c r="NHH165" s="90"/>
      <c r="NHI165" s="90"/>
      <c r="NHJ165" s="90"/>
      <c r="NHK165" s="90"/>
      <c r="NHL165" s="90"/>
      <c r="NHM165" s="90"/>
      <c r="NHN165" s="90"/>
      <c r="NHO165" s="90"/>
      <c r="NHP165" s="90"/>
      <c r="NHQ165" s="90"/>
      <c r="NHR165" s="90"/>
      <c r="NHS165" s="90"/>
      <c r="NHT165" s="90"/>
      <c r="NHU165" s="90"/>
      <c r="NHV165" s="90"/>
      <c r="NHW165" s="90"/>
      <c r="NHX165" s="90"/>
      <c r="NHY165" s="90"/>
      <c r="NHZ165" s="90"/>
      <c r="NIA165" s="90"/>
      <c r="NIB165" s="90"/>
      <c r="NIC165" s="90"/>
      <c r="NID165" s="90"/>
      <c r="NIE165" s="90"/>
      <c r="NIF165" s="90"/>
      <c r="NIG165" s="90"/>
      <c r="NIH165" s="90"/>
      <c r="NII165" s="90"/>
      <c r="NIJ165" s="90"/>
      <c r="NIK165" s="90"/>
      <c r="NIL165" s="90"/>
      <c r="NIM165" s="90"/>
      <c r="NIN165" s="90"/>
      <c r="NIO165" s="90"/>
      <c r="NIP165" s="90"/>
      <c r="NIQ165" s="90"/>
      <c r="NIR165" s="90"/>
      <c r="NIS165" s="90"/>
      <c r="NIT165" s="90"/>
      <c r="NIU165" s="90"/>
      <c r="NIV165" s="90"/>
      <c r="NIW165" s="90"/>
      <c r="NIX165" s="90"/>
      <c r="NIY165" s="90"/>
      <c r="NIZ165" s="90"/>
      <c r="NJA165" s="90"/>
      <c r="NJB165" s="90"/>
      <c r="NJC165" s="90"/>
      <c r="NJD165" s="90"/>
      <c r="NJE165" s="90"/>
      <c r="NJF165" s="90"/>
      <c r="NJG165" s="90"/>
      <c r="NJH165" s="90"/>
      <c r="NJI165" s="90"/>
      <c r="NJJ165" s="90"/>
      <c r="NJK165" s="90"/>
      <c r="NJL165" s="90"/>
      <c r="NJM165" s="90"/>
      <c r="NJN165" s="90"/>
      <c r="NJO165" s="90"/>
      <c r="NJP165" s="90"/>
      <c r="NJQ165" s="90"/>
      <c r="NJR165" s="90"/>
      <c r="NJS165" s="90"/>
      <c r="NJT165" s="90"/>
      <c r="NJU165" s="90"/>
      <c r="NJV165" s="90"/>
      <c r="NJW165" s="90"/>
      <c r="NJX165" s="90"/>
      <c r="NJY165" s="90"/>
      <c r="NJZ165" s="90"/>
      <c r="NKA165" s="90"/>
      <c r="NKB165" s="90"/>
      <c r="NKC165" s="90"/>
      <c r="NKD165" s="90"/>
      <c r="NKE165" s="90"/>
      <c r="NKF165" s="90"/>
      <c r="NKG165" s="90"/>
      <c r="NKH165" s="90"/>
      <c r="NKI165" s="90"/>
      <c r="NKJ165" s="90"/>
      <c r="NKK165" s="90"/>
      <c r="NKL165" s="90"/>
      <c r="NKM165" s="90"/>
      <c r="NKN165" s="90"/>
      <c r="NKO165" s="90"/>
      <c r="NKP165" s="90"/>
      <c r="NKQ165" s="90"/>
      <c r="NKR165" s="90"/>
      <c r="NKS165" s="90"/>
      <c r="NKT165" s="90"/>
      <c r="NKU165" s="90"/>
      <c r="NKV165" s="90"/>
      <c r="NKW165" s="90"/>
      <c r="NKX165" s="90"/>
      <c r="NKY165" s="90"/>
      <c r="NKZ165" s="90"/>
      <c r="NLA165" s="90"/>
      <c r="NLB165" s="90"/>
      <c r="NLC165" s="90"/>
      <c r="NLD165" s="90"/>
      <c r="NLE165" s="90"/>
      <c r="NLF165" s="90"/>
      <c r="NLG165" s="90"/>
      <c r="NLH165" s="90"/>
      <c r="NLI165" s="90"/>
      <c r="NLJ165" s="90"/>
      <c r="NLK165" s="90"/>
      <c r="NLL165" s="90"/>
      <c r="NLM165" s="90"/>
      <c r="NLN165" s="90"/>
      <c r="NLO165" s="90"/>
      <c r="NLP165" s="90"/>
      <c r="NLQ165" s="90"/>
      <c r="NLR165" s="90"/>
      <c r="NLS165" s="90"/>
      <c r="NLT165" s="90"/>
      <c r="NLU165" s="90"/>
      <c r="NLV165" s="90"/>
      <c r="NLW165" s="90"/>
      <c r="NLX165" s="90"/>
      <c r="NLY165" s="90"/>
      <c r="NLZ165" s="90"/>
      <c r="NMA165" s="90"/>
      <c r="NMB165" s="90"/>
      <c r="NMC165" s="90"/>
      <c r="NMD165" s="90"/>
      <c r="NME165" s="90"/>
      <c r="NMF165" s="90"/>
      <c r="NMG165" s="90"/>
      <c r="NMH165" s="90"/>
      <c r="NMI165" s="90"/>
      <c r="NMJ165" s="90"/>
      <c r="NMK165" s="90"/>
      <c r="NML165" s="90"/>
      <c r="NMM165" s="90"/>
      <c r="NMN165" s="90"/>
      <c r="NMO165" s="90"/>
      <c r="NMP165" s="90"/>
      <c r="NMQ165" s="90"/>
      <c r="NMR165" s="90"/>
      <c r="NMS165" s="90"/>
      <c r="NMT165" s="90"/>
      <c r="NMU165" s="90"/>
      <c r="NMV165" s="90"/>
      <c r="NMW165" s="90"/>
      <c r="NMX165" s="90"/>
      <c r="NMY165" s="90"/>
      <c r="NMZ165" s="90"/>
      <c r="NNA165" s="90"/>
      <c r="NNB165" s="90"/>
      <c r="NNC165" s="90"/>
      <c r="NND165" s="90"/>
      <c r="NNE165" s="90"/>
      <c r="NNF165" s="90"/>
      <c r="NNG165" s="90"/>
      <c r="NNH165" s="90"/>
      <c r="NNI165" s="90"/>
      <c r="NNJ165" s="90"/>
      <c r="NNK165" s="90"/>
      <c r="NNL165" s="90"/>
      <c r="NNM165" s="90"/>
      <c r="NNN165" s="90"/>
      <c r="NNO165" s="90"/>
      <c r="NNP165" s="90"/>
      <c r="NNQ165" s="90"/>
      <c r="NNR165" s="90"/>
      <c r="NNS165" s="90"/>
      <c r="NNT165" s="90"/>
      <c r="NNU165" s="90"/>
      <c r="NNV165" s="90"/>
      <c r="NNW165" s="90"/>
      <c r="NNX165" s="90"/>
      <c r="NNY165" s="90"/>
      <c r="NNZ165" s="90"/>
      <c r="NOA165" s="90"/>
      <c r="NOB165" s="90"/>
      <c r="NOC165" s="90"/>
      <c r="NOD165" s="90"/>
      <c r="NOE165" s="90"/>
      <c r="NOF165" s="90"/>
      <c r="NOG165" s="90"/>
      <c r="NOH165" s="90"/>
      <c r="NOI165" s="90"/>
      <c r="NOJ165" s="90"/>
      <c r="NOK165" s="90"/>
      <c r="NOL165" s="90"/>
      <c r="NOM165" s="90"/>
      <c r="NON165" s="90"/>
      <c r="NOO165" s="90"/>
      <c r="NOP165" s="90"/>
      <c r="NOQ165" s="90"/>
      <c r="NOR165" s="90"/>
      <c r="NOS165" s="90"/>
      <c r="NOT165" s="90"/>
      <c r="NOU165" s="90"/>
      <c r="NOV165" s="90"/>
      <c r="NOW165" s="90"/>
      <c r="NOX165" s="90"/>
      <c r="NOY165" s="90"/>
      <c r="NOZ165" s="90"/>
      <c r="NPA165" s="90"/>
      <c r="NPB165" s="90"/>
      <c r="NPC165" s="90"/>
      <c r="NPD165" s="90"/>
      <c r="NPE165" s="90"/>
      <c r="NPF165" s="90"/>
      <c r="NPG165" s="90"/>
      <c r="NPH165" s="90"/>
      <c r="NPI165" s="90"/>
      <c r="NPJ165" s="90"/>
      <c r="NPK165" s="90"/>
      <c r="NPL165" s="90"/>
      <c r="NPM165" s="90"/>
      <c r="NPN165" s="90"/>
      <c r="NPO165" s="90"/>
      <c r="NPP165" s="90"/>
      <c r="NPQ165" s="90"/>
      <c r="NPR165" s="90"/>
      <c r="NPS165" s="90"/>
      <c r="NPT165" s="90"/>
      <c r="NPU165" s="90"/>
      <c r="NPV165" s="90"/>
      <c r="NPW165" s="90"/>
      <c r="NPX165" s="90"/>
      <c r="NPY165" s="90"/>
      <c r="NPZ165" s="90"/>
      <c r="NQA165" s="90"/>
      <c r="NQB165" s="90"/>
      <c r="NQC165" s="90"/>
      <c r="NQD165" s="90"/>
      <c r="NQE165" s="90"/>
      <c r="NQF165" s="90"/>
      <c r="NQG165" s="90"/>
      <c r="NQH165" s="90"/>
      <c r="NQI165" s="90"/>
      <c r="NQJ165" s="90"/>
      <c r="NQK165" s="90"/>
      <c r="NQL165" s="90"/>
      <c r="NQM165" s="90"/>
      <c r="NQN165" s="90"/>
      <c r="NQO165" s="90"/>
      <c r="NQP165" s="90"/>
      <c r="NQQ165" s="90"/>
      <c r="NQR165" s="90"/>
      <c r="NQS165" s="90"/>
      <c r="NQT165" s="90"/>
      <c r="NQU165" s="90"/>
      <c r="NQV165" s="90"/>
      <c r="NQW165" s="90"/>
      <c r="NQX165" s="90"/>
      <c r="NQY165" s="90"/>
      <c r="NQZ165" s="90"/>
      <c r="NRA165" s="90"/>
      <c r="NRB165" s="90"/>
      <c r="NRC165" s="90"/>
      <c r="NRD165" s="90"/>
      <c r="NRE165" s="90"/>
      <c r="NRF165" s="90"/>
      <c r="NRG165" s="90"/>
      <c r="NRH165" s="90"/>
      <c r="NRI165" s="90"/>
      <c r="NRJ165" s="90"/>
      <c r="NRK165" s="90"/>
      <c r="NRL165" s="90"/>
      <c r="NRM165" s="90"/>
      <c r="NRN165" s="90"/>
      <c r="NRO165" s="90"/>
      <c r="NRP165" s="90"/>
      <c r="NRQ165" s="90"/>
      <c r="NRR165" s="90"/>
      <c r="NRS165" s="90"/>
      <c r="NRT165" s="90"/>
      <c r="NRU165" s="90"/>
      <c r="NRV165" s="90"/>
      <c r="NRW165" s="90"/>
      <c r="NRX165" s="90"/>
      <c r="NRY165" s="90"/>
      <c r="NRZ165" s="90"/>
      <c r="NSA165" s="90"/>
      <c r="NSB165" s="90"/>
      <c r="NSC165" s="90"/>
      <c r="NSD165" s="90"/>
      <c r="NSE165" s="90"/>
      <c r="NSF165" s="90"/>
      <c r="NSG165" s="90"/>
      <c r="NSH165" s="90"/>
      <c r="NSI165" s="90"/>
      <c r="NSJ165" s="90"/>
      <c r="NSK165" s="90"/>
      <c r="NSL165" s="90"/>
      <c r="NSM165" s="90"/>
      <c r="NSN165" s="90"/>
      <c r="NSO165" s="90"/>
      <c r="NSP165" s="90"/>
      <c r="NSQ165" s="90"/>
      <c r="NSR165" s="90"/>
      <c r="NSS165" s="90"/>
      <c r="NST165" s="90"/>
      <c r="NSU165" s="90"/>
      <c r="NSV165" s="90"/>
      <c r="NSW165" s="90"/>
      <c r="NSX165" s="90"/>
      <c r="NSY165" s="90"/>
      <c r="NSZ165" s="90"/>
      <c r="NTA165" s="90"/>
      <c r="NTB165" s="90"/>
      <c r="NTC165" s="90"/>
      <c r="NTD165" s="90"/>
      <c r="NTE165" s="90"/>
      <c r="NTF165" s="90"/>
      <c r="NTG165" s="90"/>
      <c r="NTH165" s="90"/>
      <c r="NTI165" s="90"/>
      <c r="NTJ165" s="90"/>
      <c r="NTK165" s="90"/>
      <c r="NTL165" s="90"/>
      <c r="NTM165" s="90"/>
      <c r="NTN165" s="90"/>
      <c r="NTO165" s="90"/>
      <c r="NTP165" s="90"/>
      <c r="NTQ165" s="90"/>
      <c r="NTR165" s="90"/>
      <c r="NTS165" s="90"/>
      <c r="NTT165" s="90"/>
      <c r="NTU165" s="90"/>
      <c r="NTV165" s="90"/>
      <c r="NTW165" s="90"/>
      <c r="NTX165" s="90"/>
      <c r="NTY165" s="90"/>
      <c r="NTZ165" s="90"/>
      <c r="NUA165" s="90"/>
      <c r="NUB165" s="90"/>
      <c r="NUC165" s="90"/>
      <c r="NUD165" s="90"/>
      <c r="NUE165" s="90"/>
      <c r="NUF165" s="90"/>
      <c r="NUG165" s="90"/>
      <c r="NUH165" s="90"/>
      <c r="NUI165" s="90"/>
      <c r="NUJ165" s="90"/>
      <c r="NUK165" s="90"/>
      <c r="NUL165" s="90"/>
      <c r="NUM165" s="90"/>
      <c r="NUN165" s="90"/>
      <c r="NUO165" s="90"/>
      <c r="NUP165" s="90"/>
      <c r="NUQ165" s="90"/>
      <c r="NUR165" s="90"/>
      <c r="NUS165" s="90"/>
      <c r="NUT165" s="90"/>
      <c r="NUU165" s="90"/>
      <c r="NUV165" s="90"/>
      <c r="NUW165" s="90"/>
      <c r="NUX165" s="90"/>
      <c r="NUY165" s="90"/>
      <c r="NUZ165" s="90"/>
      <c r="NVA165" s="90"/>
      <c r="NVB165" s="90"/>
      <c r="NVC165" s="90"/>
      <c r="NVD165" s="90"/>
      <c r="NVE165" s="90"/>
      <c r="NVF165" s="90"/>
      <c r="NVG165" s="90"/>
      <c r="NVH165" s="90"/>
      <c r="NVI165" s="90"/>
      <c r="NVJ165" s="90"/>
      <c r="NVK165" s="90"/>
      <c r="NVL165" s="90"/>
      <c r="NVM165" s="90"/>
      <c r="NVN165" s="90"/>
      <c r="NVO165" s="90"/>
      <c r="NVP165" s="90"/>
      <c r="NVQ165" s="90"/>
      <c r="NVR165" s="90"/>
      <c r="NVS165" s="90"/>
      <c r="NVT165" s="90"/>
      <c r="NVU165" s="90"/>
      <c r="NVV165" s="90"/>
      <c r="NVW165" s="90"/>
      <c r="NVX165" s="90"/>
      <c r="NVY165" s="90"/>
      <c r="NVZ165" s="90"/>
      <c r="NWA165" s="90"/>
      <c r="NWB165" s="90"/>
      <c r="NWC165" s="90"/>
      <c r="NWD165" s="90"/>
      <c r="NWE165" s="90"/>
      <c r="NWF165" s="90"/>
      <c r="NWG165" s="90"/>
      <c r="NWH165" s="90"/>
      <c r="NWI165" s="90"/>
      <c r="NWJ165" s="90"/>
      <c r="NWK165" s="90"/>
      <c r="NWL165" s="90"/>
      <c r="NWM165" s="90"/>
      <c r="NWN165" s="90"/>
      <c r="NWO165" s="90"/>
      <c r="NWP165" s="90"/>
      <c r="NWQ165" s="90"/>
      <c r="NWR165" s="90"/>
      <c r="NWS165" s="90"/>
      <c r="NWT165" s="90"/>
      <c r="NWU165" s="90"/>
      <c r="NWV165" s="90"/>
      <c r="NWW165" s="90"/>
      <c r="NWX165" s="90"/>
      <c r="NWY165" s="90"/>
      <c r="NWZ165" s="90"/>
      <c r="NXA165" s="90"/>
      <c r="NXB165" s="90"/>
      <c r="NXC165" s="90"/>
      <c r="NXD165" s="90"/>
      <c r="NXE165" s="90"/>
      <c r="NXF165" s="90"/>
      <c r="NXG165" s="90"/>
      <c r="NXH165" s="90"/>
      <c r="NXI165" s="90"/>
      <c r="NXJ165" s="90"/>
      <c r="NXK165" s="90"/>
      <c r="NXL165" s="90"/>
      <c r="NXM165" s="90"/>
      <c r="NXN165" s="90"/>
      <c r="NXO165" s="90"/>
      <c r="NXP165" s="90"/>
      <c r="NXQ165" s="90"/>
      <c r="NXR165" s="90"/>
      <c r="NXS165" s="90"/>
      <c r="NXT165" s="90"/>
      <c r="NXU165" s="90"/>
      <c r="NXV165" s="90"/>
      <c r="NXW165" s="90"/>
      <c r="NXX165" s="90"/>
      <c r="NXY165" s="90"/>
      <c r="NXZ165" s="90"/>
      <c r="NYA165" s="90"/>
      <c r="NYB165" s="90"/>
      <c r="NYC165" s="90"/>
      <c r="NYD165" s="90"/>
      <c r="NYE165" s="90"/>
      <c r="NYF165" s="90"/>
      <c r="NYG165" s="90"/>
      <c r="NYH165" s="90"/>
      <c r="NYI165" s="90"/>
      <c r="NYJ165" s="90"/>
      <c r="NYK165" s="90"/>
      <c r="NYL165" s="90"/>
      <c r="NYM165" s="90"/>
      <c r="NYN165" s="90"/>
      <c r="NYO165" s="90"/>
      <c r="NYP165" s="90"/>
      <c r="NYQ165" s="90"/>
      <c r="NYR165" s="90"/>
      <c r="NYS165" s="90"/>
      <c r="NYT165" s="90"/>
      <c r="NYU165" s="90"/>
      <c r="NYV165" s="90"/>
      <c r="NYW165" s="90"/>
      <c r="NYX165" s="90"/>
      <c r="NYY165" s="90"/>
      <c r="NYZ165" s="90"/>
      <c r="NZA165" s="90"/>
      <c r="NZB165" s="90"/>
      <c r="NZC165" s="90"/>
      <c r="NZD165" s="90"/>
      <c r="NZE165" s="90"/>
      <c r="NZF165" s="90"/>
      <c r="NZG165" s="90"/>
      <c r="NZH165" s="90"/>
      <c r="NZI165" s="90"/>
      <c r="NZJ165" s="90"/>
      <c r="NZK165" s="90"/>
      <c r="NZL165" s="90"/>
      <c r="NZM165" s="90"/>
      <c r="NZN165" s="90"/>
      <c r="NZO165" s="90"/>
      <c r="NZP165" s="90"/>
      <c r="NZQ165" s="90"/>
      <c r="NZR165" s="90"/>
      <c r="NZS165" s="90"/>
      <c r="NZT165" s="90"/>
      <c r="NZU165" s="90"/>
      <c r="NZV165" s="90"/>
      <c r="NZW165" s="90"/>
      <c r="NZX165" s="90"/>
      <c r="NZY165" s="90"/>
      <c r="NZZ165" s="90"/>
      <c r="OAA165" s="90"/>
      <c r="OAB165" s="90"/>
      <c r="OAC165" s="90"/>
      <c r="OAD165" s="90"/>
      <c r="OAE165" s="90"/>
      <c r="OAF165" s="90"/>
      <c r="OAG165" s="90"/>
      <c r="OAH165" s="90"/>
      <c r="OAI165" s="90"/>
      <c r="OAJ165" s="90"/>
      <c r="OAK165" s="90"/>
      <c r="OAL165" s="90"/>
      <c r="OAM165" s="90"/>
      <c r="OAN165" s="90"/>
      <c r="OAO165" s="90"/>
      <c r="OAP165" s="90"/>
      <c r="OAQ165" s="90"/>
      <c r="OAR165" s="90"/>
      <c r="OAS165" s="90"/>
      <c r="OAT165" s="90"/>
      <c r="OAU165" s="90"/>
      <c r="OAV165" s="90"/>
      <c r="OAW165" s="90"/>
      <c r="OAX165" s="90"/>
      <c r="OAY165" s="90"/>
      <c r="OAZ165" s="90"/>
      <c r="OBA165" s="90"/>
      <c r="OBB165" s="90"/>
      <c r="OBC165" s="90"/>
      <c r="OBD165" s="90"/>
      <c r="OBE165" s="90"/>
      <c r="OBF165" s="90"/>
      <c r="OBG165" s="90"/>
      <c r="OBH165" s="90"/>
      <c r="OBI165" s="90"/>
      <c r="OBJ165" s="90"/>
      <c r="OBK165" s="90"/>
      <c r="OBL165" s="90"/>
      <c r="OBM165" s="90"/>
      <c r="OBN165" s="90"/>
      <c r="OBO165" s="90"/>
      <c r="OBP165" s="90"/>
      <c r="OBQ165" s="90"/>
      <c r="OBR165" s="90"/>
      <c r="OBS165" s="90"/>
      <c r="OBT165" s="90"/>
      <c r="OBU165" s="90"/>
      <c r="OBV165" s="90"/>
      <c r="OBW165" s="90"/>
      <c r="OBX165" s="90"/>
      <c r="OBY165" s="90"/>
      <c r="OBZ165" s="90"/>
      <c r="OCA165" s="90"/>
      <c r="OCB165" s="90"/>
      <c r="OCC165" s="90"/>
      <c r="OCD165" s="90"/>
      <c r="OCE165" s="90"/>
      <c r="OCF165" s="90"/>
      <c r="OCG165" s="90"/>
      <c r="OCH165" s="90"/>
      <c r="OCI165" s="90"/>
      <c r="OCJ165" s="90"/>
      <c r="OCK165" s="90"/>
      <c r="OCL165" s="90"/>
      <c r="OCM165" s="90"/>
      <c r="OCN165" s="90"/>
      <c r="OCO165" s="90"/>
      <c r="OCP165" s="90"/>
      <c r="OCQ165" s="90"/>
      <c r="OCR165" s="90"/>
      <c r="OCS165" s="90"/>
      <c r="OCT165" s="90"/>
      <c r="OCU165" s="90"/>
      <c r="OCV165" s="90"/>
      <c r="OCW165" s="90"/>
      <c r="OCX165" s="90"/>
      <c r="OCY165" s="90"/>
      <c r="OCZ165" s="90"/>
      <c r="ODA165" s="90"/>
      <c r="ODB165" s="90"/>
      <c r="ODC165" s="90"/>
      <c r="ODD165" s="90"/>
      <c r="ODE165" s="90"/>
      <c r="ODF165" s="90"/>
      <c r="ODG165" s="90"/>
      <c r="ODH165" s="90"/>
      <c r="ODI165" s="90"/>
      <c r="ODJ165" s="90"/>
      <c r="ODK165" s="90"/>
      <c r="ODL165" s="90"/>
      <c r="ODM165" s="90"/>
      <c r="ODN165" s="90"/>
      <c r="ODO165" s="90"/>
      <c r="ODP165" s="90"/>
      <c r="ODQ165" s="90"/>
      <c r="ODR165" s="90"/>
      <c r="ODS165" s="90"/>
      <c r="ODT165" s="90"/>
      <c r="ODU165" s="90"/>
      <c r="ODV165" s="90"/>
      <c r="ODW165" s="90"/>
      <c r="ODX165" s="90"/>
      <c r="ODY165" s="90"/>
      <c r="ODZ165" s="90"/>
      <c r="OEA165" s="90"/>
      <c r="OEB165" s="90"/>
      <c r="OEC165" s="90"/>
      <c r="OED165" s="90"/>
      <c r="OEE165" s="90"/>
      <c r="OEF165" s="90"/>
      <c r="OEG165" s="90"/>
      <c r="OEH165" s="90"/>
      <c r="OEI165" s="90"/>
      <c r="OEJ165" s="90"/>
      <c r="OEK165" s="90"/>
      <c r="OEL165" s="90"/>
      <c r="OEM165" s="90"/>
      <c r="OEN165" s="90"/>
      <c r="OEO165" s="90"/>
      <c r="OEP165" s="90"/>
      <c r="OEQ165" s="90"/>
      <c r="OER165" s="90"/>
      <c r="OES165" s="90"/>
      <c r="OET165" s="90"/>
      <c r="OEU165" s="90"/>
      <c r="OEV165" s="90"/>
      <c r="OEW165" s="90"/>
      <c r="OEX165" s="90"/>
      <c r="OEY165" s="90"/>
      <c r="OEZ165" s="90"/>
      <c r="OFA165" s="90"/>
      <c r="OFB165" s="90"/>
      <c r="OFC165" s="90"/>
      <c r="OFD165" s="90"/>
      <c r="OFE165" s="90"/>
      <c r="OFF165" s="90"/>
      <c r="OFG165" s="90"/>
      <c r="OFH165" s="90"/>
      <c r="OFI165" s="90"/>
      <c r="OFJ165" s="90"/>
      <c r="OFK165" s="90"/>
      <c r="OFL165" s="90"/>
      <c r="OFM165" s="90"/>
      <c r="OFN165" s="90"/>
      <c r="OFO165" s="90"/>
      <c r="OFP165" s="90"/>
      <c r="OFQ165" s="90"/>
      <c r="OFR165" s="90"/>
      <c r="OFS165" s="90"/>
      <c r="OFT165" s="90"/>
      <c r="OFU165" s="90"/>
      <c r="OFV165" s="90"/>
      <c r="OFW165" s="90"/>
      <c r="OFX165" s="90"/>
      <c r="OFY165" s="90"/>
      <c r="OFZ165" s="90"/>
      <c r="OGA165" s="90"/>
      <c r="OGB165" s="90"/>
      <c r="OGC165" s="90"/>
      <c r="OGD165" s="90"/>
      <c r="OGE165" s="90"/>
      <c r="OGF165" s="90"/>
      <c r="OGG165" s="90"/>
      <c r="OGH165" s="90"/>
      <c r="OGI165" s="90"/>
      <c r="OGJ165" s="90"/>
      <c r="OGK165" s="90"/>
      <c r="OGL165" s="90"/>
      <c r="OGM165" s="90"/>
      <c r="OGN165" s="90"/>
      <c r="OGO165" s="90"/>
      <c r="OGP165" s="90"/>
      <c r="OGQ165" s="90"/>
      <c r="OGR165" s="90"/>
      <c r="OGS165" s="90"/>
      <c r="OGT165" s="90"/>
      <c r="OGU165" s="90"/>
      <c r="OGV165" s="90"/>
      <c r="OGW165" s="90"/>
      <c r="OGX165" s="90"/>
      <c r="OGY165" s="90"/>
      <c r="OGZ165" s="90"/>
      <c r="OHA165" s="90"/>
      <c r="OHB165" s="90"/>
      <c r="OHC165" s="90"/>
      <c r="OHD165" s="90"/>
      <c r="OHE165" s="90"/>
      <c r="OHF165" s="90"/>
      <c r="OHG165" s="90"/>
      <c r="OHH165" s="90"/>
      <c r="OHI165" s="90"/>
      <c r="OHJ165" s="90"/>
      <c r="OHK165" s="90"/>
      <c r="OHL165" s="90"/>
      <c r="OHM165" s="90"/>
      <c r="OHN165" s="90"/>
      <c r="OHO165" s="90"/>
      <c r="OHP165" s="90"/>
      <c r="OHQ165" s="90"/>
      <c r="OHR165" s="90"/>
      <c r="OHS165" s="90"/>
      <c r="OHT165" s="90"/>
      <c r="OHU165" s="90"/>
      <c r="OHV165" s="90"/>
      <c r="OHW165" s="90"/>
      <c r="OHX165" s="90"/>
      <c r="OHY165" s="90"/>
      <c r="OHZ165" s="90"/>
      <c r="OIA165" s="90"/>
      <c r="OIB165" s="90"/>
      <c r="OIC165" s="90"/>
      <c r="OID165" s="90"/>
      <c r="OIE165" s="90"/>
      <c r="OIF165" s="90"/>
      <c r="OIG165" s="90"/>
      <c r="OIH165" s="90"/>
      <c r="OII165" s="90"/>
      <c r="OIJ165" s="90"/>
      <c r="OIK165" s="90"/>
      <c r="OIL165" s="90"/>
      <c r="OIM165" s="90"/>
      <c r="OIN165" s="90"/>
      <c r="OIO165" s="90"/>
      <c r="OIP165" s="90"/>
      <c r="OIQ165" s="90"/>
      <c r="OIR165" s="90"/>
      <c r="OIS165" s="90"/>
      <c r="OIT165" s="90"/>
      <c r="OIU165" s="90"/>
      <c r="OIV165" s="90"/>
      <c r="OIW165" s="90"/>
      <c r="OIX165" s="90"/>
      <c r="OIY165" s="90"/>
      <c r="OIZ165" s="90"/>
      <c r="OJA165" s="90"/>
      <c r="OJB165" s="90"/>
      <c r="OJC165" s="90"/>
      <c r="OJD165" s="90"/>
      <c r="OJE165" s="90"/>
      <c r="OJF165" s="90"/>
      <c r="OJG165" s="90"/>
      <c r="OJH165" s="90"/>
      <c r="OJI165" s="90"/>
      <c r="OJJ165" s="90"/>
      <c r="OJK165" s="90"/>
      <c r="OJL165" s="90"/>
      <c r="OJM165" s="90"/>
      <c r="OJN165" s="90"/>
      <c r="OJO165" s="90"/>
      <c r="OJP165" s="90"/>
      <c r="OJQ165" s="90"/>
      <c r="OJR165" s="90"/>
      <c r="OJS165" s="90"/>
      <c r="OJT165" s="90"/>
      <c r="OJU165" s="90"/>
      <c r="OJV165" s="90"/>
      <c r="OJW165" s="90"/>
      <c r="OJX165" s="90"/>
      <c r="OJY165" s="90"/>
      <c r="OJZ165" s="90"/>
      <c r="OKA165" s="90"/>
      <c r="OKB165" s="90"/>
      <c r="OKC165" s="90"/>
      <c r="OKD165" s="90"/>
      <c r="OKE165" s="90"/>
      <c r="OKF165" s="90"/>
      <c r="OKG165" s="90"/>
      <c r="OKH165" s="90"/>
      <c r="OKI165" s="90"/>
      <c r="OKJ165" s="90"/>
      <c r="OKK165" s="90"/>
      <c r="OKL165" s="90"/>
      <c r="OKM165" s="90"/>
      <c r="OKN165" s="90"/>
      <c r="OKO165" s="90"/>
      <c r="OKP165" s="90"/>
      <c r="OKQ165" s="90"/>
      <c r="OKR165" s="90"/>
      <c r="OKS165" s="90"/>
      <c r="OKT165" s="90"/>
      <c r="OKU165" s="90"/>
      <c r="OKV165" s="90"/>
      <c r="OKW165" s="90"/>
      <c r="OKX165" s="90"/>
      <c r="OKY165" s="90"/>
      <c r="OKZ165" s="90"/>
      <c r="OLA165" s="90"/>
      <c r="OLB165" s="90"/>
      <c r="OLC165" s="90"/>
      <c r="OLD165" s="90"/>
      <c r="OLE165" s="90"/>
      <c r="OLF165" s="90"/>
      <c r="OLG165" s="90"/>
      <c r="OLH165" s="90"/>
      <c r="OLI165" s="90"/>
      <c r="OLJ165" s="90"/>
      <c r="OLK165" s="90"/>
      <c r="OLL165" s="90"/>
      <c r="OLM165" s="90"/>
      <c r="OLN165" s="90"/>
      <c r="OLO165" s="90"/>
      <c r="OLP165" s="90"/>
      <c r="OLQ165" s="90"/>
      <c r="OLR165" s="90"/>
      <c r="OLS165" s="90"/>
      <c r="OLT165" s="90"/>
      <c r="OLU165" s="90"/>
      <c r="OLV165" s="90"/>
      <c r="OLW165" s="90"/>
      <c r="OLX165" s="90"/>
      <c r="OLY165" s="90"/>
      <c r="OLZ165" s="90"/>
      <c r="OMA165" s="90"/>
      <c r="OMB165" s="90"/>
      <c r="OMC165" s="90"/>
      <c r="OMD165" s="90"/>
      <c r="OME165" s="90"/>
      <c r="OMF165" s="90"/>
      <c r="OMG165" s="90"/>
      <c r="OMH165" s="90"/>
      <c r="OMI165" s="90"/>
      <c r="OMJ165" s="90"/>
      <c r="OMK165" s="90"/>
      <c r="OML165" s="90"/>
      <c r="OMM165" s="90"/>
      <c r="OMN165" s="90"/>
      <c r="OMO165" s="90"/>
      <c r="OMP165" s="90"/>
      <c r="OMQ165" s="90"/>
      <c r="OMR165" s="90"/>
      <c r="OMS165" s="90"/>
      <c r="OMT165" s="90"/>
      <c r="OMU165" s="90"/>
      <c r="OMV165" s="90"/>
      <c r="OMW165" s="90"/>
      <c r="OMX165" s="90"/>
      <c r="OMY165" s="90"/>
      <c r="OMZ165" s="90"/>
      <c r="ONA165" s="90"/>
      <c r="ONB165" s="90"/>
      <c r="ONC165" s="90"/>
      <c r="OND165" s="90"/>
      <c r="ONE165" s="90"/>
      <c r="ONF165" s="90"/>
      <c r="ONG165" s="90"/>
      <c r="ONH165" s="90"/>
      <c r="ONI165" s="90"/>
      <c r="ONJ165" s="90"/>
      <c r="ONK165" s="90"/>
      <c r="ONL165" s="90"/>
      <c r="ONM165" s="90"/>
      <c r="ONN165" s="90"/>
      <c r="ONO165" s="90"/>
      <c r="ONP165" s="90"/>
      <c r="ONQ165" s="90"/>
      <c r="ONR165" s="90"/>
      <c r="ONS165" s="90"/>
      <c r="ONT165" s="90"/>
      <c r="ONU165" s="90"/>
      <c r="ONV165" s="90"/>
      <c r="ONW165" s="90"/>
      <c r="ONX165" s="90"/>
      <c r="ONY165" s="90"/>
      <c r="ONZ165" s="90"/>
      <c r="OOA165" s="90"/>
      <c r="OOB165" s="90"/>
      <c r="OOC165" s="90"/>
      <c r="OOD165" s="90"/>
      <c r="OOE165" s="90"/>
      <c r="OOF165" s="90"/>
      <c r="OOG165" s="90"/>
      <c r="OOH165" s="90"/>
      <c r="OOI165" s="90"/>
      <c r="OOJ165" s="90"/>
      <c r="OOK165" s="90"/>
      <c r="OOL165" s="90"/>
      <c r="OOM165" s="90"/>
      <c r="OON165" s="90"/>
      <c r="OOO165" s="90"/>
      <c r="OOP165" s="90"/>
      <c r="OOQ165" s="90"/>
      <c r="OOR165" s="90"/>
      <c r="OOS165" s="90"/>
      <c r="OOT165" s="90"/>
      <c r="OOU165" s="90"/>
      <c r="OOV165" s="90"/>
      <c r="OOW165" s="90"/>
      <c r="OOX165" s="90"/>
      <c r="OOY165" s="90"/>
      <c r="OOZ165" s="90"/>
      <c r="OPA165" s="90"/>
      <c r="OPB165" s="90"/>
      <c r="OPC165" s="90"/>
      <c r="OPD165" s="90"/>
      <c r="OPE165" s="90"/>
      <c r="OPF165" s="90"/>
      <c r="OPG165" s="90"/>
      <c r="OPH165" s="90"/>
      <c r="OPI165" s="90"/>
      <c r="OPJ165" s="90"/>
      <c r="OPK165" s="90"/>
      <c r="OPL165" s="90"/>
      <c r="OPM165" s="90"/>
      <c r="OPN165" s="90"/>
      <c r="OPO165" s="90"/>
      <c r="OPP165" s="90"/>
      <c r="OPQ165" s="90"/>
      <c r="OPR165" s="90"/>
      <c r="OPS165" s="90"/>
      <c r="OPT165" s="90"/>
      <c r="OPU165" s="90"/>
      <c r="OPV165" s="90"/>
      <c r="OPW165" s="90"/>
      <c r="OPX165" s="90"/>
      <c r="OPY165" s="90"/>
      <c r="OPZ165" s="90"/>
      <c r="OQA165" s="90"/>
      <c r="OQB165" s="90"/>
      <c r="OQC165" s="90"/>
      <c r="OQD165" s="90"/>
      <c r="OQE165" s="90"/>
      <c r="OQF165" s="90"/>
      <c r="OQG165" s="90"/>
      <c r="OQH165" s="90"/>
      <c r="OQI165" s="90"/>
      <c r="OQJ165" s="90"/>
      <c r="OQK165" s="90"/>
      <c r="OQL165" s="90"/>
      <c r="OQM165" s="90"/>
      <c r="OQN165" s="90"/>
      <c r="OQO165" s="90"/>
      <c r="OQP165" s="90"/>
      <c r="OQQ165" s="90"/>
      <c r="OQR165" s="90"/>
      <c r="OQS165" s="90"/>
      <c r="OQT165" s="90"/>
      <c r="OQU165" s="90"/>
      <c r="OQV165" s="90"/>
      <c r="OQW165" s="90"/>
      <c r="OQX165" s="90"/>
      <c r="OQY165" s="90"/>
      <c r="OQZ165" s="90"/>
      <c r="ORA165" s="90"/>
      <c r="ORB165" s="90"/>
      <c r="ORC165" s="90"/>
      <c r="ORD165" s="90"/>
      <c r="ORE165" s="90"/>
      <c r="ORF165" s="90"/>
      <c r="ORG165" s="90"/>
      <c r="ORH165" s="90"/>
      <c r="ORI165" s="90"/>
      <c r="ORJ165" s="90"/>
      <c r="ORK165" s="90"/>
      <c r="ORL165" s="90"/>
      <c r="ORM165" s="90"/>
      <c r="ORN165" s="90"/>
      <c r="ORO165" s="90"/>
      <c r="ORP165" s="90"/>
      <c r="ORQ165" s="90"/>
      <c r="ORR165" s="90"/>
      <c r="ORS165" s="90"/>
      <c r="ORT165" s="90"/>
      <c r="ORU165" s="90"/>
      <c r="ORV165" s="90"/>
      <c r="ORW165" s="90"/>
      <c r="ORX165" s="90"/>
      <c r="ORY165" s="90"/>
      <c r="ORZ165" s="90"/>
      <c r="OSA165" s="90"/>
      <c r="OSB165" s="90"/>
      <c r="OSC165" s="90"/>
      <c r="OSD165" s="90"/>
      <c r="OSE165" s="90"/>
      <c r="OSF165" s="90"/>
      <c r="OSG165" s="90"/>
      <c r="OSH165" s="90"/>
      <c r="OSI165" s="90"/>
      <c r="OSJ165" s="90"/>
      <c r="OSK165" s="90"/>
      <c r="OSL165" s="90"/>
      <c r="OSM165" s="90"/>
      <c r="OSN165" s="90"/>
      <c r="OSO165" s="90"/>
      <c r="OSP165" s="90"/>
      <c r="OSQ165" s="90"/>
      <c r="OSR165" s="90"/>
      <c r="OSS165" s="90"/>
      <c r="OST165" s="90"/>
      <c r="OSU165" s="90"/>
      <c r="OSV165" s="90"/>
      <c r="OSW165" s="90"/>
      <c r="OSX165" s="90"/>
      <c r="OSY165" s="90"/>
      <c r="OSZ165" s="90"/>
      <c r="OTA165" s="90"/>
      <c r="OTB165" s="90"/>
      <c r="OTC165" s="90"/>
      <c r="OTD165" s="90"/>
      <c r="OTE165" s="90"/>
      <c r="OTF165" s="90"/>
      <c r="OTG165" s="90"/>
      <c r="OTH165" s="90"/>
      <c r="OTI165" s="90"/>
      <c r="OTJ165" s="90"/>
      <c r="OTK165" s="90"/>
      <c r="OTL165" s="90"/>
      <c r="OTM165" s="90"/>
      <c r="OTN165" s="90"/>
      <c r="OTO165" s="90"/>
      <c r="OTP165" s="90"/>
      <c r="OTQ165" s="90"/>
      <c r="OTR165" s="90"/>
      <c r="OTS165" s="90"/>
      <c r="OTT165" s="90"/>
      <c r="OTU165" s="90"/>
      <c r="OTV165" s="90"/>
      <c r="OTW165" s="90"/>
      <c r="OTX165" s="90"/>
      <c r="OTY165" s="90"/>
      <c r="OTZ165" s="90"/>
      <c r="OUA165" s="90"/>
      <c r="OUB165" s="90"/>
      <c r="OUC165" s="90"/>
      <c r="OUD165" s="90"/>
      <c r="OUE165" s="90"/>
      <c r="OUF165" s="90"/>
      <c r="OUG165" s="90"/>
      <c r="OUH165" s="90"/>
      <c r="OUI165" s="90"/>
      <c r="OUJ165" s="90"/>
      <c r="OUK165" s="90"/>
      <c r="OUL165" s="90"/>
      <c r="OUM165" s="90"/>
      <c r="OUN165" s="90"/>
      <c r="OUO165" s="90"/>
      <c r="OUP165" s="90"/>
      <c r="OUQ165" s="90"/>
      <c r="OUR165" s="90"/>
      <c r="OUS165" s="90"/>
      <c r="OUT165" s="90"/>
      <c r="OUU165" s="90"/>
      <c r="OUV165" s="90"/>
      <c r="OUW165" s="90"/>
      <c r="OUX165" s="90"/>
      <c r="OUY165" s="90"/>
      <c r="OUZ165" s="90"/>
      <c r="OVA165" s="90"/>
      <c r="OVB165" s="90"/>
      <c r="OVC165" s="90"/>
      <c r="OVD165" s="90"/>
      <c r="OVE165" s="90"/>
      <c r="OVF165" s="90"/>
      <c r="OVG165" s="90"/>
      <c r="OVH165" s="90"/>
      <c r="OVI165" s="90"/>
      <c r="OVJ165" s="90"/>
      <c r="OVK165" s="90"/>
      <c r="OVL165" s="90"/>
      <c r="OVM165" s="90"/>
      <c r="OVN165" s="90"/>
      <c r="OVO165" s="90"/>
      <c r="OVP165" s="90"/>
      <c r="OVQ165" s="90"/>
      <c r="OVR165" s="90"/>
      <c r="OVS165" s="90"/>
      <c r="OVT165" s="90"/>
      <c r="OVU165" s="90"/>
      <c r="OVV165" s="90"/>
      <c r="OVW165" s="90"/>
      <c r="OVX165" s="90"/>
      <c r="OVY165" s="90"/>
      <c r="OVZ165" s="90"/>
      <c r="OWA165" s="90"/>
      <c r="OWB165" s="90"/>
      <c r="OWC165" s="90"/>
      <c r="OWD165" s="90"/>
      <c r="OWE165" s="90"/>
      <c r="OWF165" s="90"/>
      <c r="OWG165" s="90"/>
      <c r="OWH165" s="90"/>
      <c r="OWI165" s="90"/>
      <c r="OWJ165" s="90"/>
      <c r="OWK165" s="90"/>
      <c r="OWL165" s="90"/>
      <c r="OWM165" s="90"/>
      <c r="OWN165" s="90"/>
      <c r="OWO165" s="90"/>
      <c r="OWP165" s="90"/>
      <c r="OWQ165" s="90"/>
      <c r="OWR165" s="90"/>
      <c r="OWS165" s="90"/>
      <c r="OWT165" s="90"/>
      <c r="OWU165" s="90"/>
      <c r="OWV165" s="90"/>
      <c r="OWW165" s="90"/>
      <c r="OWX165" s="90"/>
      <c r="OWY165" s="90"/>
      <c r="OWZ165" s="90"/>
      <c r="OXA165" s="90"/>
      <c r="OXB165" s="90"/>
      <c r="OXC165" s="90"/>
      <c r="OXD165" s="90"/>
      <c r="OXE165" s="90"/>
      <c r="OXF165" s="90"/>
      <c r="OXG165" s="90"/>
      <c r="OXH165" s="90"/>
      <c r="OXI165" s="90"/>
      <c r="OXJ165" s="90"/>
      <c r="OXK165" s="90"/>
      <c r="OXL165" s="90"/>
      <c r="OXM165" s="90"/>
      <c r="OXN165" s="90"/>
      <c r="OXO165" s="90"/>
      <c r="OXP165" s="90"/>
      <c r="OXQ165" s="90"/>
      <c r="OXR165" s="90"/>
      <c r="OXS165" s="90"/>
      <c r="OXT165" s="90"/>
      <c r="OXU165" s="90"/>
      <c r="OXV165" s="90"/>
      <c r="OXW165" s="90"/>
      <c r="OXX165" s="90"/>
      <c r="OXY165" s="90"/>
      <c r="OXZ165" s="90"/>
      <c r="OYA165" s="90"/>
      <c r="OYB165" s="90"/>
      <c r="OYC165" s="90"/>
      <c r="OYD165" s="90"/>
      <c r="OYE165" s="90"/>
      <c r="OYF165" s="90"/>
      <c r="OYG165" s="90"/>
      <c r="OYH165" s="90"/>
      <c r="OYI165" s="90"/>
      <c r="OYJ165" s="90"/>
      <c r="OYK165" s="90"/>
      <c r="OYL165" s="90"/>
      <c r="OYM165" s="90"/>
      <c r="OYN165" s="90"/>
      <c r="OYO165" s="90"/>
      <c r="OYP165" s="90"/>
      <c r="OYQ165" s="90"/>
      <c r="OYR165" s="90"/>
      <c r="OYS165" s="90"/>
      <c r="OYT165" s="90"/>
      <c r="OYU165" s="90"/>
      <c r="OYV165" s="90"/>
      <c r="OYW165" s="90"/>
      <c r="OYX165" s="90"/>
      <c r="OYY165" s="90"/>
      <c r="OYZ165" s="90"/>
      <c r="OZA165" s="90"/>
      <c r="OZB165" s="90"/>
      <c r="OZC165" s="90"/>
      <c r="OZD165" s="90"/>
      <c r="OZE165" s="90"/>
      <c r="OZF165" s="90"/>
      <c r="OZG165" s="90"/>
      <c r="OZH165" s="90"/>
      <c r="OZI165" s="90"/>
      <c r="OZJ165" s="90"/>
      <c r="OZK165" s="90"/>
      <c r="OZL165" s="90"/>
      <c r="OZM165" s="90"/>
      <c r="OZN165" s="90"/>
      <c r="OZO165" s="90"/>
      <c r="OZP165" s="90"/>
      <c r="OZQ165" s="90"/>
      <c r="OZR165" s="90"/>
      <c r="OZS165" s="90"/>
      <c r="OZT165" s="90"/>
      <c r="OZU165" s="90"/>
      <c r="OZV165" s="90"/>
      <c r="OZW165" s="90"/>
      <c r="OZX165" s="90"/>
      <c r="OZY165" s="90"/>
      <c r="OZZ165" s="90"/>
      <c r="PAA165" s="90"/>
      <c r="PAB165" s="90"/>
      <c r="PAC165" s="90"/>
      <c r="PAD165" s="90"/>
      <c r="PAE165" s="90"/>
      <c r="PAF165" s="90"/>
      <c r="PAG165" s="90"/>
      <c r="PAH165" s="90"/>
      <c r="PAI165" s="90"/>
      <c r="PAJ165" s="90"/>
      <c r="PAK165" s="90"/>
      <c r="PAL165" s="90"/>
      <c r="PAM165" s="90"/>
      <c r="PAN165" s="90"/>
      <c r="PAO165" s="90"/>
      <c r="PAP165" s="90"/>
      <c r="PAQ165" s="90"/>
      <c r="PAR165" s="90"/>
      <c r="PAS165" s="90"/>
      <c r="PAT165" s="90"/>
      <c r="PAU165" s="90"/>
      <c r="PAV165" s="90"/>
      <c r="PAW165" s="90"/>
      <c r="PAX165" s="90"/>
      <c r="PAY165" s="90"/>
      <c r="PAZ165" s="90"/>
      <c r="PBA165" s="90"/>
      <c r="PBB165" s="90"/>
      <c r="PBC165" s="90"/>
      <c r="PBD165" s="90"/>
      <c r="PBE165" s="90"/>
      <c r="PBF165" s="90"/>
      <c r="PBG165" s="90"/>
      <c r="PBH165" s="90"/>
      <c r="PBI165" s="90"/>
      <c r="PBJ165" s="90"/>
      <c r="PBK165" s="90"/>
      <c r="PBL165" s="90"/>
      <c r="PBM165" s="90"/>
      <c r="PBN165" s="90"/>
      <c r="PBO165" s="90"/>
      <c r="PBP165" s="90"/>
      <c r="PBQ165" s="90"/>
      <c r="PBR165" s="90"/>
      <c r="PBS165" s="90"/>
      <c r="PBT165" s="90"/>
      <c r="PBU165" s="90"/>
      <c r="PBV165" s="90"/>
      <c r="PBW165" s="90"/>
      <c r="PBX165" s="90"/>
      <c r="PBY165" s="90"/>
      <c r="PBZ165" s="90"/>
      <c r="PCA165" s="90"/>
      <c r="PCB165" s="90"/>
      <c r="PCC165" s="90"/>
      <c r="PCD165" s="90"/>
      <c r="PCE165" s="90"/>
      <c r="PCF165" s="90"/>
      <c r="PCG165" s="90"/>
      <c r="PCH165" s="90"/>
      <c r="PCI165" s="90"/>
      <c r="PCJ165" s="90"/>
      <c r="PCK165" s="90"/>
      <c r="PCL165" s="90"/>
      <c r="PCM165" s="90"/>
      <c r="PCN165" s="90"/>
      <c r="PCO165" s="90"/>
      <c r="PCP165" s="90"/>
      <c r="PCQ165" s="90"/>
      <c r="PCR165" s="90"/>
      <c r="PCS165" s="90"/>
      <c r="PCT165" s="90"/>
      <c r="PCU165" s="90"/>
      <c r="PCV165" s="90"/>
      <c r="PCW165" s="90"/>
      <c r="PCX165" s="90"/>
      <c r="PCY165" s="90"/>
      <c r="PCZ165" s="90"/>
      <c r="PDA165" s="90"/>
      <c r="PDB165" s="90"/>
      <c r="PDC165" s="90"/>
      <c r="PDD165" s="90"/>
      <c r="PDE165" s="90"/>
      <c r="PDF165" s="90"/>
      <c r="PDG165" s="90"/>
      <c r="PDH165" s="90"/>
      <c r="PDI165" s="90"/>
      <c r="PDJ165" s="90"/>
      <c r="PDK165" s="90"/>
      <c r="PDL165" s="90"/>
      <c r="PDM165" s="90"/>
      <c r="PDN165" s="90"/>
      <c r="PDO165" s="90"/>
      <c r="PDP165" s="90"/>
      <c r="PDQ165" s="90"/>
      <c r="PDR165" s="90"/>
      <c r="PDS165" s="90"/>
      <c r="PDT165" s="90"/>
      <c r="PDU165" s="90"/>
      <c r="PDV165" s="90"/>
      <c r="PDW165" s="90"/>
      <c r="PDX165" s="90"/>
      <c r="PDY165" s="90"/>
      <c r="PDZ165" s="90"/>
      <c r="PEA165" s="90"/>
      <c r="PEB165" s="90"/>
      <c r="PEC165" s="90"/>
      <c r="PED165" s="90"/>
      <c r="PEE165" s="90"/>
      <c r="PEF165" s="90"/>
      <c r="PEG165" s="90"/>
      <c r="PEH165" s="90"/>
      <c r="PEI165" s="90"/>
      <c r="PEJ165" s="90"/>
      <c r="PEK165" s="90"/>
      <c r="PEL165" s="90"/>
      <c r="PEM165" s="90"/>
      <c r="PEN165" s="90"/>
      <c r="PEO165" s="90"/>
      <c r="PEP165" s="90"/>
      <c r="PEQ165" s="90"/>
      <c r="PER165" s="90"/>
      <c r="PES165" s="90"/>
      <c r="PET165" s="90"/>
      <c r="PEU165" s="90"/>
      <c r="PEV165" s="90"/>
      <c r="PEW165" s="90"/>
      <c r="PEX165" s="90"/>
      <c r="PEY165" s="90"/>
      <c r="PEZ165" s="90"/>
      <c r="PFA165" s="90"/>
      <c r="PFB165" s="90"/>
      <c r="PFC165" s="90"/>
      <c r="PFD165" s="90"/>
      <c r="PFE165" s="90"/>
      <c r="PFF165" s="90"/>
      <c r="PFG165" s="90"/>
      <c r="PFH165" s="90"/>
      <c r="PFI165" s="90"/>
      <c r="PFJ165" s="90"/>
      <c r="PFK165" s="90"/>
      <c r="PFL165" s="90"/>
      <c r="PFM165" s="90"/>
      <c r="PFN165" s="90"/>
      <c r="PFO165" s="90"/>
      <c r="PFP165" s="90"/>
      <c r="PFQ165" s="90"/>
      <c r="PFR165" s="90"/>
      <c r="PFS165" s="90"/>
      <c r="PFT165" s="90"/>
      <c r="PFU165" s="90"/>
      <c r="PFV165" s="90"/>
      <c r="PFW165" s="90"/>
      <c r="PFX165" s="90"/>
      <c r="PFY165" s="90"/>
      <c r="PFZ165" s="90"/>
      <c r="PGA165" s="90"/>
      <c r="PGB165" s="90"/>
      <c r="PGC165" s="90"/>
      <c r="PGD165" s="90"/>
      <c r="PGE165" s="90"/>
      <c r="PGF165" s="90"/>
      <c r="PGG165" s="90"/>
      <c r="PGH165" s="90"/>
      <c r="PGI165" s="90"/>
      <c r="PGJ165" s="90"/>
      <c r="PGK165" s="90"/>
      <c r="PGL165" s="90"/>
      <c r="PGM165" s="90"/>
      <c r="PGN165" s="90"/>
      <c r="PGO165" s="90"/>
      <c r="PGP165" s="90"/>
      <c r="PGQ165" s="90"/>
      <c r="PGR165" s="90"/>
      <c r="PGS165" s="90"/>
      <c r="PGT165" s="90"/>
      <c r="PGU165" s="90"/>
      <c r="PGV165" s="90"/>
      <c r="PGW165" s="90"/>
      <c r="PGX165" s="90"/>
      <c r="PGY165" s="90"/>
      <c r="PGZ165" s="90"/>
      <c r="PHA165" s="90"/>
      <c r="PHB165" s="90"/>
      <c r="PHC165" s="90"/>
      <c r="PHD165" s="90"/>
      <c r="PHE165" s="90"/>
      <c r="PHF165" s="90"/>
      <c r="PHG165" s="90"/>
      <c r="PHH165" s="90"/>
      <c r="PHI165" s="90"/>
      <c r="PHJ165" s="90"/>
      <c r="PHK165" s="90"/>
      <c r="PHL165" s="90"/>
      <c r="PHM165" s="90"/>
      <c r="PHN165" s="90"/>
      <c r="PHO165" s="90"/>
      <c r="PHP165" s="90"/>
      <c r="PHQ165" s="90"/>
      <c r="PHR165" s="90"/>
      <c r="PHS165" s="90"/>
      <c r="PHT165" s="90"/>
      <c r="PHU165" s="90"/>
      <c r="PHV165" s="90"/>
      <c r="PHW165" s="90"/>
      <c r="PHX165" s="90"/>
      <c r="PHY165" s="90"/>
      <c r="PHZ165" s="90"/>
      <c r="PIA165" s="90"/>
      <c r="PIB165" s="90"/>
      <c r="PIC165" s="90"/>
      <c r="PID165" s="90"/>
      <c r="PIE165" s="90"/>
      <c r="PIF165" s="90"/>
      <c r="PIG165" s="90"/>
      <c r="PIH165" s="90"/>
      <c r="PII165" s="90"/>
      <c r="PIJ165" s="90"/>
      <c r="PIK165" s="90"/>
      <c r="PIL165" s="90"/>
      <c r="PIM165" s="90"/>
      <c r="PIN165" s="90"/>
      <c r="PIO165" s="90"/>
      <c r="PIP165" s="90"/>
      <c r="PIQ165" s="90"/>
      <c r="PIR165" s="90"/>
      <c r="PIS165" s="90"/>
      <c r="PIT165" s="90"/>
      <c r="PIU165" s="90"/>
      <c r="PIV165" s="90"/>
      <c r="PIW165" s="90"/>
      <c r="PIX165" s="90"/>
      <c r="PIY165" s="90"/>
      <c r="PIZ165" s="90"/>
      <c r="PJA165" s="90"/>
      <c r="PJB165" s="90"/>
      <c r="PJC165" s="90"/>
      <c r="PJD165" s="90"/>
      <c r="PJE165" s="90"/>
      <c r="PJF165" s="90"/>
      <c r="PJG165" s="90"/>
      <c r="PJH165" s="90"/>
      <c r="PJI165" s="90"/>
      <c r="PJJ165" s="90"/>
      <c r="PJK165" s="90"/>
      <c r="PJL165" s="90"/>
      <c r="PJM165" s="90"/>
      <c r="PJN165" s="90"/>
      <c r="PJO165" s="90"/>
      <c r="PJP165" s="90"/>
      <c r="PJQ165" s="90"/>
      <c r="PJR165" s="90"/>
      <c r="PJS165" s="90"/>
      <c r="PJT165" s="90"/>
      <c r="PJU165" s="90"/>
      <c r="PJV165" s="90"/>
      <c r="PJW165" s="90"/>
      <c r="PJX165" s="90"/>
      <c r="PJY165" s="90"/>
      <c r="PJZ165" s="90"/>
      <c r="PKA165" s="90"/>
      <c r="PKB165" s="90"/>
      <c r="PKC165" s="90"/>
      <c r="PKD165" s="90"/>
      <c r="PKE165" s="90"/>
      <c r="PKF165" s="90"/>
      <c r="PKG165" s="90"/>
      <c r="PKH165" s="90"/>
      <c r="PKI165" s="90"/>
      <c r="PKJ165" s="90"/>
      <c r="PKK165" s="90"/>
      <c r="PKL165" s="90"/>
      <c r="PKM165" s="90"/>
      <c r="PKN165" s="90"/>
      <c r="PKO165" s="90"/>
      <c r="PKP165" s="90"/>
      <c r="PKQ165" s="90"/>
      <c r="PKR165" s="90"/>
      <c r="PKS165" s="90"/>
      <c r="PKT165" s="90"/>
      <c r="PKU165" s="90"/>
      <c r="PKV165" s="90"/>
      <c r="PKW165" s="90"/>
      <c r="PKX165" s="90"/>
      <c r="PKY165" s="90"/>
      <c r="PKZ165" s="90"/>
      <c r="PLA165" s="90"/>
      <c r="PLB165" s="90"/>
      <c r="PLC165" s="90"/>
      <c r="PLD165" s="90"/>
      <c r="PLE165" s="90"/>
      <c r="PLF165" s="90"/>
      <c r="PLG165" s="90"/>
      <c r="PLH165" s="90"/>
      <c r="PLI165" s="90"/>
      <c r="PLJ165" s="90"/>
      <c r="PLK165" s="90"/>
      <c r="PLL165" s="90"/>
      <c r="PLM165" s="90"/>
      <c r="PLN165" s="90"/>
      <c r="PLO165" s="90"/>
      <c r="PLP165" s="90"/>
      <c r="PLQ165" s="90"/>
      <c r="PLR165" s="90"/>
      <c r="PLS165" s="90"/>
      <c r="PLT165" s="90"/>
      <c r="PLU165" s="90"/>
      <c r="PLV165" s="90"/>
      <c r="PLW165" s="90"/>
      <c r="PLX165" s="90"/>
      <c r="PLY165" s="90"/>
      <c r="PLZ165" s="90"/>
      <c r="PMA165" s="90"/>
      <c r="PMB165" s="90"/>
      <c r="PMC165" s="90"/>
      <c r="PMD165" s="90"/>
      <c r="PME165" s="90"/>
      <c r="PMF165" s="90"/>
      <c r="PMG165" s="90"/>
      <c r="PMH165" s="90"/>
      <c r="PMI165" s="90"/>
      <c r="PMJ165" s="90"/>
      <c r="PMK165" s="90"/>
      <c r="PML165" s="90"/>
      <c r="PMM165" s="90"/>
      <c r="PMN165" s="90"/>
      <c r="PMO165" s="90"/>
      <c r="PMP165" s="90"/>
      <c r="PMQ165" s="90"/>
      <c r="PMR165" s="90"/>
      <c r="PMS165" s="90"/>
      <c r="PMT165" s="90"/>
      <c r="PMU165" s="90"/>
      <c r="PMV165" s="90"/>
      <c r="PMW165" s="90"/>
      <c r="PMX165" s="90"/>
      <c r="PMY165" s="90"/>
      <c r="PMZ165" s="90"/>
      <c r="PNA165" s="90"/>
      <c r="PNB165" s="90"/>
      <c r="PNC165" s="90"/>
      <c r="PND165" s="90"/>
      <c r="PNE165" s="90"/>
      <c r="PNF165" s="90"/>
      <c r="PNG165" s="90"/>
      <c r="PNH165" s="90"/>
      <c r="PNI165" s="90"/>
      <c r="PNJ165" s="90"/>
      <c r="PNK165" s="90"/>
      <c r="PNL165" s="90"/>
      <c r="PNM165" s="90"/>
      <c r="PNN165" s="90"/>
      <c r="PNO165" s="90"/>
      <c r="PNP165" s="90"/>
      <c r="PNQ165" s="90"/>
      <c r="PNR165" s="90"/>
      <c r="PNS165" s="90"/>
      <c r="PNT165" s="90"/>
      <c r="PNU165" s="90"/>
      <c r="PNV165" s="90"/>
      <c r="PNW165" s="90"/>
      <c r="PNX165" s="90"/>
      <c r="PNY165" s="90"/>
      <c r="PNZ165" s="90"/>
      <c r="POA165" s="90"/>
      <c r="POB165" s="90"/>
      <c r="POC165" s="90"/>
      <c r="POD165" s="90"/>
      <c r="POE165" s="90"/>
      <c r="POF165" s="90"/>
      <c r="POG165" s="90"/>
      <c r="POH165" s="90"/>
      <c r="POI165" s="90"/>
      <c r="POJ165" s="90"/>
      <c r="POK165" s="90"/>
      <c r="POL165" s="90"/>
      <c r="POM165" s="90"/>
      <c r="PON165" s="90"/>
      <c r="POO165" s="90"/>
      <c r="POP165" s="90"/>
      <c r="POQ165" s="90"/>
      <c r="POR165" s="90"/>
      <c r="POS165" s="90"/>
      <c r="POT165" s="90"/>
      <c r="POU165" s="90"/>
      <c r="POV165" s="90"/>
      <c r="POW165" s="90"/>
      <c r="POX165" s="90"/>
      <c r="POY165" s="90"/>
      <c r="POZ165" s="90"/>
      <c r="PPA165" s="90"/>
      <c r="PPB165" s="90"/>
      <c r="PPC165" s="90"/>
      <c r="PPD165" s="90"/>
      <c r="PPE165" s="90"/>
      <c r="PPF165" s="90"/>
      <c r="PPG165" s="90"/>
      <c r="PPH165" s="90"/>
      <c r="PPI165" s="90"/>
      <c r="PPJ165" s="90"/>
      <c r="PPK165" s="90"/>
      <c r="PPL165" s="90"/>
      <c r="PPM165" s="90"/>
      <c r="PPN165" s="90"/>
      <c r="PPO165" s="90"/>
      <c r="PPP165" s="90"/>
      <c r="PPQ165" s="90"/>
      <c r="PPR165" s="90"/>
      <c r="PPS165" s="90"/>
      <c r="PPT165" s="90"/>
      <c r="PPU165" s="90"/>
      <c r="PPV165" s="90"/>
      <c r="PPW165" s="90"/>
      <c r="PPX165" s="90"/>
      <c r="PPY165" s="90"/>
      <c r="PPZ165" s="90"/>
      <c r="PQA165" s="90"/>
      <c r="PQB165" s="90"/>
      <c r="PQC165" s="90"/>
      <c r="PQD165" s="90"/>
      <c r="PQE165" s="90"/>
      <c r="PQF165" s="90"/>
      <c r="PQG165" s="90"/>
      <c r="PQH165" s="90"/>
      <c r="PQI165" s="90"/>
      <c r="PQJ165" s="90"/>
      <c r="PQK165" s="90"/>
      <c r="PQL165" s="90"/>
      <c r="PQM165" s="90"/>
      <c r="PQN165" s="90"/>
      <c r="PQO165" s="90"/>
      <c r="PQP165" s="90"/>
      <c r="PQQ165" s="90"/>
      <c r="PQR165" s="90"/>
      <c r="PQS165" s="90"/>
      <c r="PQT165" s="90"/>
      <c r="PQU165" s="90"/>
      <c r="PQV165" s="90"/>
      <c r="PQW165" s="90"/>
      <c r="PQX165" s="90"/>
      <c r="PQY165" s="90"/>
      <c r="PQZ165" s="90"/>
      <c r="PRA165" s="90"/>
      <c r="PRB165" s="90"/>
      <c r="PRC165" s="90"/>
      <c r="PRD165" s="90"/>
      <c r="PRE165" s="90"/>
      <c r="PRF165" s="90"/>
      <c r="PRG165" s="90"/>
      <c r="PRH165" s="90"/>
      <c r="PRI165" s="90"/>
      <c r="PRJ165" s="90"/>
      <c r="PRK165" s="90"/>
      <c r="PRL165" s="90"/>
      <c r="PRM165" s="90"/>
      <c r="PRN165" s="90"/>
      <c r="PRO165" s="90"/>
      <c r="PRP165" s="90"/>
      <c r="PRQ165" s="90"/>
      <c r="PRR165" s="90"/>
      <c r="PRS165" s="90"/>
      <c r="PRT165" s="90"/>
      <c r="PRU165" s="90"/>
      <c r="PRV165" s="90"/>
      <c r="PRW165" s="90"/>
      <c r="PRX165" s="90"/>
      <c r="PRY165" s="90"/>
      <c r="PRZ165" s="90"/>
      <c r="PSA165" s="90"/>
      <c r="PSB165" s="90"/>
      <c r="PSC165" s="90"/>
      <c r="PSD165" s="90"/>
      <c r="PSE165" s="90"/>
      <c r="PSF165" s="90"/>
      <c r="PSG165" s="90"/>
      <c r="PSH165" s="90"/>
      <c r="PSI165" s="90"/>
      <c r="PSJ165" s="90"/>
      <c r="PSK165" s="90"/>
      <c r="PSL165" s="90"/>
      <c r="PSM165" s="90"/>
      <c r="PSN165" s="90"/>
      <c r="PSO165" s="90"/>
      <c r="PSP165" s="90"/>
      <c r="PSQ165" s="90"/>
      <c r="PSR165" s="90"/>
      <c r="PSS165" s="90"/>
      <c r="PST165" s="90"/>
      <c r="PSU165" s="90"/>
      <c r="PSV165" s="90"/>
      <c r="PSW165" s="90"/>
      <c r="PSX165" s="90"/>
      <c r="PSY165" s="90"/>
      <c r="PSZ165" s="90"/>
      <c r="PTA165" s="90"/>
      <c r="PTB165" s="90"/>
      <c r="PTC165" s="90"/>
      <c r="PTD165" s="90"/>
      <c r="PTE165" s="90"/>
      <c r="PTF165" s="90"/>
      <c r="PTG165" s="90"/>
      <c r="PTH165" s="90"/>
      <c r="PTI165" s="90"/>
      <c r="PTJ165" s="90"/>
      <c r="PTK165" s="90"/>
      <c r="PTL165" s="90"/>
      <c r="PTM165" s="90"/>
      <c r="PTN165" s="90"/>
      <c r="PTO165" s="90"/>
      <c r="PTP165" s="90"/>
      <c r="PTQ165" s="90"/>
      <c r="PTR165" s="90"/>
      <c r="PTS165" s="90"/>
      <c r="PTT165" s="90"/>
      <c r="PTU165" s="90"/>
      <c r="PTV165" s="90"/>
      <c r="PTW165" s="90"/>
      <c r="PTX165" s="90"/>
      <c r="PTY165" s="90"/>
      <c r="PTZ165" s="90"/>
      <c r="PUA165" s="90"/>
      <c r="PUB165" s="90"/>
      <c r="PUC165" s="90"/>
      <c r="PUD165" s="90"/>
      <c r="PUE165" s="90"/>
      <c r="PUF165" s="90"/>
      <c r="PUG165" s="90"/>
      <c r="PUH165" s="90"/>
      <c r="PUI165" s="90"/>
      <c r="PUJ165" s="90"/>
      <c r="PUK165" s="90"/>
      <c r="PUL165" s="90"/>
      <c r="PUM165" s="90"/>
      <c r="PUN165" s="90"/>
      <c r="PUO165" s="90"/>
      <c r="PUP165" s="90"/>
      <c r="PUQ165" s="90"/>
      <c r="PUR165" s="90"/>
      <c r="PUS165" s="90"/>
      <c r="PUT165" s="90"/>
      <c r="PUU165" s="90"/>
      <c r="PUV165" s="90"/>
      <c r="PUW165" s="90"/>
      <c r="PUX165" s="90"/>
      <c r="PUY165" s="90"/>
      <c r="PUZ165" s="90"/>
      <c r="PVA165" s="90"/>
      <c r="PVB165" s="90"/>
      <c r="PVC165" s="90"/>
      <c r="PVD165" s="90"/>
      <c r="PVE165" s="90"/>
      <c r="PVF165" s="90"/>
      <c r="PVG165" s="90"/>
      <c r="PVH165" s="90"/>
      <c r="PVI165" s="90"/>
      <c r="PVJ165" s="90"/>
      <c r="PVK165" s="90"/>
      <c r="PVL165" s="90"/>
      <c r="PVM165" s="90"/>
      <c r="PVN165" s="90"/>
      <c r="PVO165" s="90"/>
      <c r="PVP165" s="90"/>
      <c r="PVQ165" s="90"/>
      <c r="PVR165" s="90"/>
      <c r="PVS165" s="90"/>
      <c r="PVT165" s="90"/>
      <c r="PVU165" s="90"/>
      <c r="PVV165" s="90"/>
      <c r="PVW165" s="90"/>
      <c r="PVX165" s="90"/>
      <c r="PVY165" s="90"/>
      <c r="PVZ165" s="90"/>
      <c r="PWA165" s="90"/>
      <c r="PWB165" s="90"/>
      <c r="PWC165" s="90"/>
      <c r="PWD165" s="90"/>
      <c r="PWE165" s="90"/>
      <c r="PWF165" s="90"/>
      <c r="PWG165" s="90"/>
      <c r="PWH165" s="90"/>
      <c r="PWI165" s="90"/>
      <c r="PWJ165" s="90"/>
      <c r="PWK165" s="90"/>
      <c r="PWL165" s="90"/>
      <c r="PWM165" s="90"/>
      <c r="PWN165" s="90"/>
      <c r="PWO165" s="90"/>
      <c r="PWP165" s="90"/>
      <c r="PWQ165" s="90"/>
      <c r="PWR165" s="90"/>
      <c r="PWS165" s="90"/>
      <c r="PWT165" s="90"/>
      <c r="PWU165" s="90"/>
      <c r="PWV165" s="90"/>
      <c r="PWW165" s="90"/>
      <c r="PWX165" s="90"/>
      <c r="PWY165" s="90"/>
      <c r="PWZ165" s="90"/>
      <c r="PXA165" s="90"/>
      <c r="PXB165" s="90"/>
      <c r="PXC165" s="90"/>
      <c r="PXD165" s="90"/>
      <c r="PXE165" s="90"/>
      <c r="PXF165" s="90"/>
      <c r="PXG165" s="90"/>
      <c r="PXH165" s="90"/>
      <c r="PXI165" s="90"/>
      <c r="PXJ165" s="90"/>
      <c r="PXK165" s="90"/>
      <c r="PXL165" s="90"/>
      <c r="PXM165" s="90"/>
      <c r="PXN165" s="90"/>
      <c r="PXO165" s="90"/>
      <c r="PXP165" s="90"/>
      <c r="PXQ165" s="90"/>
      <c r="PXR165" s="90"/>
      <c r="PXS165" s="90"/>
      <c r="PXT165" s="90"/>
      <c r="PXU165" s="90"/>
      <c r="PXV165" s="90"/>
      <c r="PXW165" s="90"/>
      <c r="PXX165" s="90"/>
      <c r="PXY165" s="90"/>
      <c r="PXZ165" s="90"/>
      <c r="PYA165" s="90"/>
      <c r="PYB165" s="90"/>
      <c r="PYC165" s="90"/>
      <c r="PYD165" s="90"/>
      <c r="PYE165" s="90"/>
      <c r="PYF165" s="90"/>
      <c r="PYG165" s="90"/>
      <c r="PYH165" s="90"/>
      <c r="PYI165" s="90"/>
      <c r="PYJ165" s="90"/>
      <c r="PYK165" s="90"/>
      <c r="PYL165" s="90"/>
      <c r="PYM165" s="90"/>
      <c r="PYN165" s="90"/>
      <c r="PYO165" s="90"/>
      <c r="PYP165" s="90"/>
      <c r="PYQ165" s="90"/>
      <c r="PYR165" s="90"/>
      <c r="PYS165" s="90"/>
      <c r="PYT165" s="90"/>
      <c r="PYU165" s="90"/>
      <c r="PYV165" s="90"/>
      <c r="PYW165" s="90"/>
      <c r="PYX165" s="90"/>
      <c r="PYY165" s="90"/>
      <c r="PYZ165" s="90"/>
      <c r="PZA165" s="90"/>
      <c r="PZB165" s="90"/>
      <c r="PZC165" s="90"/>
      <c r="PZD165" s="90"/>
      <c r="PZE165" s="90"/>
      <c r="PZF165" s="90"/>
      <c r="PZG165" s="90"/>
      <c r="PZH165" s="90"/>
      <c r="PZI165" s="90"/>
      <c r="PZJ165" s="90"/>
      <c r="PZK165" s="90"/>
      <c r="PZL165" s="90"/>
      <c r="PZM165" s="90"/>
      <c r="PZN165" s="90"/>
      <c r="PZO165" s="90"/>
      <c r="PZP165" s="90"/>
      <c r="PZQ165" s="90"/>
      <c r="PZR165" s="90"/>
      <c r="PZS165" s="90"/>
      <c r="PZT165" s="90"/>
      <c r="PZU165" s="90"/>
      <c r="PZV165" s="90"/>
      <c r="PZW165" s="90"/>
      <c r="PZX165" s="90"/>
      <c r="PZY165" s="90"/>
      <c r="PZZ165" s="90"/>
      <c r="QAA165" s="90"/>
      <c r="QAB165" s="90"/>
      <c r="QAC165" s="90"/>
      <c r="QAD165" s="90"/>
      <c r="QAE165" s="90"/>
      <c r="QAF165" s="90"/>
      <c r="QAG165" s="90"/>
      <c r="QAH165" s="90"/>
      <c r="QAI165" s="90"/>
      <c r="QAJ165" s="90"/>
      <c r="QAK165" s="90"/>
      <c r="QAL165" s="90"/>
      <c r="QAM165" s="90"/>
      <c r="QAN165" s="90"/>
      <c r="QAO165" s="90"/>
      <c r="QAP165" s="90"/>
      <c r="QAQ165" s="90"/>
      <c r="QAR165" s="90"/>
      <c r="QAS165" s="90"/>
      <c r="QAT165" s="90"/>
      <c r="QAU165" s="90"/>
      <c r="QAV165" s="90"/>
      <c r="QAW165" s="90"/>
      <c r="QAX165" s="90"/>
      <c r="QAY165" s="90"/>
      <c r="QAZ165" s="90"/>
      <c r="QBA165" s="90"/>
      <c r="QBB165" s="90"/>
      <c r="QBC165" s="90"/>
      <c r="QBD165" s="90"/>
      <c r="QBE165" s="90"/>
      <c r="QBF165" s="90"/>
      <c r="QBG165" s="90"/>
      <c r="QBH165" s="90"/>
      <c r="QBI165" s="90"/>
      <c r="QBJ165" s="90"/>
      <c r="QBK165" s="90"/>
      <c r="QBL165" s="90"/>
      <c r="QBM165" s="90"/>
      <c r="QBN165" s="90"/>
      <c r="QBO165" s="90"/>
      <c r="QBP165" s="90"/>
      <c r="QBQ165" s="90"/>
      <c r="QBR165" s="90"/>
      <c r="QBS165" s="90"/>
      <c r="QBT165" s="90"/>
      <c r="QBU165" s="90"/>
      <c r="QBV165" s="90"/>
      <c r="QBW165" s="90"/>
      <c r="QBX165" s="90"/>
      <c r="QBY165" s="90"/>
      <c r="QBZ165" s="90"/>
      <c r="QCA165" s="90"/>
      <c r="QCB165" s="90"/>
      <c r="QCC165" s="90"/>
      <c r="QCD165" s="90"/>
      <c r="QCE165" s="90"/>
      <c r="QCF165" s="90"/>
      <c r="QCG165" s="90"/>
      <c r="QCH165" s="90"/>
      <c r="QCI165" s="90"/>
      <c r="QCJ165" s="90"/>
      <c r="QCK165" s="90"/>
      <c r="QCL165" s="90"/>
      <c r="QCM165" s="90"/>
      <c r="QCN165" s="90"/>
      <c r="QCO165" s="90"/>
      <c r="QCP165" s="90"/>
      <c r="QCQ165" s="90"/>
      <c r="QCR165" s="90"/>
      <c r="QCS165" s="90"/>
      <c r="QCT165" s="90"/>
      <c r="QCU165" s="90"/>
      <c r="QCV165" s="90"/>
      <c r="QCW165" s="90"/>
      <c r="QCX165" s="90"/>
      <c r="QCY165" s="90"/>
      <c r="QCZ165" s="90"/>
      <c r="QDA165" s="90"/>
      <c r="QDB165" s="90"/>
      <c r="QDC165" s="90"/>
      <c r="QDD165" s="90"/>
      <c r="QDE165" s="90"/>
      <c r="QDF165" s="90"/>
      <c r="QDG165" s="90"/>
      <c r="QDH165" s="90"/>
      <c r="QDI165" s="90"/>
      <c r="QDJ165" s="90"/>
      <c r="QDK165" s="90"/>
      <c r="QDL165" s="90"/>
      <c r="QDM165" s="90"/>
      <c r="QDN165" s="90"/>
      <c r="QDO165" s="90"/>
      <c r="QDP165" s="90"/>
      <c r="QDQ165" s="90"/>
      <c r="QDR165" s="90"/>
      <c r="QDS165" s="90"/>
      <c r="QDT165" s="90"/>
      <c r="QDU165" s="90"/>
      <c r="QDV165" s="90"/>
      <c r="QDW165" s="90"/>
      <c r="QDX165" s="90"/>
      <c r="QDY165" s="90"/>
      <c r="QDZ165" s="90"/>
      <c r="QEA165" s="90"/>
      <c r="QEB165" s="90"/>
      <c r="QEC165" s="90"/>
      <c r="QED165" s="90"/>
      <c r="QEE165" s="90"/>
      <c r="QEF165" s="90"/>
      <c r="QEG165" s="90"/>
      <c r="QEH165" s="90"/>
      <c r="QEI165" s="90"/>
      <c r="QEJ165" s="90"/>
      <c r="QEK165" s="90"/>
      <c r="QEL165" s="90"/>
      <c r="QEM165" s="90"/>
      <c r="QEN165" s="90"/>
      <c r="QEO165" s="90"/>
      <c r="QEP165" s="90"/>
      <c r="QEQ165" s="90"/>
      <c r="QER165" s="90"/>
      <c r="QES165" s="90"/>
      <c r="QET165" s="90"/>
      <c r="QEU165" s="90"/>
      <c r="QEV165" s="90"/>
      <c r="QEW165" s="90"/>
      <c r="QEX165" s="90"/>
      <c r="QEY165" s="90"/>
      <c r="QEZ165" s="90"/>
      <c r="QFA165" s="90"/>
      <c r="QFB165" s="90"/>
      <c r="QFC165" s="90"/>
      <c r="QFD165" s="90"/>
      <c r="QFE165" s="90"/>
      <c r="QFF165" s="90"/>
      <c r="QFG165" s="90"/>
      <c r="QFH165" s="90"/>
      <c r="QFI165" s="90"/>
      <c r="QFJ165" s="90"/>
      <c r="QFK165" s="90"/>
      <c r="QFL165" s="90"/>
      <c r="QFM165" s="90"/>
      <c r="QFN165" s="90"/>
      <c r="QFO165" s="90"/>
      <c r="QFP165" s="90"/>
      <c r="QFQ165" s="90"/>
      <c r="QFR165" s="90"/>
      <c r="QFS165" s="90"/>
      <c r="QFT165" s="90"/>
      <c r="QFU165" s="90"/>
      <c r="QFV165" s="90"/>
      <c r="QFW165" s="90"/>
      <c r="QFX165" s="90"/>
      <c r="QFY165" s="90"/>
      <c r="QFZ165" s="90"/>
      <c r="QGA165" s="90"/>
      <c r="QGB165" s="90"/>
      <c r="QGC165" s="90"/>
      <c r="QGD165" s="90"/>
      <c r="QGE165" s="90"/>
      <c r="QGF165" s="90"/>
      <c r="QGG165" s="90"/>
      <c r="QGH165" s="90"/>
      <c r="QGI165" s="90"/>
      <c r="QGJ165" s="90"/>
      <c r="QGK165" s="90"/>
      <c r="QGL165" s="90"/>
      <c r="QGM165" s="90"/>
      <c r="QGN165" s="90"/>
      <c r="QGO165" s="90"/>
      <c r="QGP165" s="90"/>
      <c r="QGQ165" s="90"/>
      <c r="QGR165" s="90"/>
      <c r="QGS165" s="90"/>
      <c r="QGT165" s="90"/>
      <c r="QGU165" s="90"/>
      <c r="QGV165" s="90"/>
      <c r="QGW165" s="90"/>
      <c r="QGX165" s="90"/>
      <c r="QGY165" s="90"/>
      <c r="QGZ165" s="90"/>
      <c r="QHA165" s="90"/>
      <c r="QHB165" s="90"/>
      <c r="QHC165" s="90"/>
      <c r="QHD165" s="90"/>
      <c r="QHE165" s="90"/>
      <c r="QHF165" s="90"/>
      <c r="QHG165" s="90"/>
      <c r="QHH165" s="90"/>
      <c r="QHI165" s="90"/>
      <c r="QHJ165" s="90"/>
      <c r="QHK165" s="90"/>
      <c r="QHL165" s="90"/>
      <c r="QHM165" s="90"/>
      <c r="QHN165" s="90"/>
      <c r="QHO165" s="90"/>
      <c r="QHP165" s="90"/>
      <c r="QHQ165" s="90"/>
      <c r="QHR165" s="90"/>
      <c r="QHS165" s="90"/>
      <c r="QHT165" s="90"/>
      <c r="QHU165" s="90"/>
      <c r="QHV165" s="90"/>
      <c r="QHW165" s="90"/>
      <c r="QHX165" s="90"/>
      <c r="QHY165" s="90"/>
      <c r="QHZ165" s="90"/>
      <c r="QIA165" s="90"/>
      <c r="QIB165" s="90"/>
      <c r="QIC165" s="90"/>
      <c r="QID165" s="90"/>
      <c r="QIE165" s="90"/>
      <c r="QIF165" s="90"/>
      <c r="QIG165" s="90"/>
      <c r="QIH165" s="90"/>
      <c r="QII165" s="90"/>
      <c r="QIJ165" s="90"/>
      <c r="QIK165" s="90"/>
      <c r="QIL165" s="90"/>
      <c r="QIM165" s="90"/>
      <c r="QIN165" s="90"/>
      <c r="QIO165" s="90"/>
      <c r="QIP165" s="90"/>
      <c r="QIQ165" s="90"/>
      <c r="QIR165" s="90"/>
      <c r="QIS165" s="90"/>
      <c r="QIT165" s="90"/>
      <c r="QIU165" s="90"/>
      <c r="QIV165" s="90"/>
      <c r="QIW165" s="90"/>
      <c r="QIX165" s="90"/>
      <c r="QIY165" s="90"/>
      <c r="QIZ165" s="90"/>
      <c r="QJA165" s="90"/>
      <c r="QJB165" s="90"/>
      <c r="QJC165" s="90"/>
      <c r="QJD165" s="90"/>
      <c r="QJE165" s="90"/>
      <c r="QJF165" s="90"/>
      <c r="QJG165" s="90"/>
      <c r="QJH165" s="90"/>
      <c r="QJI165" s="90"/>
      <c r="QJJ165" s="90"/>
      <c r="QJK165" s="90"/>
      <c r="QJL165" s="90"/>
      <c r="QJM165" s="90"/>
      <c r="QJN165" s="90"/>
      <c r="QJO165" s="90"/>
      <c r="QJP165" s="90"/>
      <c r="QJQ165" s="90"/>
      <c r="QJR165" s="90"/>
      <c r="QJS165" s="90"/>
      <c r="QJT165" s="90"/>
      <c r="QJU165" s="90"/>
      <c r="QJV165" s="90"/>
      <c r="QJW165" s="90"/>
      <c r="QJX165" s="90"/>
      <c r="QJY165" s="90"/>
      <c r="QJZ165" s="90"/>
      <c r="QKA165" s="90"/>
      <c r="QKB165" s="90"/>
      <c r="QKC165" s="90"/>
      <c r="QKD165" s="90"/>
      <c r="QKE165" s="90"/>
      <c r="QKF165" s="90"/>
      <c r="QKG165" s="90"/>
      <c r="QKH165" s="90"/>
      <c r="QKI165" s="90"/>
      <c r="QKJ165" s="90"/>
      <c r="QKK165" s="90"/>
      <c r="QKL165" s="90"/>
      <c r="QKM165" s="90"/>
      <c r="QKN165" s="90"/>
      <c r="QKO165" s="90"/>
      <c r="QKP165" s="90"/>
      <c r="QKQ165" s="90"/>
      <c r="QKR165" s="90"/>
      <c r="QKS165" s="90"/>
      <c r="QKT165" s="90"/>
      <c r="QKU165" s="90"/>
      <c r="QKV165" s="90"/>
      <c r="QKW165" s="90"/>
      <c r="QKX165" s="90"/>
      <c r="QKY165" s="90"/>
      <c r="QKZ165" s="90"/>
      <c r="QLA165" s="90"/>
      <c r="QLB165" s="90"/>
      <c r="QLC165" s="90"/>
      <c r="QLD165" s="90"/>
      <c r="QLE165" s="90"/>
      <c r="QLF165" s="90"/>
      <c r="QLG165" s="90"/>
      <c r="QLH165" s="90"/>
      <c r="QLI165" s="90"/>
      <c r="QLJ165" s="90"/>
      <c r="QLK165" s="90"/>
      <c r="QLL165" s="90"/>
      <c r="QLM165" s="90"/>
      <c r="QLN165" s="90"/>
      <c r="QLO165" s="90"/>
      <c r="QLP165" s="90"/>
      <c r="QLQ165" s="90"/>
      <c r="QLR165" s="90"/>
      <c r="QLS165" s="90"/>
      <c r="QLT165" s="90"/>
      <c r="QLU165" s="90"/>
      <c r="QLV165" s="90"/>
      <c r="QLW165" s="90"/>
      <c r="QLX165" s="90"/>
      <c r="QLY165" s="90"/>
      <c r="QLZ165" s="90"/>
      <c r="QMA165" s="90"/>
      <c r="QMB165" s="90"/>
      <c r="QMC165" s="90"/>
      <c r="QMD165" s="90"/>
      <c r="QME165" s="90"/>
      <c r="QMF165" s="90"/>
      <c r="QMG165" s="90"/>
      <c r="QMH165" s="90"/>
      <c r="QMI165" s="90"/>
      <c r="QMJ165" s="90"/>
      <c r="QMK165" s="90"/>
      <c r="QML165" s="90"/>
      <c r="QMM165" s="90"/>
      <c r="QMN165" s="90"/>
      <c r="QMO165" s="90"/>
      <c r="QMP165" s="90"/>
      <c r="QMQ165" s="90"/>
      <c r="QMR165" s="90"/>
      <c r="QMS165" s="90"/>
      <c r="QMT165" s="90"/>
      <c r="QMU165" s="90"/>
      <c r="QMV165" s="90"/>
      <c r="QMW165" s="90"/>
      <c r="QMX165" s="90"/>
      <c r="QMY165" s="90"/>
      <c r="QMZ165" s="90"/>
      <c r="QNA165" s="90"/>
      <c r="QNB165" s="90"/>
      <c r="QNC165" s="90"/>
      <c r="QND165" s="90"/>
      <c r="QNE165" s="90"/>
      <c r="QNF165" s="90"/>
      <c r="QNG165" s="90"/>
      <c r="QNH165" s="90"/>
      <c r="QNI165" s="90"/>
      <c r="QNJ165" s="90"/>
      <c r="QNK165" s="90"/>
      <c r="QNL165" s="90"/>
      <c r="QNM165" s="90"/>
      <c r="QNN165" s="90"/>
      <c r="QNO165" s="90"/>
      <c r="QNP165" s="90"/>
      <c r="QNQ165" s="90"/>
      <c r="QNR165" s="90"/>
      <c r="QNS165" s="90"/>
      <c r="QNT165" s="90"/>
      <c r="QNU165" s="90"/>
      <c r="QNV165" s="90"/>
      <c r="QNW165" s="90"/>
      <c r="QNX165" s="90"/>
      <c r="QNY165" s="90"/>
      <c r="QNZ165" s="90"/>
      <c r="QOA165" s="90"/>
      <c r="QOB165" s="90"/>
      <c r="QOC165" s="90"/>
      <c r="QOD165" s="90"/>
      <c r="QOE165" s="90"/>
      <c r="QOF165" s="90"/>
      <c r="QOG165" s="90"/>
      <c r="QOH165" s="90"/>
      <c r="QOI165" s="90"/>
      <c r="QOJ165" s="90"/>
      <c r="QOK165" s="90"/>
      <c r="QOL165" s="90"/>
      <c r="QOM165" s="90"/>
      <c r="QON165" s="90"/>
      <c r="QOO165" s="90"/>
      <c r="QOP165" s="90"/>
      <c r="QOQ165" s="90"/>
      <c r="QOR165" s="90"/>
      <c r="QOS165" s="90"/>
      <c r="QOT165" s="90"/>
      <c r="QOU165" s="90"/>
      <c r="QOV165" s="90"/>
      <c r="QOW165" s="90"/>
      <c r="QOX165" s="90"/>
      <c r="QOY165" s="90"/>
      <c r="QOZ165" s="90"/>
      <c r="QPA165" s="90"/>
      <c r="QPB165" s="90"/>
      <c r="QPC165" s="90"/>
      <c r="QPD165" s="90"/>
      <c r="QPE165" s="90"/>
      <c r="QPF165" s="90"/>
      <c r="QPG165" s="90"/>
      <c r="QPH165" s="90"/>
      <c r="QPI165" s="90"/>
      <c r="QPJ165" s="90"/>
      <c r="QPK165" s="90"/>
      <c r="QPL165" s="90"/>
      <c r="QPM165" s="90"/>
      <c r="QPN165" s="90"/>
      <c r="QPO165" s="90"/>
      <c r="QPP165" s="90"/>
      <c r="QPQ165" s="90"/>
      <c r="QPR165" s="90"/>
      <c r="QPS165" s="90"/>
      <c r="QPT165" s="90"/>
      <c r="QPU165" s="90"/>
      <c r="QPV165" s="90"/>
      <c r="QPW165" s="90"/>
      <c r="QPX165" s="90"/>
      <c r="QPY165" s="90"/>
      <c r="QPZ165" s="90"/>
      <c r="QQA165" s="90"/>
      <c r="QQB165" s="90"/>
      <c r="QQC165" s="90"/>
      <c r="QQD165" s="90"/>
      <c r="QQE165" s="90"/>
      <c r="QQF165" s="90"/>
      <c r="QQG165" s="90"/>
      <c r="QQH165" s="90"/>
      <c r="QQI165" s="90"/>
      <c r="QQJ165" s="90"/>
      <c r="QQK165" s="90"/>
      <c r="QQL165" s="90"/>
      <c r="QQM165" s="90"/>
      <c r="QQN165" s="90"/>
      <c r="QQO165" s="90"/>
      <c r="QQP165" s="90"/>
      <c r="QQQ165" s="90"/>
      <c r="QQR165" s="90"/>
      <c r="QQS165" s="90"/>
      <c r="QQT165" s="90"/>
      <c r="QQU165" s="90"/>
      <c r="QQV165" s="90"/>
      <c r="QQW165" s="90"/>
      <c r="QQX165" s="90"/>
      <c r="QQY165" s="90"/>
      <c r="QQZ165" s="90"/>
      <c r="QRA165" s="90"/>
      <c r="QRB165" s="90"/>
      <c r="QRC165" s="90"/>
      <c r="QRD165" s="90"/>
      <c r="QRE165" s="90"/>
      <c r="QRF165" s="90"/>
      <c r="QRG165" s="90"/>
      <c r="QRH165" s="90"/>
      <c r="QRI165" s="90"/>
      <c r="QRJ165" s="90"/>
      <c r="QRK165" s="90"/>
      <c r="QRL165" s="90"/>
      <c r="QRM165" s="90"/>
      <c r="QRN165" s="90"/>
      <c r="QRO165" s="90"/>
      <c r="QRP165" s="90"/>
      <c r="QRQ165" s="90"/>
      <c r="QRR165" s="90"/>
      <c r="QRS165" s="90"/>
      <c r="QRT165" s="90"/>
      <c r="QRU165" s="90"/>
      <c r="QRV165" s="90"/>
      <c r="QRW165" s="90"/>
      <c r="QRX165" s="90"/>
      <c r="QRY165" s="90"/>
      <c r="QRZ165" s="90"/>
      <c r="QSA165" s="90"/>
      <c r="QSB165" s="90"/>
      <c r="QSC165" s="90"/>
      <c r="QSD165" s="90"/>
      <c r="QSE165" s="90"/>
      <c r="QSF165" s="90"/>
      <c r="QSG165" s="90"/>
      <c r="QSH165" s="90"/>
      <c r="QSI165" s="90"/>
      <c r="QSJ165" s="90"/>
      <c r="QSK165" s="90"/>
      <c r="QSL165" s="90"/>
      <c r="QSM165" s="90"/>
      <c r="QSN165" s="90"/>
      <c r="QSO165" s="90"/>
      <c r="QSP165" s="90"/>
      <c r="QSQ165" s="90"/>
      <c r="QSR165" s="90"/>
      <c r="QSS165" s="90"/>
      <c r="QST165" s="90"/>
      <c r="QSU165" s="90"/>
      <c r="QSV165" s="90"/>
      <c r="QSW165" s="90"/>
      <c r="QSX165" s="90"/>
      <c r="QSY165" s="90"/>
      <c r="QSZ165" s="90"/>
      <c r="QTA165" s="90"/>
      <c r="QTB165" s="90"/>
      <c r="QTC165" s="90"/>
      <c r="QTD165" s="90"/>
      <c r="QTE165" s="90"/>
      <c r="QTF165" s="90"/>
      <c r="QTG165" s="90"/>
      <c r="QTH165" s="90"/>
      <c r="QTI165" s="90"/>
      <c r="QTJ165" s="90"/>
      <c r="QTK165" s="90"/>
      <c r="QTL165" s="90"/>
      <c r="QTM165" s="90"/>
      <c r="QTN165" s="90"/>
      <c r="QTO165" s="90"/>
      <c r="QTP165" s="90"/>
      <c r="QTQ165" s="90"/>
      <c r="QTR165" s="90"/>
      <c r="QTS165" s="90"/>
      <c r="QTT165" s="90"/>
      <c r="QTU165" s="90"/>
      <c r="QTV165" s="90"/>
      <c r="QTW165" s="90"/>
      <c r="QTX165" s="90"/>
      <c r="QTY165" s="90"/>
      <c r="QTZ165" s="90"/>
      <c r="QUA165" s="90"/>
      <c r="QUB165" s="90"/>
      <c r="QUC165" s="90"/>
      <c r="QUD165" s="90"/>
      <c r="QUE165" s="90"/>
      <c r="QUF165" s="90"/>
      <c r="QUG165" s="90"/>
      <c r="QUH165" s="90"/>
      <c r="QUI165" s="90"/>
      <c r="QUJ165" s="90"/>
      <c r="QUK165" s="90"/>
      <c r="QUL165" s="90"/>
      <c r="QUM165" s="90"/>
      <c r="QUN165" s="90"/>
      <c r="QUO165" s="90"/>
      <c r="QUP165" s="90"/>
      <c r="QUQ165" s="90"/>
      <c r="QUR165" s="90"/>
      <c r="QUS165" s="90"/>
      <c r="QUT165" s="90"/>
      <c r="QUU165" s="90"/>
      <c r="QUV165" s="90"/>
      <c r="QUW165" s="90"/>
      <c r="QUX165" s="90"/>
      <c r="QUY165" s="90"/>
      <c r="QUZ165" s="90"/>
      <c r="QVA165" s="90"/>
      <c r="QVB165" s="90"/>
      <c r="QVC165" s="90"/>
      <c r="QVD165" s="90"/>
      <c r="QVE165" s="90"/>
      <c r="QVF165" s="90"/>
      <c r="QVG165" s="90"/>
      <c r="QVH165" s="90"/>
      <c r="QVI165" s="90"/>
      <c r="QVJ165" s="90"/>
      <c r="QVK165" s="90"/>
      <c r="QVL165" s="90"/>
      <c r="QVM165" s="90"/>
      <c r="QVN165" s="90"/>
      <c r="QVO165" s="90"/>
      <c r="QVP165" s="90"/>
      <c r="QVQ165" s="90"/>
      <c r="QVR165" s="90"/>
      <c r="QVS165" s="90"/>
      <c r="QVT165" s="90"/>
      <c r="QVU165" s="90"/>
      <c r="QVV165" s="90"/>
      <c r="QVW165" s="90"/>
      <c r="QVX165" s="90"/>
      <c r="QVY165" s="90"/>
      <c r="QVZ165" s="90"/>
      <c r="QWA165" s="90"/>
      <c r="QWB165" s="90"/>
      <c r="QWC165" s="90"/>
      <c r="QWD165" s="90"/>
      <c r="QWE165" s="90"/>
      <c r="QWF165" s="90"/>
      <c r="QWG165" s="90"/>
      <c r="QWH165" s="90"/>
      <c r="QWI165" s="90"/>
      <c r="QWJ165" s="90"/>
      <c r="QWK165" s="90"/>
      <c r="QWL165" s="90"/>
      <c r="QWM165" s="90"/>
      <c r="QWN165" s="90"/>
      <c r="QWO165" s="90"/>
      <c r="QWP165" s="90"/>
      <c r="QWQ165" s="90"/>
      <c r="QWR165" s="90"/>
      <c r="QWS165" s="90"/>
      <c r="QWT165" s="90"/>
      <c r="QWU165" s="90"/>
      <c r="QWV165" s="90"/>
      <c r="QWW165" s="90"/>
      <c r="QWX165" s="90"/>
      <c r="QWY165" s="90"/>
      <c r="QWZ165" s="90"/>
      <c r="QXA165" s="90"/>
      <c r="QXB165" s="90"/>
      <c r="QXC165" s="90"/>
      <c r="QXD165" s="90"/>
      <c r="QXE165" s="90"/>
      <c r="QXF165" s="90"/>
      <c r="QXG165" s="90"/>
      <c r="QXH165" s="90"/>
      <c r="QXI165" s="90"/>
      <c r="QXJ165" s="90"/>
      <c r="QXK165" s="90"/>
      <c r="QXL165" s="90"/>
      <c r="QXM165" s="90"/>
      <c r="QXN165" s="90"/>
      <c r="QXO165" s="90"/>
      <c r="QXP165" s="90"/>
      <c r="QXQ165" s="90"/>
      <c r="QXR165" s="90"/>
      <c r="QXS165" s="90"/>
      <c r="QXT165" s="90"/>
      <c r="QXU165" s="90"/>
      <c r="QXV165" s="90"/>
      <c r="QXW165" s="90"/>
      <c r="QXX165" s="90"/>
      <c r="QXY165" s="90"/>
      <c r="QXZ165" s="90"/>
      <c r="QYA165" s="90"/>
      <c r="QYB165" s="90"/>
      <c r="QYC165" s="90"/>
      <c r="QYD165" s="90"/>
      <c r="QYE165" s="90"/>
      <c r="QYF165" s="90"/>
      <c r="QYG165" s="90"/>
      <c r="QYH165" s="90"/>
      <c r="QYI165" s="90"/>
      <c r="QYJ165" s="90"/>
      <c r="QYK165" s="90"/>
      <c r="QYL165" s="90"/>
      <c r="QYM165" s="90"/>
      <c r="QYN165" s="90"/>
      <c r="QYO165" s="90"/>
      <c r="QYP165" s="90"/>
      <c r="QYQ165" s="90"/>
      <c r="QYR165" s="90"/>
      <c r="QYS165" s="90"/>
      <c r="QYT165" s="90"/>
      <c r="QYU165" s="90"/>
      <c r="QYV165" s="90"/>
      <c r="QYW165" s="90"/>
      <c r="QYX165" s="90"/>
      <c r="QYY165" s="90"/>
      <c r="QYZ165" s="90"/>
      <c r="QZA165" s="90"/>
      <c r="QZB165" s="90"/>
      <c r="QZC165" s="90"/>
      <c r="QZD165" s="90"/>
      <c r="QZE165" s="90"/>
      <c r="QZF165" s="90"/>
      <c r="QZG165" s="90"/>
      <c r="QZH165" s="90"/>
      <c r="QZI165" s="90"/>
      <c r="QZJ165" s="90"/>
      <c r="QZK165" s="90"/>
      <c r="QZL165" s="90"/>
      <c r="QZM165" s="90"/>
      <c r="QZN165" s="90"/>
      <c r="QZO165" s="90"/>
      <c r="QZP165" s="90"/>
      <c r="QZQ165" s="90"/>
      <c r="QZR165" s="90"/>
      <c r="QZS165" s="90"/>
      <c r="QZT165" s="90"/>
      <c r="QZU165" s="90"/>
      <c r="QZV165" s="90"/>
      <c r="QZW165" s="90"/>
      <c r="QZX165" s="90"/>
      <c r="QZY165" s="90"/>
      <c r="QZZ165" s="90"/>
      <c r="RAA165" s="90"/>
      <c r="RAB165" s="90"/>
      <c r="RAC165" s="90"/>
      <c r="RAD165" s="90"/>
      <c r="RAE165" s="90"/>
      <c r="RAF165" s="90"/>
      <c r="RAG165" s="90"/>
      <c r="RAH165" s="90"/>
      <c r="RAI165" s="90"/>
      <c r="RAJ165" s="90"/>
      <c r="RAK165" s="90"/>
      <c r="RAL165" s="90"/>
      <c r="RAM165" s="90"/>
      <c r="RAN165" s="90"/>
      <c r="RAO165" s="90"/>
      <c r="RAP165" s="90"/>
      <c r="RAQ165" s="90"/>
      <c r="RAR165" s="90"/>
      <c r="RAS165" s="90"/>
      <c r="RAT165" s="90"/>
      <c r="RAU165" s="90"/>
      <c r="RAV165" s="90"/>
      <c r="RAW165" s="90"/>
      <c r="RAX165" s="90"/>
      <c r="RAY165" s="90"/>
      <c r="RAZ165" s="90"/>
      <c r="RBA165" s="90"/>
      <c r="RBB165" s="90"/>
      <c r="RBC165" s="90"/>
      <c r="RBD165" s="90"/>
      <c r="RBE165" s="90"/>
      <c r="RBF165" s="90"/>
      <c r="RBG165" s="90"/>
      <c r="RBH165" s="90"/>
      <c r="RBI165" s="90"/>
      <c r="RBJ165" s="90"/>
      <c r="RBK165" s="90"/>
      <c r="RBL165" s="90"/>
      <c r="RBM165" s="90"/>
      <c r="RBN165" s="90"/>
      <c r="RBO165" s="90"/>
      <c r="RBP165" s="90"/>
      <c r="RBQ165" s="90"/>
      <c r="RBR165" s="90"/>
      <c r="RBS165" s="90"/>
      <c r="RBT165" s="90"/>
      <c r="RBU165" s="90"/>
      <c r="RBV165" s="90"/>
      <c r="RBW165" s="90"/>
      <c r="RBX165" s="90"/>
      <c r="RBY165" s="90"/>
      <c r="RBZ165" s="90"/>
      <c r="RCA165" s="90"/>
      <c r="RCB165" s="90"/>
      <c r="RCC165" s="90"/>
      <c r="RCD165" s="90"/>
      <c r="RCE165" s="90"/>
      <c r="RCF165" s="90"/>
      <c r="RCG165" s="90"/>
      <c r="RCH165" s="90"/>
      <c r="RCI165" s="90"/>
      <c r="RCJ165" s="90"/>
      <c r="RCK165" s="90"/>
      <c r="RCL165" s="90"/>
      <c r="RCM165" s="90"/>
      <c r="RCN165" s="90"/>
      <c r="RCO165" s="90"/>
      <c r="RCP165" s="90"/>
      <c r="RCQ165" s="90"/>
      <c r="RCR165" s="90"/>
      <c r="RCS165" s="90"/>
      <c r="RCT165" s="90"/>
      <c r="RCU165" s="90"/>
      <c r="RCV165" s="90"/>
      <c r="RCW165" s="90"/>
      <c r="RCX165" s="90"/>
      <c r="RCY165" s="90"/>
      <c r="RCZ165" s="90"/>
      <c r="RDA165" s="90"/>
      <c r="RDB165" s="90"/>
      <c r="RDC165" s="90"/>
      <c r="RDD165" s="90"/>
      <c r="RDE165" s="90"/>
      <c r="RDF165" s="90"/>
      <c r="RDG165" s="90"/>
      <c r="RDH165" s="90"/>
      <c r="RDI165" s="90"/>
      <c r="RDJ165" s="90"/>
      <c r="RDK165" s="90"/>
      <c r="RDL165" s="90"/>
      <c r="RDM165" s="90"/>
      <c r="RDN165" s="90"/>
      <c r="RDO165" s="90"/>
      <c r="RDP165" s="90"/>
      <c r="RDQ165" s="90"/>
      <c r="RDR165" s="90"/>
      <c r="RDS165" s="90"/>
      <c r="RDT165" s="90"/>
      <c r="RDU165" s="90"/>
      <c r="RDV165" s="90"/>
      <c r="RDW165" s="90"/>
      <c r="RDX165" s="90"/>
      <c r="RDY165" s="90"/>
      <c r="RDZ165" s="90"/>
      <c r="REA165" s="90"/>
      <c r="REB165" s="90"/>
      <c r="REC165" s="90"/>
      <c r="RED165" s="90"/>
      <c r="REE165" s="90"/>
      <c r="REF165" s="90"/>
      <c r="REG165" s="90"/>
      <c r="REH165" s="90"/>
      <c r="REI165" s="90"/>
      <c r="REJ165" s="90"/>
      <c r="REK165" s="90"/>
      <c r="REL165" s="90"/>
      <c r="REM165" s="90"/>
      <c r="REN165" s="90"/>
      <c r="REO165" s="90"/>
      <c r="REP165" s="90"/>
      <c r="REQ165" s="90"/>
      <c r="RER165" s="90"/>
      <c r="RES165" s="90"/>
      <c r="RET165" s="90"/>
      <c r="REU165" s="90"/>
      <c r="REV165" s="90"/>
      <c r="REW165" s="90"/>
      <c r="REX165" s="90"/>
      <c r="REY165" s="90"/>
      <c r="REZ165" s="90"/>
      <c r="RFA165" s="90"/>
      <c r="RFB165" s="90"/>
      <c r="RFC165" s="90"/>
      <c r="RFD165" s="90"/>
      <c r="RFE165" s="90"/>
      <c r="RFF165" s="90"/>
      <c r="RFG165" s="90"/>
      <c r="RFH165" s="90"/>
      <c r="RFI165" s="90"/>
      <c r="RFJ165" s="90"/>
      <c r="RFK165" s="90"/>
      <c r="RFL165" s="90"/>
      <c r="RFM165" s="90"/>
      <c r="RFN165" s="90"/>
      <c r="RFO165" s="90"/>
      <c r="RFP165" s="90"/>
      <c r="RFQ165" s="90"/>
      <c r="RFR165" s="90"/>
      <c r="RFS165" s="90"/>
      <c r="RFT165" s="90"/>
      <c r="RFU165" s="90"/>
      <c r="RFV165" s="90"/>
      <c r="RFW165" s="90"/>
      <c r="RFX165" s="90"/>
      <c r="RFY165" s="90"/>
      <c r="RFZ165" s="90"/>
      <c r="RGA165" s="90"/>
      <c r="RGB165" s="90"/>
      <c r="RGC165" s="90"/>
      <c r="RGD165" s="90"/>
      <c r="RGE165" s="90"/>
      <c r="RGF165" s="90"/>
      <c r="RGG165" s="90"/>
      <c r="RGH165" s="90"/>
      <c r="RGI165" s="90"/>
      <c r="RGJ165" s="90"/>
      <c r="RGK165" s="90"/>
      <c r="RGL165" s="90"/>
      <c r="RGM165" s="90"/>
      <c r="RGN165" s="90"/>
      <c r="RGO165" s="90"/>
      <c r="RGP165" s="90"/>
      <c r="RGQ165" s="90"/>
      <c r="RGR165" s="90"/>
      <c r="RGS165" s="90"/>
      <c r="RGT165" s="90"/>
      <c r="RGU165" s="90"/>
      <c r="RGV165" s="90"/>
      <c r="RGW165" s="90"/>
      <c r="RGX165" s="90"/>
      <c r="RGY165" s="90"/>
      <c r="RGZ165" s="90"/>
      <c r="RHA165" s="90"/>
      <c r="RHB165" s="90"/>
      <c r="RHC165" s="90"/>
      <c r="RHD165" s="90"/>
      <c r="RHE165" s="90"/>
      <c r="RHF165" s="90"/>
      <c r="RHG165" s="90"/>
      <c r="RHH165" s="90"/>
      <c r="RHI165" s="90"/>
      <c r="RHJ165" s="90"/>
      <c r="RHK165" s="90"/>
      <c r="RHL165" s="90"/>
      <c r="RHM165" s="90"/>
      <c r="RHN165" s="90"/>
      <c r="RHO165" s="90"/>
      <c r="RHP165" s="90"/>
      <c r="RHQ165" s="90"/>
      <c r="RHR165" s="90"/>
      <c r="RHS165" s="90"/>
      <c r="RHT165" s="90"/>
      <c r="RHU165" s="90"/>
      <c r="RHV165" s="90"/>
      <c r="RHW165" s="90"/>
      <c r="RHX165" s="90"/>
      <c r="RHY165" s="90"/>
      <c r="RHZ165" s="90"/>
      <c r="RIA165" s="90"/>
      <c r="RIB165" s="90"/>
      <c r="RIC165" s="90"/>
      <c r="RID165" s="90"/>
      <c r="RIE165" s="90"/>
      <c r="RIF165" s="90"/>
      <c r="RIG165" s="90"/>
      <c r="RIH165" s="90"/>
      <c r="RII165" s="90"/>
      <c r="RIJ165" s="90"/>
      <c r="RIK165" s="90"/>
      <c r="RIL165" s="90"/>
      <c r="RIM165" s="90"/>
      <c r="RIN165" s="90"/>
      <c r="RIO165" s="90"/>
      <c r="RIP165" s="90"/>
      <c r="RIQ165" s="90"/>
      <c r="RIR165" s="90"/>
      <c r="RIS165" s="90"/>
      <c r="RIT165" s="90"/>
      <c r="RIU165" s="90"/>
      <c r="RIV165" s="90"/>
      <c r="RIW165" s="90"/>
      <c r="RIX165" s="90"/>
      <c r="RIY165" s="90"/>
      <c r="RIZ165" s="90"/>
      <c r="RJA165" s="90"/>
      <c r="RJB165" s="90"/>
      <c r="RJC165" s="90"/>
      <c r="RJD165" s="90"/>
      <c r="RJE165" s="90"/>
      <c r="RJF165" s="90"/>
      <c r="RJG165" s="90"/>
      <c r="RJH165" s="90"/>
      <c r="RJI165" s="90"/>
      <c r="RJJ165" s="90"/>
      <c r="RJK165" s="90"/>
      <c r="RJL165" s="90"/>
      <c r="RJM165" s="90"/>
      <c r="RJN165" s="90"/>
      <c r="RJO165" s="90"/>
      <c r="RJP165" s="90"/>
      <c r="RJQ165" s="90"/>
      <c r="RJR165" s="90"/>
      <c r="RJS165" s="90"/>
      <c r="RJT165" s="90"/>
      <c r="RJU165" s="90"/>
      <c r="RJV165" s="90"/>
      <c r="RJW165" s="90"/>
      <c r="RJX165" s="90"/>
      <c r="RJY165" s="90"/>
      <c r="RJZ165" s="90"/>
      <c r="RKA165" s="90"/>
      <c r="RKB165" s="90"/>
      <c r="RKC165" s="90"/>
      <c r="RKD165" s="90"/>
      <c r="RKE165" s="90"/>
      <c r="RKF165" s="90"/>
      <c r="RKG165" s="90"/>
      <c r="RKH165" s="90"/>
      <c r="RKI165" s="90"/>
      <c r="RKJ165" s="90"/>
      <c r="RKK165" s="90"/>
      <c r="RKL165" s="90"/>
      <c r="RKM165" s="90"/>
      <c r="RKN165" s="90"/>
      <c r="RKO165" s="90"/>
      <c r="RKP165" s="90"/>
      <c r="RKQ165" s="90"/>
      <c r="RKR165" s="90"/>
      <c r="RKS165" s="90"/>
      <c r="RKT165" s="90"/>
      <c r="RKU165" s="90"/>
      <c r="RKV165" s="90"/>
      <c r="RKW165" s="90"/>
      <c r="RKX165" s="90"/>
      <c r="RKY165" s="90"/>
      <c r="RKZ165" s="90"/>
      <c r="RLA165" s="90"/>
      <c r="RLB165" s="90"/>
      <c r="RLC165" s="90"/>
      <c r="RLD165" s="90"/>
      <c r="RLE165" s="90"/>
      <c r="RLF165" s="90"/>
      <c r="RLG165" s="90"/>
      <c r="RLH165" s="90"/>
      <c r="RLI165" s="90"/>
      <c r="RLJ165" s="90"/>
      <c r="RLK165" s="90"/>
      <c r="RLL165" s="90"/>
      <c r="RLM165" s="90"/>
      <c r="RLN165" s="90"/>
      <c r="RLO165" s="90"/>
      <c r="RLP165" s="90"/>
      <c r="RLQ165" s="90"/>
      <c r="RLR165" s="90"/>
      <c r="RLS165" s="90"/>
      <c r="RLT165" s="90"/>
      <c r="RLU165" s="90"/>
      <c r="RLV165" s="90"/>
      <c r="RLW165" s="90"/>
      <c r="RLX165" s="90"/>
      <c r="RLY165" s="90"/>
      <c r="RLZ165" s="90"/>
      <c r="RMA165" s="90"/>
      <c r="RMB165" s="90"/>
      <c r="RMC165" s="90"/>
      <c r="RMD165" s="90"/>
      <c r="RME165" s="90"/>
      <c r="RMF165" s="90"/>
      <c r="RMG165" s="90"/>
      <c r="RMH165" s="90"/>
      <c r="RMI165" s="90"/>
      <c r="RMJ165" s="90"/>
      <c r="RMK165" s="90"/>
      <c r="RML165" s="90"/>
      <c r="RMM165" s="90"/>
      <c r="RMN165" s="90"/>
      <c r="RMO165" s="90"/>
      <c r="RMP165" s="90"/>
      <c r="RMQ165" s="90"/>
      <c r="RMR165" s="90"/>
      <c r="RMS165" s="90"/>
      <c r="RMT165" s="90"/>
      <c r="RMU165" s="90"/>
      <c r="RMV165" s="90"/>
      <c r="RMW165" s="90"/>
      <c r="RMX165" s="90"/>
      <c r="RMY165" s="90"/>
      <c r="RMZ165" s="90"/>
      <c r="RNA165" s="90"/>
      <c r="RNB165" s="90"/>
      <c r="RNC165" s="90"/>
      <c r="RND165" s="90"/>
      <c r="RNE165" s="90"/>
      <c r="RNF165" s="90"/>
      <c r="RNG165" s="90"/>
      <c r="RNH165" s="90"/>
      <c r="RNI165" s="90"/>
      <c r="RNJ165" s="90"/>
      <c r="RNK165" s="90"/>
      <c r="RNL165" s="90"/>
      <c r="RNM165" s="90"/>
      <c r="RNN165" s="90"/>
      <c r="RNO165" s="90"/>
      <c r="RNP165" s="90"/>
      <c r="RNQ165" s="90"/>
      <c r="RNR165" s="90"/>
      <c r="RNS165" s="90"/>
      <c r="RNT165" s="90"/>
      <c r="RNU165" s="90"/>
      <c r="RNV165" s="90"/>
      <c r="RNW165" s="90"/>
      <c r="RNX165" s="90"/>
      <c r="RNY165" s="90"/>
      <c r="RNZ165" s="90"/>
      <c r="ROA165" s="90"/>
      <c r="ROB165" s="90"/>
      <c r="ROC165" s="90"/>
      <c r="ROD165" s="90"/>
      <c r="ROE165" s="90"/>
      <c r="ROF165" s="90"/>
      <c r="ROG165" s="90"/>
      <c r="ROH165" s="90"/>
      <c r="ROI165" s="90"/>
      <c r="ROJ165" s="90"/>
      <c r="ROK165" s="90"/>
      <c r="ROL165" s="90"/>
      <c r="ROM165" s="90"/>
      <c r="RON165" s="90"/>
      <c r="ROO165" s="90"/>
      <c r="ROP165" s="90"/>
      <c r="ROQ165" s="90"/>
      <c r="ROR165" s="90"/>
      <c r="ROS165" s="90"/>
      <c r="ROT165" s="90"/>
      <c r="ROU165" s="90"/>
      <c r="ROV165" s="90"/>
      <c r="ROW165" s="90"/>
      <c r="ROX165" s="90"/>
      <c r="ROY165" s="90"/>
      <c r="ROZ165" s="90"/>
      <c r="RPA165" s="90"/>
      <c r="RPB165" s="90"/>
      <c r="RPC165" s="90"/>
      <c r="RPD165" s="90"/>
      <c r="RPE165" s="90"/>
      <c r="RPF165" s="90"/>
      <c r="RPG165" s="90"/>
      <c r="RPH165" s="90"/>
      <c r="RPI165" s="90"/>
      <c r="RPJ165" s="90"/>
      <c r="RPK165" s="90"/>
      <c r="RPL165" s="90"/>
      <c r="RPM165" s="90"/>
      <c r="RPN165" s="90"/>
      <c r="RPO165" s="90"/>
      <c r="RPP165" s="90"/>
      <c r="RPQ165" s="90"/>
      <c r="RPR165" s="90"/>
      <c r="RPS165" s="90"/>
      <c r="RPT165" s="90"/>
      <c r="RPU165" s="90"/>
      <c r="RPV165" s="90"/>
      <c r="RPW165" s="90"/>
      <c r="RPX165" s="90"/>
      <c r="RPY165" s="90"/>
      <c r="RPZ165" s="90"/>
      <c r="RQA165" s="90"/>
      <c r="RQB165" s="90"/>
      <c r="RQC165" s="90"/>
      <c r="RQD165" s="90"/>
      <c r="RQE165" s="90"/>
      <c r="RQF165" s="90"/>
      <c r="RQG165" s="90"/>
      <c r="RQH165" s="90"/>
      <c r="RQI165" s="90"/>
      <c r="RQJ165" s="90"/>
      <c r="RQK165" s="90"/>
      <c r="RQL165" s="90"/>
      <c r="RQM165" s="90"/>
      <c r="RQN165" s="90"/>
      <c r="RQO165" s="90"/>
      <c r="RQP165" s="90"/>
      <c r="RQQ165" s="90"/>
      <c r="RQR165" s="90"/>
      <c r="RQS165" s="90"/>
      <c r="RQT165" s="90"/>
      <c r="RQU165" s="90"/>
      <c r="RQV165" s="90"/>
      <c r="RQW165" s="90"/>
      <c r="RQX165" s="90"/>
      <c r="RQY165" s="90"/>
      <c r="RQZ165" s="90"/>
      <c r="RRA165" s="90"/>
      <c r="RRB165" s="90"/>
      <c r="RRC165" s="90"/>
      <c r="RRD165" s="90"/>
      <c r="RRE165" s="90"/>
      <c r="RRF165" s="90"/>
      <c r="RRG165" s="90"/>
      <c r="RRH165" s="90"/>
      <c r="RRI165" s="90"/>
      <c r="RRJ165" s="90"/>
      <c r="RRK165" s="90"/>
      <c r="RRL165" s="90"/>
      <c r="RRM165" s="90"/>
      <c r="RRN165" s="90"/>
      <c r="RRO165" s="90"/>
      <c r="RRP165" s="90"/>
      <c r="RRQ165" s="90"/>
      <c r="RRR165" s="90"/>
      <c r="RRS165" s="90"/>
      <c r="RRT165" s="90"/>
      <c r="RRU165" s="90"/>
      <c r="RRV165" s="90"/>
      <c r="RRW165" s="90"/>
      <c r="RRX165" s="90"/>
      <c r="RRY165" s="90"/>
      <c r="RRZ165" s="90"/>
      <c r="RSA165" s="90"/>
      <c r="RSB165" s="90"/>
      <c r="RSC165" s="90"/>
      <c r="RSD165" s="90"/>
      <c r="RSE165" s="90"/>
      <c r="RSF165" s="90"/>
      <c r="RSG165" s="90"/>
      <c r="RSH165" s="90"/>
      <c r="RSI165" s="90"/>
      <c r="RSJ165" s="90"/>
      <c r="RSK165" s="90"/>
      <c r="RSL165" s="90"/>
      <c r="RSM165" s="90"/>
      <c r="RSN165" s="90"/>
      <c r="RSO165" s="90"/>
      <c r="RSP165" s="90"/>
      <c r="RSQ165" s="90"/>
      <c r="RSR165" s="90"/>
      <c r="RSS165" s="90"/>
      <c r="RST165" s="90"/>
      <c r="RSU165" s="90"/>
      <c r="RSV165" s="90"/>
      <c r="RSW165" s="90"/>
      <c r="RSX165" s="90"/>
      <c r="RSY165" s="90"/>
      <c r="RSZ165" s="90"/>
      <c r="RTA165" s="90"/>
      <c r="RTB165" s="90"/>
      <c r="RTC165" s="90"/>
      <c r="RTD165" s="90"/>
      <c r="RTE165" s="90"/>
      <c r="RTF165" s="90"/>
      <c r="RTG165" s="90"/>
      <c r="RTH165" s="90"/>
      <c r="RTI165" s="90"/>
      <c r="RTJ165" s="90"/>
      <c r="RTK165" s="90"/>
      <c r="RTL165" s="90"/>
      <c r="RTM165" s="90"/>
      <c r="RTN165" s="90"/>
      <c r="RTO165" s="90"/>
      <c r="RTP165" s="90"/>
      <c r="RTQ165" s="90"/>
      <c r="RTR165" s="90"/>
      <c r="RTS165" s="90"/>
      <c r="RTT165" s="90"/>
      <c r="RTU165" s="90"/>
      <c r="RTV165" s="90"/>
      <c r="RTW165" s="90"/>
      <c r="RTX165" s="90"/>
      <c r="RTY165" s="90"/>
      <c r="RTZ165" s="90"/>
      <c r="RUA165" s="90"/>
      <c r="RUB165" s="90"/>
      <c r="RUC165" s="90"/>
      <c r="RUD165" s="90"/>
      <c r="RUE165" s="90"/>
      <c r="RUF165" s="90"/>
      <c r="RUG165" s="90"/>
      <c r="RUH165" s="90"/>
      <c r="RUI165" s="90"/>
      <c r="RUJ165" s="90"/>
      <c r="RUK165" s="90"/>
      <c r="RUL165" s="90"/>
      <c r="RUM165" s="90"/>
      <c r="RUN165" s="90"/>
      <c r="RUO165" s="90"/>
      <c r="RUP165" s="90"/>
      <c r="RUQ165" s="90"/>
      <c r="RUR165" s="90"/>
      <c r="RUS165" s="90"/>
      <c r="RUT165" s="90"/>
      <c r="RUU165" s="90"/>
      <c r="RUV165" s="90"/>
      <c r="RUW165" s="90"/>
      <c r="RUX165" s="90"/>
      <c r="RUY165" s="90"/>
      <c r="RUZ165" s="90"/>
      <c r="RVA165" s="90"/>
      <c r="RVB165" s="90"/>
      <c r="RVC165" s="90"/>
      <c r="RVD165" s="90"/>
      <c r="RVE165" s="90"/>
      <c r="RVF165" s="90"/>
      <c r="RVG165" s="90"/>
      <c r="RVH165" s="90"/>
      <c r="RVI165" s="90"/>
      <c r="RVJ165" s="90"/>
      <c r="RVK165" s="90"/>
      <c r="RVL165" s="90"/>
      <c r="RVM165" s="90"/>
      <c r="RVN165" s="90"/>
      <c r="RVO165" s="90"/>
      <c r="RVP165" s="90"/>
      <c r="RVQ165" s="90"/>
      <c r="RVR165" s="90"/>
      <c r="RVS165" s="90"/>
      <c r="RVT165" s="90"/>
      <c r="RVU165" s="90"/>
      <c r="RVV165" s="90"/>
      <c r="RVW165" s="90"/>
      <c r="RVX165" s="90"/>
      <c r="RVY165" s="90"/>
      <c r="RVZ165" s="90"/>
      <c r="RWA165" s="90"/>
      <c r="RWB165" s="90"/>
      <c r="RWC165" s="90"/>
      <c r="RWD165" s="90"/>
      <c r="RWE165" s="90"/>
      <c r="RWF165" s="90"/>
      <c r="RWG165" s="90"/>
      <c r="RWH165" s="90"/>
      <c r="RWI165" s="90"/>
      <c r="RWJ165" s="90"/>
      <c r="RWK165" s="90"/>
      <c r="RWL165" s="90"/>
      <c r="RWM165" s="90"/>
      <c r="RWN165" s="90"/>
      <c r="RWO165" s="90"/>
      <c r="RWP165" s="90"/>
      <c r="RWQ165" s="90"/>
      <c r="RWR165" s="90"/>
      <c r="RWS165" s="90"/>
      <c r="RWT165" s="90"/>
      <c r="RWU165" s="90"/>
      <c r="RWV165" s="90"/>
      <c r="RWW165" s="90"/>
      <c r="RWX165" s="90"/>
      <c r="RWY165" s="90"/>
      <c r="RWZ165" s="90"/>
      <c r="RXA165" s="90"/>
      <c r="RXB165" s="90"/>
      <c r="RXC165" s="90"/>
      <c r="RXD165" s="90"/>
      <c r="RXE165" s="90"/>
      <c r="RXF165" s="90"/>
      <c r="RXG165" s="90"/>
      <c r="RXH165" s="90"/>
      <c r="RXI165" s="90"/>
      <c r="RXJ165" s="90"/>
      <c r="RXK165" s="90"/>
      <c r="RXL165" s="90"/>
      <c r="RXM165" s="90"/>
      <c r="RXN165" s="90"/>
      <c r="RXO165" s="90"/>
      <c r="RXP165" s="90"/>
      <c r="RXQ165" s="90"/>
      <c r="RXR165" s="90"/>
      <c r="RXS165" s="90"/>
      <c r="RXT165" s="90"/>
      <c r="RXU165" s="90"/>
      <c r="RXV165" s="90"/>
      <c r="RXW165" s="90"/>
      <c r="RXX165" s="90"/>
      <c r="RXY165" s="90"/>
      <c r="RXZ165" s="90"/>
      <c r="RYA165" s="90"/>
      <c r="RYB165" s="90"/>
      <c r="RYC165" s="90"/>
      <c r="RYD165" s="90"/>
      <c r="RYE165" s="90"/>
      <c r="RYF165" s="90"/>
      <c r="RYG165" s="90"/>
      <c r="RYH165" s="90"/>
      <c r="RYI165" s="90"/>
      <c r="RYJ165" s="90"/>
      <c r="RYK165" s="90"/>
      <c r="RYL165" s="90"/>
      <c r="RYM165" s="90"/>
      <c r="RYN165" s="90"/>
      <c r="RYO165" s="90"/>
      <c r="RYP165" s="90"/>
      <c r="RYQ165" s="90"/>
      <c r="RYR165" s="90"/>
      <c r="RYS165" s="90"/>
      <c r="RYT165" s="90"/>
      <c r="RYU165" s="90"/>
      <c r="RYV165" s="90"/>
      <c r="RYW165" s="90"/>
      <c r="RYX165" s="90"/>
      <c r="RYY165" s="90"/>
      <c r="RYZ165" s="90"/>
      <c r="RZA165" s="90"/>
      <c r="RZB165" s="90"/>
      <c r="RZC165" s="90"/>
      <c r="RZD165" s="90"/>
      <c r="RZE165" s="90"/>
      <c r="RZF165" s="90"/>
      <c r="RZG165" s="90"/>
      <c r="RZH165" s="90"/>
      <c r="RZI165" s="90"/>
      <c r="RZJ165" s="90"/>
      <c r="RZK165" s="90"/>
      <c r="RZL165" s="90"/>
      <c r="RZM165" s="90"/>
      <c r="RZN165" s="90"/>
      <c r="RZO165" s="90"/>
      <c r="RZP165" s="90"/>
      <c r="RZQ165" s="90"/>
      <c r="RZR165" s="90"/>
      <c r="RZS165" s="90"/>
      <c r="RZT165" s="90"/>
      <c r="RZU165" s="90"/>
      <c r="RZV165" s="90"/>
      <c r="RZW165" s="90"/>
      <c r="RZX165" s="90"/>
      <c r="RZY165" s="90"/>
      <c r="RZZ165" s="90"/>
      <c r="SAA165" s="90"/>
      <c r="SAB165" s="90"/>
      <c r="SAC165" s="90"/>
      <c r="SAD165" s="90"/>
      <c r="SAE165" s="90"/>
      <c r="SAF165" s="90"/>
      <c r="SAG165" s="90"/>
      <c r="SAH165" s="90"/>
      <c r="SAI165" s="90"/>
      <c r="SAJ165" s="90"/>
      <c r="SAK165" s="90"/>
      <c r="SAL165" s="90"/>
      <c r="SAM165" s="90"/>
      <c r="SAN165" s="90"/>
      <c r="SAO165" s="90"/>
      <c r="SAP165" s="90"/>
      <c r="SAQ165" s="90"/>
      <c r="SAR165" s="90"/>
      <c r="SAS165" s="90"/>
      <c r="SAT165" s="90"/>
      <c r="SAU165" s="90"/>
      <c r="SAV165" s="90"/>
      <c r="SAW165" s="90"/>
      <c r="SAX165" s="90"/>
      <c r="SAY165" s="90"/>
      <c r="SAZ165" s="90"/>
      <c r="SBA165" s="90"/>
      <c r="SBB165" s="90"/>
      <c r="SBC165" s="90"/>
      <c r="SBD165" s="90"/>
      <c r="SBE165" s="90"/>
      <c r="SBF165" s="90"/>
      <c r="SBG165" s="90"/>
      <c r="SBH165" s="90"/>
      <c r="SBI165" s="90"/>
      <c r="SBJ165" s="90"/>
      <c r="SBK165" s="90"/>
      <c r="SBL165" s="90"/>
      <c r="SBM165" s="90"/>
      <c r="SBN165" s="90"/>
      <c r="SBO165" s="90"/>
      <c r="SBP165" s="90"/>
      <c r="SBQ165" s="90"/>
      <c r="SBR165" s="90"/>
      <c r="SBS165" s="90"/>
      <c r="SBT165" s="90"/>
      <c r="SBU165" s="90"/>
      <c r="SBV165" s="90"/>
      <c r="SBW165" s="90"/>
      <c r="SBX165" s="90"/>
      <c r="SBY165" s="90"/>
      <c r="SBZ165" s="90"/>
      <c r="SCA165" s="90"/>
      <c r="SCB165" s="90"/>
      <c r="SCC165" s="90"/>
      <c r="SCD165" s="90"/>
      <c r="SCE165" s="90"/>
      <c r="SCF165" s="90"/>
      <c r="SCG165" s="90"/>
      <c r="SCH165" s="90"/>
      <c r="SCI165" s="90"/>
      <c r="SCJ165" s="90"/>
      <c r="SCK165" s="90"/>
      <c r="SCL165" s="90"/>
      <c r="SCM165" s="90"/>
      <c r="SCN165" s="90"/>
      <c r="SCO165" s="90"/>
      <c r="SCP165" s="90"/>
      <c r="SCQ165" s="90"/>
      <c r="SCR165" s="90"/>
      <c r="SCS165" s="90"/>
      <c r="SCT165" s="90"/>
      <c r="SCU165" s="90"/>
      <c r="SCV165" s="90"/>
      <c r="SCW165" s="90"/>
      <c r="SCX165" s="90"/>
      <c r="SCY165" s="90"/>
      <c r="SCZ165" s="90"/>
      <c r="SDA165" s="90"/>
      <c r="SDB165" s="90"/>
      <c r="SDC165" s="90"/>
      <c r="SDD165" s="90"/>
      <c r="SDE165" s="90"/>
      <c r="SDF165" s="90"/>
      <c r="SDG165" s="90"/>
      <c r="SDH165" s="90"/>
      <c r="SDI165" s="90"/>
      <c r="SDJ165" s="90"/>
      <c r="SDK165" s="90"/>
      <c r="SDL165" s="90"/>
      <c r="SDM165" s="90"/>
      <c r="SDN165" s="90"/>
      <c r="SDO165" s="90"/>
      <c r="SDP165" s="90"/>
      <c r="SDQ165" s="90"/>
      <c r="SDR165" s="90"/>
      <c r="SDS165" s="90"/>
      <c r="SDT165" s="90"/>
      <c r="SDU165" s="90"/>
      <c r="SDV165" s="90"/>
      <c r="SDW165" s="90"/>
      <c r="SDX165" s="90"/>
      <c r="SDY165" s="90"/>
      <c r="SDZ165" s="90"/>
      <c r="SEA165" s="90"/>
      <c r="SEB165" s="90"/>
      <c r="SEC165" s="90"/>
      <c r="SED165" s="90"/>
      <c r="SEE165" s="90"/>
      <c r="SEF165" s="90"/>
      <c r="SEG165" s="90"/>
      <c r="SEH165" s="90"/>
      <c r="SEI165" s="90"/>
      <c r="SEJ165" s="90"/>
      <c r="SEK165" s="90"/>
      <c r="SEL165" s="90"/>
      <c r="SEM165" s="90"/>
      <c r="SEN165" s="90"/>
      <c r="SEO165" s="90"/>
      <c r="SEP165" s="90"/>
      <c r="SEQ165" s="90"/>
      <c r="SER165" s="90"/>
      <c r="SES165" s="90"/>
      <c r="SET165" s="90"/>
      <c r="SEU165" s="90"/>
      <c r="SEV165" s="90"/>
      <c r="SEW165" s="90"/>
      <c r="SEX165" s="90"/>
      <c r="SEY165" s="90"/>
      <c r="SEZ165" s="90"/>
      <c r="SFA165" s="90"/>
      <c r="SFB165" s="90"/>
      <c r="SFC165" s="90"/>
      <c r="SFD165" s="90"/>
      <c r="SFE165" s="90"/>
      <c r="SFF165" s="90"/>
      <c r="SFG165" s="90"/>
      <c r="SFH165" s="90"/>
      <c r="SFI165" s="90"/>
      <c r="SFJ165" s="90"/>
      <c r="SFK165" s="90"/>
      <c r="SFL165" s="90"/>
      <c r="SFM165" s="90"/>
      <c r="SFN165" s="90"/>
      <c r="SFO165" s="90"/>
      <c r="SFP165" s="90"/>
      <c r="SFQ165" s="90"/>
      <c r="SFR165" s="90"/>
      <c r="SFS165" s="90"/>
      <c r="SFT165" s="90"/>
      <c r="SFU165" s="90"/>
      <c r="SFV165" s="90"/>
      <c r="SFW165" s="90"/>
      <c r="SFX165" s="90"/>
      <c r="SFY165" s="90"/>
      <c r="SFZ165" s="90"/>
      <c r="SGA165" s="90"/>
      <c r="SGB165" s="90"/>
      <c r="SGC165" s="90"/>
      <c r="SGD165" s="90"/>
      <c r="SGE165" s="90"/>
      <c r="SGF165" s="90"/>
      <c r="SGG165" s="90"/>
      <c r="SGH165" s="90"/>
      <c r="SGI165" s="90"/>
      <c r="SGJ165" s="90"/>
      <c r="SGK165" s="90"/>
      <c r="SGL165" s="90"/>
      <c r="SGM165" s="90"/>
      <c r="SGN165" s="90"/>
      <c r="SGO165" s="90"/>
      <c r="SGP165" s="90"/>
      <c r="SGQ165" s="90"/>
      <c r="SGR165" s="90"/>
      <c r="SGS165" s="90"/>
      <c r="SGT165" s="90"/>
      <c r="SGU165" s="90"/>
      <c r="SGV165" s="90"/>
      <c r="SGW165" s="90"/>
      <c r="SGX165" s="90"/>
      <c r="SGY165" s="90"/>
      <c r="SGZ165" s="90"/>
      <c r="SHA165" s="90"/>
      <c r="SHB165" s="90"/>
      <c r="SHC165" s="90"/>
      <c r="SHD165" s="90"/>
      <c r="SHE165" s="90"/>
      <c r="SHF165" s="90"/>
      <c r="SHG165" s="90"/>
      <c r="SHH165" s="90"/>
      <c r="SHI165" s="90"/>
      <c r="SHJ165" s="90"/>
      <c r="SHK165" s="90"/>
      <c r="SHL165" s="90"/>
      <c r="SHM165" s="90"/>
      <c r="SHN165" s="90"/>
      <c r="SHO165" s="90"/>
      <c r="SHP165" s="90"/>
      <c r="SHQ165" s="90"/>
      <c r="SHR165" s="90"/>
      <c r="SHS165" s="90"/>
      <c r="SHT165" s="90"/>
      <c r="SHU165" s="90"/>
      <c r="SHV165" s="90"/>
      <c r="SHW165" s="90"/>
      <c r="SHX165" s="90"/>
      <c r="SHY165" s="90"/>
      <c r="SHZ165" s="90"/>
      <c r="SIA165" s="90"/>
      <c r="SIB165" s="90"/>
      <c r="SIC165" s="90"/>
      <c r="SID165" s="90"/>
      <c r="SIE165" s="90"/>
      <c r="SIF165" s="90"/>
      <c r="SIG165" s="90"/>
      <c r="SIH165" s="90"/>
      <c r="SII165" s="90"/>
      <c r="SIJ165" s="90"/>
      <c r="SIK165" s="90"/>
      <c r="SIL165" s="90"/>
      <c r="SIM165" s="90"/>
      <c r="SIN165" s="90"/>
      <c r="SIO165" s="90"/>
      <c r="SIP165" s="90"/>
      <c r="SIQ165" s="90"/>
      <c r="SIR165" s="90"/>
      <c r="SIS165" s="90"/>
      <c r="SIT165" s="90"/>
      <c r="SIU165" s="90"/>
      <c r="SIV165" s="90"/>
      <c r="SIW165" s="90"/>
      <c r="SIX165" s="90"/>
      <c r="SIY165" s="90"/>
      <c r="SIZ165" s="90"/>
      <c r="SJA165" s="90"/>
      <c r="SJB165" s="90"/>
      <c r="SJC165" s="90"/>
      <c r="SJD165" s="90"/>
      <c r="SJE165" s="90"/>
      <c r="SJF165" s="90"/>
      <c r="SJG165" s="90"/>
      <c r="SJH165" s="90"/>
      <c r="SJI165" s="90"/>
      <c r="SJJ165" s="90"/>
      <c r="SJK165" s="90"/>
      <c r="SJL165" s="90"/>
      <c r="SJM165" s="90"/>
      <c r="SJN165" s="90"/>
      <c r="SJO165" s="90"/>
      <c r="SJP165" s="90"/>
      <c r="SJQ165" s="90"/>
      <c r="SJR165" s="90"/>
      <c r="SJS165" s="90"/>
      <c r="SJT165" s="90"/>
      <c r="SJU165" s="90"/>
      <c r="SJV165" s="90"/>
      <c r="SJW165" s="90"/>
      <c r="SJX165" s="90"/>
      <c r="SJY165" s="90"/>
      <c r="SJZ165" s="90"/>
      <c r="SKA165" s="90"/>
      <c r="SKB165" s="90"/>
      <c r="SKC165" s="90"/>
      <c r="SKD165" s="90"/>
      <c r="SKE165" s="90"/>
      <c r="SKF165" s="90"/>
      <c r="SKG165" s="90"/>
      <c r="SKH165" s="90"/>
      <c r="SKI165" s="90"/>
      <c r="SKJ165" s="90"/>
      <c r="SKK165" s="90"/>
      <c r="SKL165" s="90"/>
      <c r="SKM165" s="90"/>
      <c r="SKN165" s="90"/>
      <c r="SKO165" s="90"/>
      <c r="SKP165" s="90"/>
      <c r="SKQ165" s="90"/>
      <c r="SKR165" s="90"/>
      <c r="SKS165" s="90"/>
      <c r="SKT165" s="90"/>
      <c r="SKU165" s="90"/>
      <c r="SKV165" s="90"/>
      <c r="SKW165" s="90"/>
      <c r="SKX165" s="90"/>
      <c r="SKY165" s="90"/>
      <c r="SKZ165" s="90"/>
      <c r="SLA165" s="90"/>
      <c r="SLB165" s="90"/>
      <c r="SLC165" s="90"/>
      <c r="SLD165" s="90"/>
      <c r="SLE165" s="90"/>
      <c r="SLF165" s="90"/>
      <c r="SLG165" s="90"/>
      <c r="SLH165" s="90"/>
      <c r="SLI165" s="90"/>
      <c r="SLJ165" s="90"/>
      <c r="SLK165" s="90"/>
      <c r="SLL165" s="90"/>
      <c r="SLM165" s="90"/>
      <c r="SLN165" s="90"/>
      <c r="SLO165" s="90"/>
      <c r="SLP165" s="90"/>
      <c r="SLQ165" s="90"/>
      <c r="SLR165" s="90"/>
      <c r="SLS165" s="90"/>
      <c r="SLT165" s="90"/>
      <c r="SLU165" s="90"/>
      <c r="SLV165" s="90"/>
      <c r="SLW165" s="90"/>
      <c r="SLX165" s="90"/>
      <c r="SLY165" s="90"/>
      <c r="SLZ165" s="90"/>
      <c r="SMA165" s="90"/>
      <c r="SMB165" s="90"/>
      <c r="SMC165" s="90"/>
      <c r="SMD165" s="90"/>
      <c r="SME165" s="90"/>
      <c r="SMF165" s="90"/>
      <c r="SMG165" s="90"/>
      <c r="SMH165" s="90"/>
      <c r="SMI165" s="90"/>
      <c r="SMJ165" s="90"/>
      <c r="SMK165" s="90"/>
      <c r="SML165" s="90"/>
      <c r="SMM165" s="90"/>
      <c r="SMN165" s="90"/>
      <c r="SMO165" s="90"/>
      <c r="SMP165" s="90"/>
      <c r="SMQ165" s="90"/>
      <c r="SMR165" s="90"/>
      <c r="SMS165" s="90"/>
      <c r="SMT165" s="90"/>
      <c r="SMU165" s="90"/>
      <c r="SMV165" s="90"/>
      <c r="SMW165" s="90"/>
      <c r="SMX165" s="90"/>
      <c r="SMY165" s="90"/>
      <c r="SMZ165" s="90"/>
      <c r="SNA165" s="90"/>
      <c r="SNB165" s="90"/>
      <c r="SNC165" s="90"/>
      <c r="SND165" s="90"/>
      <c r="SNE165" s="90"/>
      <c r="SNF165" s="90"/>
      <c r="SNG165" s="90"/>
      <c r="SNH165" s="90"/>
      <c r="SNI165" s="90"/>
      <c r="SNJ165" s="90"/>
      <c r="SNK165" s="90"/>
      <c r="SNL165" s="90"/>
      <c r="SNM165" s="90"/>
      <c r="SNN165" s="90"/>
      <c r="SNO165" s="90"/>
      <c r="SNP165" s="90"/>
      <c r="SNQ165" s="90"/>
      <c r="SNR165" s="90"/>
      <c r="SNS165" s="90"/>
      <c r="SNT165" s="90"/>
      <c r="SNU165" s="90"/>
      <c r="SNV165" s="90"/>
      <c r="SNW165" s="90"/>
      <c r="SNX165" s="90"/>
      <c r="SNY165" s="90"/>
      <c r="SNZ165" s="90"/>
      <c r="SOA165" s="90"/>
      <c r="SOB165" s="90"/>
      <c r="SOC165" s="90"/>
      <c r="SOD165" s="90"/>
      <c r="SOE165" s="90"/>
      <c r="SOF165" s="90"/>
      <c r="SOG165" s="90"/>
      <c r="SOH165" s="90"/>
      <c r="SOI165" s="90"/>
      <c r="SOJ165" s="90"/>
      <c r="SOK165" s="90"/>
      <c r="SOL165" s="90"/>
      <c r="SOM165" s="90"/>
      <c r="SON165" s="90"/>
      <c r="SOO165" s="90"/>
      <c r="SOP165" s="90"/>
      <c r="SOQ165" s="90"/>
      <c r="SOR165" s="90"/>
      <c r="SOS165" s="90"/>
      <c r="SOT165" s="90"/>
      <c r="SOU165" s="90"/>
      <c r="SOV165" s="90"/>
      <c r="SOW165" s="90"/>
      <c r="SOX165" s="90"/>
      <c r="SOY165" s="90"/>
      <c r="SOZ165" s="90"/>
      <c r="SPA165" s="90"/>
      <c r="SPB165" s="90"/>
      <c r="SPC165" s="90"/>
      <c r="SPD165" s="90"/>
      <c r="SPE165" s="90"/>
      <c r="SPF165" s="90"/>
      <c r="SPG165" s="90"/>
      <c r="SPH165" s="90"/>
      <c r="SPI165" s="90"/>
      <c r="SPJ165" s="90"/>
      <c r="SPK165" s="90"/>
      <c r="SPL165" s="90"/>
      <c r="SPM165" s="90"/>
      <c r="SPN165" s="90"/>
      <c r="SPO165" s="90"/>
      <c r="SPP165" s="90"/>
      <c r="SPQ165" s="90"/>
      <c r="SPR165" s="90"/>
      <c r="SPS165" s="90"/>
      <c r="SPT165" s="90"/>
      <c r="SPU165" s="90"/>
      <c r="SPV165" s="90"/>
      <c r="SPW165" s="90"/>
      <c r="SPX165" s="90"/>
      <c r="SPY165" s="90"/>
      <c r="SPZ165" s="90"/>
      <c r="SQA165" s="90"/>
      <c r="SQB165" s="90"/>
      <c r="SQC165" s="90"/>
      <c r="SQD165" s="90"/>
      <c r="SQE165" s="90"/>
      <c r="SQF165" s="90"/>
      <c r="SQG165" s="90"/>
      <c r="SQH165" s="90"/>
      <c r="SQI165" s="90"/>
      <c r="SQJ165" s="90"/>
      <c r="SQK165" s="90"/>
      <c r="SQL165" s="90"/>
      <c r="SQM165" s="90"/>
      <c r="SQN165" s="90"/>
      <c r="SQO165" s="90"/>
      <c r="SQP165" s="90"/>
      <c r="SQQ165" s="90"/>
      <c r="SQR165" s="90"/>
      <c r="SQS165" s="90"/>
      <c r="SQT165" s="90"/>
      <c r="SQU165" s="90"/>
      <c r="SQV165" s="90"/>
      <c r="SQW165" s="90"/>
      <c r="SQX165" s="90"/>
      <c r="SQY165" s="90"/>
      <c r="SQZ165" s="90"/>
      <c r="SRA165" s="90"/>
      <c r="SRB165" s="90"/>
      <c r="SRC165" s="90"/>
      <c r="SRD165" s="90"/>
      <c r="SRE165" s="90"/>
      <c r="SRF165" s="90"/>
      <c r="SRG165" s="90"/>
      <c r="SRH165" s="90"/>
      <c r="SRI165" s="90"/>
      <c r="SRJ165" s="90"/>
      <c r="SRK165" s="90"/>
      <c r="SRL165" s="90"/>
      <c r="SRM165" s="90"/>
      <c r="SRN165" s="90"/>
      <c r="SRO165" s="90"/>
      <c r="SRP165" s="90"/>
      <c r="SRQ165" s="90"/>
      <c r="SRR165" s="90"/>
      <c r="SRS165" s="90"/>
      <c r="SRT165" s="90"/>
      <c r="SRU165" s="90"/>
      <c r="SRV165" s="90"/>
      <c r="SRW165" s="90"/>
      <c r="SRX165" s="90"/>
      <c r="SRY165" s="90"/>
      <c r="SRZ165" s="90"/>
      <c r="SSA165" s="90"/>
      <c r="SSB165" s="90"/>
      <c r="SSC165" s="90"/>
      <c r="SSD165" s="90"/>
      <c r="SSE165" s="90"/>
      <c r="SSF165" s="90"/>
      <c r="SSG165" s="90"/>
      <c r="SSH165" s="90"/>
      <c r="SSI165" s="90"/>
      <c r="SSJ165" s="90"/>
      <c r="SSK165" s="90"/>
      <c r="SSL165" s="90"/>
      <c r="SSM165" s="90"/>
      <c r="SSN165" s="90"/>
      <c r="SSO165" s="90"/>
      <c r="SSP165" s="90"/>
      <c r="SSQ165" s="90"/>
      <c r="SSR165" s="90"/>
      <c r="SSS165" s="90"/>
      <c r="SST165" s="90"/>
      <c r="SSU165" s="90"/>
      <c r="SSV165" s="90"/>
      <c r="SSW165" s="90"/>
      <c r="SSX165" s="90"/>
      <c r="SSY165" s="90"/>
      <c r="SSZ165" s="90"/>
      <c r="STA165" s="90"/>
      <c r="STB165" s="90"/>
      <c r="STC165" s="90"/>
      <c r="STD165" s="90"/>
      <c r="STE165" s="90"/>
      <c r="STF165" s="90"/>
      <c r="STG165" s="90"/>
      <c r="STH165" s="90"/>
      <c r="STI165" s="90"/>
      <c r="STJ165" s="90"/>
      <c r="STK165" s="90"/>
      <c r="STL165" s="90"/>
      <c r="STM165" s="90"/>
      <c r="STN165" s="90"/>
      <c r="STO165" s="90"/>
      <c r="STP165" s="90"/>
      <c r="STQ165" s="90"/>
      <c r="STR165" s="90"/>
      <c r="STS165" s="90"/>
      <c r="STT165" s="90"/>
      <c r="STU165" s="90"/>
      <c r="STV165" s="90"/>
      <c r="STW165" s="90"/>
      <c r="STX165" s="90"/>
      <c r="STY165" s="90"/>
      <c r="STZ165" s="90"/>
      <c r="SUA165" s="90"/>
      <c r="SUB165" s="90"/>
      <c r="SUC165" s="90"/>
      <c r="SUD165" s="90"/>
      <c r="SUE165" s="90"/>
      <c r="SUF165" s="90"/>
      <c r="SUG165" s="90"/>
      <c r="SUH165" s="90"/>
      <c r="SUI165" s="90"/>
      <c r="SUJ165" s="90"/>
      <c r="SUK165" s="90"/>
      <c r="SUL165" s="90"/>
      <c r="SUM165" s="90"/>
      <c r="SUN165" s="90"/>
      <c r="SUO165" s="90"/>
      <c r="SUP165" s="90"/>
      <c r="SUQ165" s="90"/>
      <c r="SUR165" s="90"/>
      <c r="SUS165" s="90"/>
      <c r="SUT165" s="90"/>
      <c r="SUU165" s="90"/>
      <c r="SUV165" s="90"/>
      <c r="SUW165" s="90"/>
      <c r="SUX165" s="90"/>
      <c r="SUY165" s="90"/>
      <c r="SUZ165" s="90"/>
      <c r="SVA165" s="90"/>
      <c r="SVB165" s="90"/>
      <c r="SVC165" s="90"/>
      <c r="SVD165" s="90"/>
      <c r="SVE165" s="90"/>
      <c r="SVF165" s="90"/>
      <c r="SVG165" s="90"/>
      <c r="SVH165" s="90"/>
      <c r="SVI165" s="90"/>
      <c r="SVJ165" s="90"/>
      <c r="SVK165" s="90"/>
      <c r="SVL165" s="90"/>
      <c r="SVM165" s="90"/>
      <c r="SVN165" s="90"/>
      <c r="SVO165" s="90"/>
      <c r="SVP165" s="90"/>
      <c r="SVQ165" s="90"/>
      <c r="SVR165" s="90"/>
      <c r="SVS165" s="90"/>
      <c r="SVT165" s="90"/>
      <c r="SVU165" s="90"/>
      <c r="SVV165" s="90"/>
      <c r="SVW165" s="90"/>
      <c r="SVX165" s="90"/>
      <c r="SVY165" s="90"/>
      <c r="SVZ165" s="90"/>
      <c r="SWA165" s="90"/>
      <c r="SWB165" s="90"/>
      <c r="SWC165" s="90"/>
      <c r="SWD165" s="90"/>
      <c r="SWE165" s="90"/>
      <c r="SWF165" s="90"/>
      <c r="SWG165" s="90"/>
      <c r="SWH165" s="90"/>
      <c r="SWI165" s="90"/>
      <c r="SWJ165" s="90"/>
      <c r="SWK165" s="90"/>
      <c r="SWL165" s="90"/>
      <c r="SWM165" s="90"/>
      <c r="SWN165" s="90"/>
      <c r="SWO165" s="90"/>
      <c r="SWP165" s="90"/>
      <c r="SWQ165" s="90"/>
      <c r="SWR165" s="90"/>
      <c r="SWS165" s="90"/>
      <c r="SWT165" s="90"/>
      <c r="SWU165" s="90"/>
      <c r="SWV165" s="90"/>
      <c r="SWW165" s="90"/>
      <c r="SWX165" s="90"/>
      <c r="SWY165" s="90"/>
      <c r="SWZ165" s="90"/>
      <c r="SXA165" s="90"/>
      <c r="SXB165" s="90"/>
      <c r="SXC165" s="90"/>
      <c r="SXD165" s="90"/>
      <c r="SXE165" s="90"/>
      <c r="SXF165" s="90"/>
      <c r="SXG165" s="90"/>
      <c r="SXH165" s="90"/>
      <c r="SXI165" s="90"/>
      <c r="SXJ165" s="90"/>
      <c r="SXK165" s="90"/>
      <c r="SXL165" s="90"/>
      <c r="SXM165" s="90"/>
      <c r="SXN165" s="90"/>
      <c r="SXO165" s="90"/>
      <c r="SXP165" s="90"/>
      <c r="SXQ165" s="90"/>
      <c r="SXR165" s="90"/>
      <c r="SXS165" s="90"/>
      <c r="SXT165" s="90"/>
      <c r="SXU165" s="90"/>
      <c r="SXV165" s="90"/>
      <c r="SXW165" s="90"/>
      <c r="SXX165" s="90"/>
      <c r="SXY165" s="90"/>
      <c r="SXZ165" s="90"/>
      <c r="SYA165" s="90"/>
      <c r="SYB165" s="90"/>
      <c r="SYC165" s="90"/>
      <c r="SYD165" s="90"/>
      <c r="SYE165" s="90"/>
      <c r="SYF165" s="90"/>
      <c r="SYG165" s="90"/>
      <c r="SYH165" s="90"/>
      <c r="SYI165" s="90"/>
      <c r="SYJ165" s="90"/>
      <c r="SYK165" s="90"/>
      <c r="SYL165" s="90"/>
      <c r="SYM165" s="90"/>
      <c r="SYN165" s="90"/>
      <c r="SYO165" s="90"/>
      <c r="SYP165" s="90"/>
      <c r="SYQ165" s="90"/>
      <c r="SYR165" s="90"/>
      <c r="SYS165" s="90"/>
      <c r="SYT165" s="90"/>
      <c r="SYU165" s="90"/>
      <c r="SYV165" s="90"/>
      <c r="SYW165" s="90"/>
      <c r="SYX165" s="90"/>
      <c r="SYY165" s="90"/>
      <c r="SYZ165" s="90"/>
      <c r="SZA165" s="90"/>
      <c r="SZB165" s="90"/>
      <c r="SZC165" s="90"/>
      <c r="SZD165" s="90"/>
      <c r="SZE165" s="90"/>
      <c r="SZF165" s="90"/>
      <c r="SZG165" s="90"/>
      <c r="SZH165" s="90"/>
      <c r="SZI165" s="90"/>
      <c r="SZJ165" s="90"/>
      <c r="SZK165" s="90"/>
      <c r="SZL165" s="90"/>
      <c r="SZM165" s="90"/>
      <c r="SZN165" s="90"/>
      <c r="SZO165" s="90"/>
      <c r="SZP165" s="90"/>
      <c r="SZQ165" s="90"/>
      <c r="SZR165" s="90"/>
      <c r="SZS165" s="90"/>
      <c r="SZT165" s="90"/>
      <c r="SZU165" s="90"/>
      <c r="SZV165" s="90"/>
      <c r="SZW165" s="90"/>
      <c r="SZX165" s="90"/>
      <c r="SZY165" s="90"/>
      <c r="SZZ165" s="90"/>
      <c r="TAA165" s="90"/>
      <c r="TAB165" s="90"/>
      <c r="TAC165" s="90"/>
      <c r="TAD165" s="90"/>
      <c r="TAE165" s="90"/>
      <c r="TAF165" s="90"/>
      <c r="TAG165" s="90"/>
      <c r="TAH165" s="90"/>
      <c r="TAI165" s="90"/>
      <c r="TAJ165" s="90"/>
      <c r="TAK165" s="90"/>
      <c r="TAL165" s="90"/>
      <c r="TAM165" s="90"/>
      <c r="TAN165" s="90"/>
      <c r="TAO165" s="90"/>
      <c r="TAP165" s="90"/>
      <c r="TAQ165" s="90"/>
      <c r="TAR165" s="90"/>
      <c r="TAS165" s="90"/>
      <c r="TAT165" s="90"/>
      <c r="TAU165" s="90"/>
      <c r="TAV165" s="90"/>
      <c r="TAW165" s="90"/>
      <c r="TAX165" s="90"/>
      <c r="TAY165" s="90"/>
      <c r="TAZ165" s="90"/>
      <c r="TBA165" s="90"/>
      <c r="TBB165" s="90"/>
      <c r="TBC165" s="90"/>
      <c r="TBD165" s="90"/>
      <c r="TBE165" s="90"/>
      <c r="TBF165" s="90"/>
      <c r="TBG165" s="90"/>
      <c r="TBH165" s="90"/>
      <c r="TBI165" s="90"/>
      <c r="TBJ165" s="90"/>
      <c r="TBK165" s="90"/>
      <c r="TBL165" s="90"/>
      <c r="TBM165" s="90"/>
      <c r="TBN165" s="90"/>
      <c r="TBO165" s="90"/>
      <c r="TBP165" s="90"/>
      <c r="TBQ165" s="90"/>
      <c r="TBR165" s="90"/>
      <c r="TBS165" s="90"/>
      <c r="TBT165" s="90"/>
      <c r="TBU165" s="90"/>
      <c r="TBV165" s="90"/>
      <c r="TBW165" s="90"/>
      <c r="TBX165" s="90"/>
      <c r="TBY165" s="90"/>
      <c r="TBZ165" s="90"/>
      <c r="TCA165" s="90"/>
      <c r="TCB165" s="90"/>
      <c r="TCC165" s="90"/>
      <c r="TCD165" s="90"/>
      <c r="TCE165" s="90"/>
      <c r="TCF165" s="90"/>
      <c r="TCG165" s="90"/>
      <c r="TCH165" s="90"/>
      <c r="TCI165" s="90"/>
      <c r="TCJ165" s="90"/>
      <c r="TCK165" s="90"/>
      <c r="TCL165" s="90"/>
      <c r="TCM165" s="90"/>
      <c r="TCN165" s="90"/>
      <c r="TCO165" s="90"/>
      <c r="TCP165" s="90"/>
      <c r="TCQ165" s="90"/>
      <c r="TCR165" s="90"/>
      <c r="TCS165" s="90"/>
      <c r="TCT165" s="90"/>
      <c r="TCU165" s="90"/>
      <c r="TCV165" s="90"/>
      <c r="TCW165" s="90"/>
      <c r="TCX165" s="90"/>
      <c r="TCY165" s="90"/>
      <c r="TCZ165" s="90"/>
      <c r="TDA165" s="90"/>
      <c r="TDB165" s="90"/>
      <c r="TDC165" s="90"/>
      <c r="TDD165" s="90"/>
      <c r="TDE165" s="90"/>
      <c r="TDF165" s="90"/>
      <c r="TDG165" s="90"/>
      <c r="TDH165" s="90"/>
      <c r="TDI165" s="90"/>
      <c r="TDJ165" s="90"/>
      <c r="TDK165" s="90"/>
      <c r="TDL165" s="90"/>
      <c r="TDM165" s="90"/>
      <c r="TDN165" s="90"/>
      <c r="TDO165" s="90"/>
      <c r="TDP165" s="90"/>
      <c r="TDQ165" s="90"/>
      <c r="TDR165" s="90"/>
      <c r="TDS165" s="90"/>
      <c r="TDT165" s="90"/>
      <c r="TDU165" s="90"/>
      <c r="TDV165" s="90"/>
      <c r="TDW165" s="90"/>
      <c r="TDX165" s="90"/>
      <c r="TDY165" s="90"/>
      <c r="TDZ165" s="90"/>
      <c r="TEA165" s="90"/>
      <c r="TEB165" s="90"/>
      <c r="TEC165" s="90"/>
      <c r="TED165" s="90"/>
      <c r="TEE165" s="90"/>
      <c r="TEF165" s="90"/>
      <c r="TEG165" s="90"/>
      <c r="TEH165" s="90"/>
      <c r="TEI165" s="90"/>
      <c r="TEJ165" s="90"/>
      <c r="TEK165" s="90"/>
      <c r="TEL165" s="90"/>
      <c r="TEM165" s="90"/>
      <c r="TEN165" s="90"/>
      <c r="TEO165" s="90"/>
      <c r="TEP165" s="90"/>
      <c r="TEQ165" s="90"/>
      <c r="TER165" s="90"/>
      <c r="TES165" s="90"/>
      <c r="TET165" s="90"/>
      <c r="TEU165" s="90"/>
      <c r="TEV165" s="90"/>
      <c r="TEW165" s="90"/>
      <c r="TEX165" s="90"/>
      <c r="TEY165" s="90"/>
      <c r="TEZ165" s="90"/>
      <c r="TFA165" s="90"/>
      <c r="TFB165" s="90"/>
      <c r="TFC165" s="90"/>
      <c r="TFD165" s="90"/>
      <c r="TFE165" s="90"/>
      <c r="TFF165" s="90"/>
      <c r="TFG165" s="90"/>
      <c r="TFH165" s="90"/>
      <c r="TFI165" s="90"/>
      <c r="TFJ165" s="90"/>
      <c r="TFK165" s="90"/>
      <c r="TFL165" s="90"/>
      <c r="TFM165" s="90"/>
      <c r="TFN165" s="90"/>
      <c r="TFO165" s="90"/>
      <c r="TFP165" s="90"/>
      <c r="TFQ165" s="90"/>
      <c r="TFR165" s="90"/>
      <c r="TFS165" s="90"/>
      <c r="TFT165" s="90"/>
      <c r="TFU165" s="90"/>
      <c r="TFV165" s="90"/>
      <c r="TFW165" s="90"/>
      <c r="TFX165" s="90"/>
      <c r="TFY165" s="90"/>
      <c r="TFZ165" s="90"/>
      <c r="TGA165" s="90"/>
      <c r="TGB165" s="90"/>
      <c r="TGC165" s="90"/>
      <c r="TGD165" s="90"/>
      <c r="TGE165" s="90"/>
      <c r="TGF165" s="90"/>
      <c r="TGG165" s="90"/>
      <c r="TGH165" s="90"/>
      <c r="TGI165" s="90"/>
      <c r="TGJ165" s="90"/>
      <c r="TGK165" s="90"/>
      <c r="TGL165" s="90"/>
      <c r="TGM165" s="90"/>
      <c r="TGN165" s="90"/>
      <c r="TGO165" s="90"/>
      <c r="TGP165" s="90"/>
      <c r="TGQ165" s="90"/>
      <c r="TGR165" s="90"/>
      <c r="TGS165" s="90"/>
      <c r="TGT165" s="90"/>
      <c r="TGU165" s="90"/>
      <c r="TGV165" s="90"/>
      <c r="TGW165" s="90"/>
      <c r="TGX165" s="90"/>
      <c r="TGY165" s="90"/>
      <c r="TGZ165" s="90"/>
      <c r="THA165" s="90"/>
      <c r="THB165" s="90"/>
      <c r="THC165" s="90"/>
      <c r="THD165" s="90"/>
      <c r="THE165" s="90"/>
      <c r="THF165" s="90"/>
      <c r="THG165" s="90"/>
      <c r="THH165" s="90"/>
      <c r="THI165" s="90"/>
      <c r="THJ165" s="90"/>
      <c r="THK165" s="90"/>
      <c r="THL165" s="90"/>
      <c r="THM165" s="90"/>
      <c r="THN165" s="90"/>
      <c r="THO165" s="90"/>
      <c r="THP165" s="90"/>
      <c r="THQ165" s="90"/>
      <c r="THR165" s="90"/>
      <c r="THS165" s="90"/>
      <c r="THT165" s="90"/>
      <c r="THU165" s="90"/>
      <c r="THV165" s="90"/>
      <c r="THW165" s="90"/>
      <c r="THX165" s="90"/>
      <c r="THY165" s="90"/>
      <c r="THZ165" s="90"/>
      <c r="TIA165" s="90"/>
      <c r="TIB165" s="90"/>
      <c r="TIC165" s="90"/>
      <c r="TID165" s="90"/>
      <c r="TIE165" s="90"/>
      <c r="TIF165" s="90"/>
      <c r="TIG165" s="90"/>
      <c r="TIH165" s="90"/>
      <c r="TII165" s="90"/>
      <c r="TIJ165" s="90"/>
      <c r="TIK165" s="90"/>
      <c r="TIL165" s="90"/>
      <c r="TIM165" s="90"/>
      <c r="TIN165" s="90"/>
      <c r="TIO165" s="90"/>
      <c r="TIP165" s="90"/>
      <c r="TIQ165" s="90"/>
      <c r="TIR165" s="90"/>
      <c r="TIS165" s="90"/>
      <c r="TIT165" s="90"/>
      <c r="TIU165" s="90"/>
      <c r="TIV165" s="90"/>
      <c r="TIW165" s="90"/>
      <c r="TIX165" s="90"/>
      <c r="TIY165" s="90"/>
      <c r="TIZ165" s="90"/>
      <c r="TJA165" s="90"/>
      <c r="TJB165" s="90"/>
      <c r="TJC165" s="90"/>
      <c r="TJD165" s="90"/>
      <c r="TJE165" s="90"/>
      <c r="TJF165" s="90"/>
      <c r="TJG165" s="90"/>
      <c r="TJH165" s="90"/>
      <c r="TJI165" s="90"/>
      <c r="TJJ165" s="90"/>
      <c r="TJK165" s="90"/>
      <c r="TJL165" s="90"/>
      <c r="TJM165" s="90"/>
      <c r="TJN165" s="90"/>
      <c r="TJO165" s="90"/>
      <c r="TJP165" s="90"/>
      <c r="TJQ165" s="90"/>
      <c r="TJR165" s="90"/>
      <c r="TJS165" s="90"/>
      <c r="TJT165" s="90"/>
      <c r="TJU165" s="90"/>
      <c r="TJV165" s="90"/>
      <c r="TJW165" s="90"/>
      <c r="TJX165" s="90"/>
      <c r="TJY165" s="90"/>
      <c r="TJZ165" s="90"/>
      <c r="TKA165" s="90"/>
      <c r="TKB165" s="90"/>
      <c r="TKC165" s="90"/>
      <c r="TKD165" s="90"/>
      <c r="TKE165" s="90"/>
      <c r="TKF165" s="90"/>
      <c r="TKG165" s="90"/>
      <c r="TKH165" s="90"/>
      <c r="TKI165" s="90"/>
      <c r="TKJ165" s="90"/>
      <c r="TKK165" s="90"/>
      <c r="TKL165" s="90"/>
      <c r="TKM165" s="90"/>
      <c r="TKN165" s="90"/>
      <c r="TKO165" s="90"/>
      <c r="TKP165" s="90"/>
      <c r="TKQ165" s="90"/>
      <c r="TKR165" s="90"/>
      <c r="TKS165" s="90"/>
      <c r="TKT165" s="90"/>
      <c r="TKU165" s="90"/>
      <c r="TKV165" s="90"/>
      <c r="TKW165" s="90"/>
      <c r="TKX165" s="90"/>
      <c r="TKY165" s="90"/>
      <c r="TKZ165" s="90"/>
      <c r="TLA165" s="90"/>
      <c r="TLB165" s="90"/>
      <c r="TLC165" s="90"/>
      <c r="TLD165" s="90"/>
      <c r="TLE165" s="90"/>
      <c r="TLF165" s="90"/>
      <c r="TLG165" s="90"/>
      <c r="TLH165" s="90"/>
      <c r="TLI165" s="90"/>
      <c r="TLJ165" s="90"/>
      <c r="TLK165" s="90"/>
      <c r="TLL165" s="90"/>
      <c r="TLM165" s="90"/>
      <c r="TLN165" s="90"/>
      <c r="TLO165" s="90"/>
      <c r="TLP165" s="90"/>
      <c r="TLQ165" s="90"/>
      <c r="TLR165" s="90"/>
      <c r="TLS165" s="90"/>
      <c r="TLT165" s="90"/>
      <c r="TLU165" s="90"/>
      <c r="TLV165" s="90"/>
      <c r="TLW165" s="90"/>
      <c r="TLX165" s="90"/>
      <c r="TLY165" s="90"/>
      <c r="TLZ165" s="90"/>
      <c r="TMA165" s="90"/>
      <c r="TMB165" s="90"/>
      <c r="TMC165" s="90"/>
      <c r="TMD165" s="90"/>
      <c r="TME165" s="90"/>
      <c r="TMF165" s="90"/>
      <c r="TMG165" s="90"/>
      <c r="TMH165" s="90"/>
      <c r="TMI165" s="90"/>
      <c r="TMJ165" s="90"/>
      <c r="TMK165" s="90"/>
      <c r="TML165" s="90"/>
      <c r="TMM165" s="90"/>
      <c r="TMN165" s="90"/>
      <c r="TMO165" s="90"/>
      <c r="TMP165" s="90"/>
      <c r="TMQ165" s="90"/>
      <c r="TMR165" s="90"/>
      <c r="TMS165" s="90"/>
      <c r="TMT165" s="90"/>
      <c r="TMU165" s="90"/>
      <c r="TMV165" s="90"/>
      <c r="TMW165" s="90"/>
      <c r="TMX165" s="90"/>
      <c r="TMY165" s="90"/>
      <c r="TMZ165" s="90"/>
      <c r="TNA165" s="90"/>
      <c r="TNB165" s="90"/>
      <c r="TNC165" s="90"/>
      <c r="TND165" s="90"/>
      <c r="TNE165" s="90"/>
      <c r="TNF165" s="90"/>
      <c r="TNG165" s="90"/>
      <c r="TNH165" s="90"/>
      <c r="TNI165" s="90"/>
      <c r="TNJ165" s="90"/>
      <c r="TNK165" s="90"/>
      <c r="TNL165" s="90"/>
      <c r="TNM165" s="90"/>
      <c r="TNN165" s="90"/>
      <c r="TNO165" s="90"/>
      <c r="TNP165" s="90"/>
      <c r="TNQ165" s="90"/>
      <c r="TNR165" s="90"/>
      <c r="TNS165" s="90"/>
      <c r="TNT165" s="90"/>
      <c r="TNU165" s="90"/>
      <c r="TNV165" s="90"/>
      <c r="TNW165" s="90"/>
      <c r="TNX165" s="90"/>
      <c r="TNY165" s="90"/>
      <c r="TNZ165" s="90"/>
      <c r="TOA165" s="90"/>
      <c r="TOB165" s="90"/>
      <c r="TOC165" s="90"/>
      <c r="TOD165" s="90"/>
      <c r="TOE165" s="90"/>
      <c r="TOF165" s="90"/>
      <c r="TOG165" s="90"/>
      <c r="TOH165" s="90"/>
      <c r="TOI165" s="90"/>
      <c r="TOJ165" s="90"/>
      <c r="TOK165" s="90"/>
      <c r="TOL165" s="90"/>
      <c r="TOM165" s="90"/>
      <c r="TON165" s="90"/>
      <c r="TOO165" s="90"/>
      <c r="TOP165" s="90"/>
      <c r="TOQ165" s="90"/>
      <c r="TOR165" s="90"/>
      <c r="TOS165" s="90"/>
      <c r="TOT165" s="90"/>
      <c r="TOU165" s="90"/>
      <c r="TOV165" s="90"/>
      <c r="TOW165" s="90"/>
      <c r="TOX165" s="90"/>
      <c r="TOY165" s="90"/>
      <c r="TOZ165" s="90"/>
      <c r="TPA165" s="90"/>
      <c r="TPB165" s="90"/>
      <c r="TPC165" s="90"/>
      <c r="TPD165" s="90"/>
      <c r="TPE165" s="90"/>
      <c r="TPF165" s="90"/>
      <c r="TPG165" s="90"/>
      <c r="TPH165" s="90"/>
      <c r="TPI165" s="90"/>
      <c r="TPJ165" s="90"/>
      <c r="TPK165" s="90"/>
      <c r="TPL165" s="90"/>
      <c r="TPM165" s="90"/>
      <c r="TPN165" s="90"/>
      <c r="TPO165" s="90"/>
      <c r="TPP165" s="90"/>
      <c r="TPQ165" s="90"/>
      <c r="TPR165" s="90"/>
      <c r="TPS165" s="90"/>
      <c r="TPT165" s="90"/>
      <c r="TPU165" s="90"/>
      <c r="TPV165" s="90"/>
      <c r="TPW165" s="90"/>
      <c r="TPX165" s="90"/>
      <c r="TPY165" s="90"/>
      <c r="TPZ165" s="90"/>
      <c r="TQA165" s="90"/>
      <c r="TQB165" s="90"/>
      <c r="TQC165" s="90"/>
      <c r="TQD165" s="90"/>
      <c r="TQE165" s="90"/>
      <c r="TQF165" s="90"/>
      <c r="TQG165" s="90"/>
      <c r="TQH165" s="90"/>
      <c r="TQI165" s="90"/>
      <c r="TQJ165" s="90"/>
      <c r="TQK165" s="90"/>
      <c r="TQL165" s="90"/>
      <c r="TQM165" s="90"/>
      <c r="TQN165" s="90"/>
      <c r="TQO165" s="90"/>
      <c r="TQP165" s="90"/>
      <c r="TQQ165" s="90"/>
      <c r="TQR165" s="90"/>
      <c r="TQS165" s="90"/>
      <c r="TQT165" s="90"/>
      <c r="TQU165" s="90"/>
      <c r="TQV165" s="90"/>
      <c r="TQW165" s="90"/>
      <c r="TQX165" s="90"/>
      <c r="TQY165" s="90"/>
      <c r="TQZ165" s="90"/>
      <c r="TRA165" s="90"/>
      <c r="TRB165" s="90"/>
      <c r="TRC165" s="90"/>
      <c r="TRD165" s="90"/>
      <c r="TRE165" s="90"/>
      <c r="TRF165" s="90"/>
      <c r="TRG165" s="90"/>
      <c r="TRH165" s="90"/>
      <c r="TRI165" s="90"/>
      <c r="TRJ165" s="90"/>
      <c r="TRK165" s="90"/>
      <c r="TRL165" s="90"/>
      <c r="TRM165" s="90"/>
      <c r="TRN165" s="90"/>
      <c r="TRO165" s="90"/>
      <c r="TRP165" s="90"/>
      <c r="TRQ165" s="90"/>
      <c r="TRR165" s="90"/>
      <c r="TRS165" s="90"/>
      <c r="TRT165" s="90"/>
      <c r="TRU165" s="90"/>
      <c r="TRV165" s="90"/>
      <c r="TRW165" s="90"/>
      <c r="TRX165" s="90"/>
      <c r="TRY165" s="90"/>
      <c r="TRZ165" s="90"/>
      <c r="TSA165" s="90"/>
      <c r="TSB165" s="90"/>
      <c r="TSC165" s="90"/>
      <c r="TSD165" s="90"/>
      <c r="TSE165" s="90"/>
      <c r="TSF165" s="90"/>
      <c r="TSG165" s="90"/>
      <c r="TSH165" s="90"/>
      <c r="TSI165" s="90"/>
      <c r="TSJ165" s="90"/>
      <c r="TSK165" s="90"/>
      <c r="TSL165" s="90"/>
      <c r="TSM165" s="90"/>
      <c r="TSN165" s="90"/>
      <c r="TSO165" s="90"/>
      <c r="TSP165" s="90"/>
      <c r="TSQ165" s="90"/>
      <c r="TSR165" s="90"/>
      <c r="TSS165" s="90"/>
      <c r="TST165" s="90"/>
      <c r="TSU165" s="90"/>
      <c r="TSV165" s="90"/>
      <c r="TSW165" s="90"/>
      <c r="TSX165" s="90"/>
      <c r="TSY165" s="90"/>
      <c r="TSZ165" s="90"/>
      <c r="TTA165" s="90"/>
      <c r="TTB165" s="90"/>
      <c r="TTC165" s="90"/>
      <c r="TTD165" s="90"/>
      <c r="TTE165" s="90"/>
      <c r="TTF165" s="90"/>
      <c r="TTG165" s="90"/>
      <c r="TTH165" s="90"/>
      <c r="TTI165" s="90"/>
      <c r="TTJ165" s="90"/>
      <c r="TTK165" s="90"/>
      <c r="TTL165" s="90"/>
      <c r="TTM165" s="90"/>
      <c r="TTN165" s="90"/>
      <c r="TTO165" s="90"/>
      <c r="TTP165" s="90"/>
      <c r="TTQ165" s="90"/>
      <c r="TTR165" s="90"/>
      <c r="TTS165" s="90"/>
      <c r="TTT165" s="90"/>
      <c r="TTU165" s="90"/>
      <c r="TTV165" s="90"/>
      <c r="TTW165" s="90"/>
      <c r="TTX165" s="90"/>
      <c r="TTY165" s="90"/>
      <c r="TTZ165" s="90"/>
      <c r="TUA165" s="90"/>
      <c r="TUB165" s="90"/>
      <c r="TUC165" s="90"/>
      <c r="TUD165" s="90"/>
      <c r="TUE165" s="90"/>
      <c r="TUF165" s="90"/>
      <c r="TUG165" s="90"/>
      <c r="TUH165" s="90"/>
      <c r="TUI165" s="90"/>
      <c r="TUJ165" s="90"/>
      <c r="TUK165" s="90"/>
      <c r="TUL165" s="90"/>
      <c r="TUM165" s="90"/>
      <c r="TUN165" s="90"/>
      <c r="TUO165" s="90"/>
      <c r="TUP165" s="90"/>
      <c r="TUQ165" s="90"/>
      <c r="TUR165" s="90"/>
      <c r="TUS165" s="90"/>
      <c r="TUT165" s="90"/>
      <c r="TUU165" s="90"/>
      <c r="TUV165" s="90"/>
      <c r="TUW165" s="90"/>
      <c r="TUX165" s="90"/>
      <c r="TUY165" s="90"/>
      <c r="TUZ165" s="90"/>
      <c r="TVA165" s="90"/>
      <c r="TVB165" s="90"/>
      <c r="TVC165" s="90"/>
      <c r="TVD165" s="90"/>
      <c r="TVE165" s="90"/>
      <c r="TVF165" s="90"/>
      <c r="TVG165" s="90"/>
      <c r="TVH165" s="90"/>
      <c r="TVI165" s="90"/>
      <c r="TVJ165" s="90"/>
      <c r="TVK165" s="90"/>
      <c r="TVL165" s="90"/>
      <c r="TVM165" s="90"/>
      <c r="TVN165" s="90"/>
      <c r="TVO165" s="90"/>
      <c r="TVP165" s="90"/>
      <c r="TVQ165" s="90"/>
      <c r="TVR165" s="90"/>
      <c r="TVS165" s="90"/>
      <c r="TVT165" s="90"/>
      <c r="TVU165" s="90"/>
      <c r="TVV165" s="90"/>
      <c r="TVW165" s="90"/>
      <c r="TVX165" s="90"/>
      <c r="TVY165" s="90"/>
      <c r="TVZ165" s="90"/>
      <c r="TWA165" s="90"/>
      <c r="TWB165" s="90"/>
      <c r="TWC165" s="90"/>
      <c r="TWD165" s="90"/>
      <c r="TWE165" s="90"/>
      <c r="TWF165" s="90"/>
      <c r="TWG165" s="90"/>
      <c r="TWH165" s="90"/>
      <c r="TWI165" s="90"/>
      <c r="TWJ165" s="90"/>
      <c r="TWK165" s="90"/>
      <c r="TWL165" s="90"/>
      <c r="TWM165" s="90"/>
      <c r="TWN165" s="90"/>
      <c r="TWO165" s="90"/>
      <c r="TWP165" s="90"/>
      <c r="TWQ165" s="90"/>
      <c r="TWR165" s="90"/>
      <c r="TWS165" s="90"/>
      <c r="TWT165" s="90"/>
      <c r="TWU165" s="90"/>
      <c r="TWV165" s="90"/>
      <c r="TWW165" s="90"/>
      <c r="TWX165" s="90"/>
      <c r="TWY165" s="90"/>
      <c r="TWZ165" s="90"/>
      <c r="TXA165" s="90"/>
      <c r="TXB165" s="90"/>
      <c r="TXC165" s="90"/>
      <c r="TXD165" s="90"/>
      <c r="TXE165" s="90"/>
      <c r="TXF165" s="90"/>
      <c r="TXG165" s="90"/>
      <c r="TXH165" s="90"/>
      <c r="TXI165" s="90"/>
      <c r="TXJ165" s="90"/>
      <c r="TXK165" s="90"/>
      <c r="TXL165" s="90"/>
      <c r="TXM165" s="90"/>
      <c r="TXN165" s="90"/>
      <c r="TXO165" s="90"/>
      <c r="TXP165" s="90"/>
      <c r="TXQ165" s="90"/>
      <c r="TXR165" s="90"/>
      <c r="TXS165" s="90"/>
      <c r="TXT165" s="90"/>
      <c r="TXU165" s="90"/>
      <c r="TXV165" s="90"/>
      <c r="TXW165" s="90"/>
      <c r="TXX165" s="90"/>
      <c r="TXY165" s="90"/>
      <c r="TXZ165" s="90"/>
      <c r="TYA165" s="90"/>
      <c r="TYB165" s="90"/>
      <c r="TYC165" s="90"/>
      <c r="TYD165" s="90"/>
      <c r="TYE165" s="90"/>
      <c r="TYF165" s="90"/>
      <c r="TYG165" s="90"/>
      <c r="TYH165" s="90"/>
      <c r="TYI165" s="90"/>
      <c r="TYJ165" s="90"/>
      <c r="TYK165" s="90"/>
      <c r="TYL165" s="90"/>
      <c r="TYM165" s="90"/>
      <c r="TYN165" s="90"/>
      <c r="TYO165" s="90"/>
      <c r="TYP165" s="90"/>
      <c r="TYQ165" s="90"/>
      <c r="TYR165" s="90"/>
      <c r="TYS165" s="90"/>
      <c r="TYT165" s="90"/>
      <c r="TYU165" s="90"/>
      <c r="TYV165" s="90"/>
      <c r="TYW165" s="90"/>
      <c r="TYX165" s="90"/>
      <c r="TYY165" s="90"/>
      <c r="TYZ165" s="90"/>
      <c r="TZA165" s="90"/>
      <c r="TZB165" s="90"/>
      <c r="TZC165" s="90"/>
      <c r="TZD165" s="90"/>
      <c r="TZE165" s="90"/>
      <c r="TZF165" s="90"/>
      <c r="TZG165" s="90"/>
      <c r="TZH165" s="90"/>
      <c r="TZI165" s="90"/>
      <c r="TZJ165" s="90"/>
      <c r="TZK165" s="90"/>
      <c r="TZL165" s="90"/>
      <c r="TZM165" s="90"/>
      <c r="TZN165" s="90"/>
      <c r="TZO165" s="90"/>
      <c r="TZP165" s="90"/>
      <c r="TZQ165" s="90"/>
      <c r="TZR165" s="90"/>
      <c r="TZS165" s="90"/>
      <c r="TZT165" s="90"/>
      <c r="TZU165" s="90"/>
      <c r="TZV165" s="90"/>
      <c r="TZW165" s="90"/>
      <c r="TZX165" s="90"/>
      <c r="TZY165" s="90"/>
      <c r="TZZ165" s="90"/>
      <c r="UAA165" s="90"/>
      <c r="UAB165" s="90"/>
      <c r="UAC165" s="90"/>
      <c r="UAD165" s="90"/>
      <c r="UAE165" s="90"/>
      <c r="UAF165" s="90"/>
      <c r="UAG165" s="90"/>
      <c r="UAH165" s="90"/>
      <c r="UAI165" s="90"/>
      <c r="UAJ165" s="90"/>
      <c r="UAK165" s="90"/>
      <c r="UAL165" s="90"/>
      <c r="UAM165" s="90"/>
      <c r="UAN165" s="90"/>
      <c r="UAO165" s="90"/>
      <c r="UAP165" s="90"/>
      <c r="UAQ165" s="90"/>
      <c r="UAR165" s="90"/>
      <c r="UAS165" s="90"/>
      <c r="UAT165" s="90"/>
      <c r="UAU165" s="90"/>
      <c r="UAV165" s="90"/>
      <c r="UAW165" s="90"/>
      <c r="UAX165" s="90"/>
      <c r="UAY165" s="90"/>
      <c r="UAZ165" s="90"/>
      <c r="UBA165" s="90"/>
      <c r="UBB165" s="90"/>
      <c r="UBC165" s="90"/>
      <c r="UBD165" s="90"/>
      <c r="UBE165" s="90"/>
      <c r="UBF165" s="90"/>
      <c r="UBG165" s="90"/>
      <c r="UBH165" s="90"/>
      <c r="UBI165" s="90"/>
      <c r="UBJ165" s="90"/>
      <c r="UBK165" s="90"/>
      <c r="UBL165" s="90"/>
      <c r="UBM165" s="90"/>
      <c r="UBN165" s="90"/>
      <c r="UBO165" s="90"/>
      <c r="UBP165" s="90"/>
      <c r="UBQ165" s="90"/>
      <c r="UBR165" s="90"/>
      <c r="UBS165" s="90"/>
      <c r="UBT165" s="90"/>
      <c r="UBU165" s="90"/>
      <c r="UBV165" s="90"/>
      <c r="UBW165" s="90"/>
      <c r="UBX165" s="90"/>
      <c r="UBY165" s="90"/>
      <c r="UBZ165" s="90"/>
      <c r="UCA165" s="90"/>
      <c r="UCB165" s="90"/>
      <c r="UCC165" s="90"/>
      <c r="UCD165" s="90"/>
      <c r="UCE165" s="90"/>
      <c r="UCF165" s="90"/>
      <c r="UCG165" s="90"/>
      <c r="UCH165" s="90"/>
      <c r="UCI165" s="90"/>
      <c r="UCJ165" s="90"/>
      <c r="UCK165" s="90"/>
      <c r="UCL165" s="90"/>
      <c r="UCM165" s="90"/>
      <c r="UCN165" s="90"/>
      <c r="UCO165" s="90"/>
      <c r="UCP165" s="90"/>
      <c r="UCQ165" s="90"/>
      <c r="UCR165" s="90"/>
      <c r="UCS165" s="90"/>
      <c r="UCT165" s="90"/>
      <c r="UCU165" s="90"/>
      <c r="UCV165" s="90"/>
      <c r="UCW165" s="90"/>
      <c r="UCX165" s="90"/>
      <c r="UCY165" s="90"/>
      <c r="UCZ165" s="90"/>
      <c r="UDA165" s="90"/>
      <c r="UDB165" s="90"/>
      <c r="UDC165" s="90"/>
      <c r="UDD165" s="90"/>
      <c r="UDE165" s="90"/>
      <c r="UDF165" s="90"/>
      <c r="UDG165" s="90"/>
      <c r="UDH165" s="90"/>
      <c r="UDI165" s="90"/>
      <c r="UDJ165" s="90"/>
      <c r="UDK165" s="90"/>
      <c r="UDL165" s="90"/>
      <c r="UDM165" s="90"/>
      <c r="UDN165" s="90"/>
      <c r="UDO165" s="90"/>
      <c r="UDP165" s="90"/>
      <c r="UDQ165" s="90"/>
      <c r="UDR165" s="90"/>
      <c r="UDS165" s="90"/>
      <c r="UDT165" s="90"/>
      <c r="UDU165" s="90"/>
      <c r="UDV165" s="90"/>
      <c r="UDW165" s="90"/>
      <c r="UDX165" s="90"/>
      <c r="UDY165" s="90"/>
      <c r="UDZ165" s="90"/>
      <c r="UEA165" s="90"/>
      <c r="UEB165" s="90"/>
      <c r="UEC165" s="90"/>
      <c r="UED165" s="90"/>
      <c r="UEE165" s="90"/>
      <c r="UEF165" s="90"/>
      <c r="UEG165" s="90"/>
      <c r="UEH165" s="90"/>
      <c r="UEI165" s="90"/>
      <c r="UEJ165" s="90"/>
      <c r="UEK165" s="90"/>
      <c r="UEL165" s="90"/>
      <c r="UEM165" s="90"/>
      <c r="UEN165" s="90"/>
      <c r="UEO165" s="90"/>
      <c r="UEP165" s="90"/>
      <c r="UEQ165" s="90"/>
      <c r="UER165" s="90"/>
      <c r="UES165" s="90"/>
      <c r="UET165" s="90"/>
      <c r="UEU165" s="90"/>
      <c r="UEV165" s="90"/>
      <c r="UEW165" s="90"/>
      <c r="UEX165" s="90"/>
      <c r="UEY165" s="90"/>
      <c r="UEZ165" s="90"/>
      <c r="UFA165" s="90"/>
      <c r="UFB165" s="90"/>
      <c r="UFC165" s="90"/>
      <c r="UFD165" s="90"/>
      <c r="UFE165" s="90"/>
      <c r="UFF165" s="90"/>
      <c r="UFG165" s="90"/>
      <c r="UFH165" s="90"/>
      <c r="UFI165" s="90"/>
      <c r="UFJ165" s="90"/>
      <c r="UFK165" s="90"/>
      <c r="UFL165" s="90"/>
      <c r="UFM165" s="90"/>
      <c r="UFN165" s="90"/>
      <c r="UFO165" s="90"/>
      <c r="UFP165" s="90"/>
      <c r="UFQ165" s="90"/>
      <c r="UFR165" s="90"/>
      <c r="UFS165" s="90"/>
      <c r="UFT165" s="90"/>
      <c r="UFU165" s="90"/>
      <c r="UFV165" s="90"/>
      <c r="UFW165" s="90"/>
      <c r="UFX165" s="90"/>
      <c r="UFY165" s="90"/>
      <c r="UFZ165" s="90"/>
      <c r="UGA165" s="90"/>
      <c r="UGB165" s="90"/>
      <c r="UGC165" s="90"/>
      <c r="UGD165" s="90"/>
      <c r="UGE165" s="90"/>
      <c r="UGF165" s="90"/>
      <c r="UGG165" s="90"/>
      <c r="UGH165" s="90"/>
      <c r="UGI165" s="90"/>
      <c r="UGJ165" s="90"/>
      <c r="UGK165" s="90"/>
      <c r="UGL165" s="90"/>
      <c r="UGM165" s="90"/>
      <c r="UGN165" s="90"/>
      <c r="UGO165" s="90"/>
      <c r="UGP165" s="90"/>
      <c r="UGQ165" s="90"/>
      <c r="UGR165" s="90"/>
      <c r="UGS165" s="90"/>
      <c r="UGT165" s="90"/>
      <c r="UGU165" s="90"/>
      <c r="UGV165" s="90"/>
      <c r="UGW165" s="90"/>
      <c r="UGX165" s="90"/>
      <c r="UGY165" s="90"/>
      <c r="UGZ165" s="90"/>
      <c r="UHA165" s="90"/>
      <c r="UHB165" s="90"/>
      <c r="UHC165" s="90"/>
      <c r="UHD165" s="90"/>
      <c r="UHE165" s="90"/>
      <c r="UHF165" s="90"/>
      <c r="UHG165" s="90"/>
      <c r="UHH165" s="90"/>
      <c r="UHI165" s="90"/>
      <c r="UHJ165" s="90"/>
      <c r="UHK165" s="90"/>
      <c r="UHL165" s="90"/>
      <c r="UHM165" s="90"/>
      <c r="UHN165" s="90"/>
      <c r="UHO165" s="90"/>
      <c r="UHP165" s="90"/>
      <c r="UHQ165" s="90"/>
      <c r="UHR165" s="90"/>
      <c r="UHS165" s="90"/>
      <c r="UHT165" s="90"/>
      <c r="UHU165" s="90"/>
      <c r="UHV165" s="90"/>
      <c r="UHW165" s="90"/>
      <c r="UHX165" s="90"/>
      <c r="UHY165" s="90"/>
      <c r="UHZ165" s="90"/>
      <c r="UIA165" s="90"/>
      <c r="UIB165" s="90"/>
      <c r="UIC165" s="90"/>
      <c r="UID165" s="90"/>
      <c r="UIE165" s="90"/>
      <c r="UIF165" s="90"/>
      <c r="UIG165" s="90"/>
      <c r="UIH165" s="90"/>
      <c r="UII165" s="90"/>
      <c r="UIJ165" s="90"/>
      <c r="UIK165" s="90"/>
      <c r="UIL165" s="90"/>
      <c r="UIM165" s="90"/>
      <c r="UIN165" s="90"/>
      <c r="UIO165" s="90"/>
      <c r="UIP165" s="90"/>
      <c r="UIQ165" s="90"/>
      <c r="UIR165" s="90"/>
      <c r="UIS165" s="90"/>
      <c r="UIT165" s="90"/>
      <c r="UIU165" s="90"/>
      <c r="UIV165" s="90"/>
      <c r="UIW165" s="90"/>
      <c r="UIX165" s="90"/>
      <c r="UIY165" s="90"/>
      <c r="UIZ165" s="90"/>
      <c r="UJA165" s="90"/>
      <c r="UJB165" s="90"/>
      <c r="UJC165" s="90"/>
      <c r="UJD165" s="90"/>
      <c r="UJE165" s="90"/>
      <c r="UJF165" s="90"/>
      <c r="UJG165" s="90"/>
      <c r="UJH165" s="90"/>
      <c r="UJI165" s="90"/>
      <c r="UJJ165" s="90"/>
      <c r="UJK165" s="90"/>
      <c r="UJL165" s="90"/>
      <c r="UJM165" s="90"/>
      <c r="UJN165" s="90"/>
      <c r="UJO165" s="90"/>
      <c r="UJP165" s="90"/>
      <c r="UJQ165" s="90"/>
      <c r="UJR165" s="90"/>
      <c r="UJS165" s="90"/>
      <c r="UJT165" s="90"/>
      <c r="UJU165" s="90"/>
      <c r="UJV165" s="90"/>
      <c r="UJW165" s="90"/>
      <c r="UJX165" s="90"/>
      <c r="UJY165" s="90"/>
      <c r="UJZ165" s="90"/>
      <c r="UKA165" s="90"/>
      <c r="UKB165" s="90"/>
      <c r="UKC165" s="90"/>
      <c r="UKD165" s="90"/>
      <c r="UKE165" s="90"/>
      <c r="UKF165" s="90"/>
      <c r="UKG165" s="90"/>
      <c r="UKH165" s="90"/>
      <c r="UKI165" s="90"/>
      <c r="UKJ165" s="90"/>
      <c r="UKK165" s="90"/>
      <c r="UKL165" s="90"/>
      <c r="UKM165" s="90"/>
      <c r="UKN165" s="90"/>
      <c r="UKO165" s="90"/>
      <c r="UKP165" s="90"/>
      <c r="UKQ165" s="90"/>
      <c r="UKR165" s="90"/>
      <c r="UKS165" s="90"/>
      <c r="UKT165" s="90"/>
      <c r="UKU165" s="90"/>
      <c r="UKV165" s="90"/>
      <c r="UKW165" s="90"/>
      <c r="UKX165" s="90"/>
      <c r="UKY165" s="90"/>
      <c r="UKZ165" s="90"/>
      <c r="ULA165" s="90"/>
      <c r="ULB165" s="90"/>
      <c r="ULC165" s="90"/>
      <c r="ULD165" s="90"/>
      <c r="ULE165" s="90"/>
      <c r="ULF165" s="90"/>
      <c r="ULG165" s="90"/>
      <c r="ULH165" s="90"/>
      <c r="ULI165" s="90"/>
      <c r="ULJ165" s="90"/>
      <c r="ULK165" s="90"/>
      <c r="ULL165" s="90"/>
      <c r="ULM165" s="90"/>
      <c r="ULN165" s="90"/>
      <c r="ULO165" s="90"/>
      <c r="ULP165" s="90"/>
      <c r="ULQ165" s="90"/>
      <c r="ULR165" s="90"/>
      <c r="ULS165" s="90"/>
      <c r="ULT165" s="90"/>
      <c r="ULU165" s="90"/>
      <c r="ULV165" s="90"/>
      <c r="ULW165" s="90"/>
      <c r="ULX165" s="90"/>
      <c r="ULY165" s="90"/>
      <c r="ULZ165" s="90"/>
      <c r="UMA165" s="90"/>
      <c r="UMB165" s="90"/>
      <c r="UMC165" s="90"/>
      <c r="UMD165" s="90"/>
      <c r="UME165" s="90"/>
      <c r="UMF165" s="90"/>
      <c r="UMG165" s="90"/>
      <c r="UMH165" s="90"/>
      <c r="UMI165" s="90"/>
      <c r="UMJ165" s="90"/>
      <c r="UMK165" s="90"/>
      <c r="UML165" s="90"/>
      <c r="UMM165" s="90"/>
      <c r="UMN165" s="90"/>
      <c r="UMO165" s="90"/>
      <c r="UMP165" s="90"/>
      <c r="UMQ165" s="90"/>
      <c r="UMR165" s="90"/>
      <c r="UMS165" s="90"/>
      <c r="UMT165" s="90"/>
      <c r="UMU165" s="90"/>
      <c r="UMV165" s="90"/>
      <c r="UMW165" s="90"/>
      <c r="UMX165" s="90"/>
      <c r="UMY165" s="90"/>
      <c r="UMZ165" s="90"/>
      <c r="UNA165" s="90"/>
      <c r="UNB165" s="90"/>
      <c r="UNC165" s="90"/>
      <c r="UND165" s="90"/>
      <c r="UNE165" s="90"/>
      <c r="UNF165" s="90"/>
      <c r="UNG165" s="90"/>
      <c r="UNH165" s="90"/>
      <c r="UNI165" s="90"/>
      <c r="UNJ165" s="90"/>
      <c r="UNK165" s="90"/>
      <c r="UNL165" s="90"/>
      <c r="UNM165" s="90"/>
      <c r="UNN165" s="90"/>
      <c r="UNO165" s="90"/>
      <c r="UNP165" s="90"/>
      <c r="UNQ165" s="90"/>
      <c r="UNR165" s="90"/>
      <c r="UNS165" s="90"/>
      <c r="UNT165" s="90"/>
      <c r="UNU165" s="90"/>
      <c r="UNV165" s="90"/>
      <c r="UNW165" s="90"/>
      <c r="UNX165" s="90"/>
      <c r="UNY165" s="90"/>
      <c r="UNZ165" s="90"/>
      <c r="UOA165" s="90"/>
      <c r="UOB165" s="90"/>
      <c r="UOC165" s="90"/>
      <c r="UOD165" s="90"/>
      <c r="UOE165" s="90"/>
      <c r="UOF165" s="90"/>
      <c r="UOG165" s="90"/>
      <c r="UOH165" s="90"/>
      <c r="UOI165" s="90"/>
      <c r="UOJ165" s="90"/>
      <c r="UOK165" s="90"/>
      <c r="UOL165" s="90"/>
      <c r="UOM165" s="90"/>
      <c r="UON165" s="90"/>
      <c r="UOO165" s="90"/>
      <c r="UOP165" s="90"/>
      <c r="UOQ165" s="90"/>
      <c r="UOR165" s="90"/>
      <c r="UOS165" s="90"/>
      <c r="UOT165" s="90"/>
      <c r="UOU165" s="90"/>
      <c r="UOV165" s="90"/>
      <c r="UOW165" s="90"/>
      <c r="UOX165" s="90"/>
      <c r="UOY165" s="90"/>
      <c r="UOZ165" s="90"/>
      <c r="UPA165" s="90"/>
      <c r="UPB165" s="90"/>
      <c r="UPC165" s="90"/>
      <c r="UPD165" s="90"/>
      <c r="UPE165" s="90"/>
      <c r="UPF165" s="90"/>
      <c r="UPG165" s="90"/>
      <c r="UPH165" s="90"/>
      <c r="UPI165" s="90"/>
      <c r="UPJ165" s="90"/>
      <c r="UPK165" s="90"/>
      <c r="UPL165" s="90"/>
      <c r="UPM165" s="90"/>
      <c r="UPN165" s="90"/>
      <c r="UPO165" s="90"/>
      <c r="UPP165" s="90"/>
      <c r="UPQ165" s="90"/>
      <c r="UPR165" s="90"/>
      <c r="UPS165" s="90"/>
      <c r="UPT165" s="90"/>
      <c r="UPU165" s="90"/>
      <c r="UPV165" s="90"/>
      <c r="UPW165" s="90"/>
      <c r="UPX165" s="90"/>
      <c r="UPY165" s="90"/>
      <c r="UPZ165" s="90"/>
      <c r="UQA165" s="90"/>
      <c r="UQB165" s="90"/>
      <c r="UQC165" s="90"/>
      <c r="UQD165" s="90"/>
      <c r="UQE165" s="90"/>
      <c r="UQF165" s="90"/>
      <c r="UQG165" s="90"/>
      <c r="UQH165" s="90"/>
      <c r="UQI165" s="90"/>
      <c r="UQJ165" s="90"/>
      <c r="UQK165" s="90"/>
      <c r="UQL165" s="90"/>
      <c r="UQM165" s="90"/>
      <c r="UQN165" s="90"/>
      <c r="UQO165" s="90"/>
      <c r="UQP165" s="90"/>
      <c r="UQQ165" s="90"/>
      <c r="UQR165" s="90"/>
      <c r="UQS165" s="90"/>
      <c r="UQT165" s="90"/>
      <c r="UQU165" s="90"/>
      <c r="UQV165" s="90"/>
      <c r="UQW165" s="90"/>
      <c r="UQX165" s="90"/>
      <c r="UQY165" s="90"/>
      <c r="UQZ165" s="90"/>
      <c r="URA165" s="90"/>
      <c r="URB165" s="90"/>
      <c r="URC165" s="90"/>
      <c r="URD165" s="90"/>
      <c r="URE165" s="90"/>
      <c r="URF165" s="90"/>
      <c r="URG165" s="90"/>
      <c r="URH165" s="90"/>
      <c r="URI165" s="90"/>
      <c r="URJ165" s="90"/>
      <c r="URK165" s="90"/>
      <c r="URL165" s="90"/>
      <c r="URM165" s="90"/>
      <c r="URN165" s="90"/>
      <c r="URO165" s="90"/>
      <c r="URP165" s="90"/>
      <c r="URQ165" s="90"/>
      <c r="URR165" s="90"/>
      <c r="URS165" s="90"/>
      <c r="URT165" s="90"/>
      <c r="URU165" s="90"/>
      <c r="URV165" s="90"/>
      <c r="URW165" s="90"/>
      <c r="URX165" s="90"/>
      <c r="URY165" s="90"/>
      <c r="URZ165" s="90"/>
      <c r="USA165" s="90"/>
      <c r="USB165" s="90"/>
      <c r="USC165" s="90"/>
      <c r="USD165" s="90"/>
      <c r="USE165" s="90"/>
      <c r="USF165" s="90"/>
      <c r="USG165" s="90"/>
      <c r="USH165" s="90"/>
      <c r="USI165" s="90"/>
      <c r="USJ165" s="90"/>
      <c r="USK165" s="90"/>
      <c r="USL165" s="90"/>
      <c r="USM165" s="90"/>
      <c r="USN165" s="90"/>
      <c r="USO165" s="90"/>
      <c r="USP165" s="90"/>
      <c r="USQ165" s="90"/>
      <c r="USR165" s="90"/>
      <c r="USS165" s="90"/>
      <c r="UST165" s="90"/>
      <c r="USU165" s="90"/>
      <c r="USV165" s="90"/>
      <c r="USW165" s="90"/>
      <c r="USX165" s="90"/>
      <c r="USY165" s="90"/>
      <c r="USZ165" s="90"/>
      <c r="UTA165" s="90"/>
      <c r="UTB165" s="90"/>
      <c r="UTC165" s="90"/>
      <c r="UTD165" s="90"/>
      <c r="UTE165" s="90"/>
      <c r="UTF165" s="90"/>
      <c r="UTG165" s="90"/>
      <c r="UTH165" s="90"/>
      <c r="UTI165" s="90"/>
      <c r="UTJ165" s="90"/>
      <c r="UTK165" s="90"/>
      <c r="UTL165" s="90"/>
      <c r="UTM165" s="90"/>
      <c r="UTN165" s="90"/>
      <c r="UTO165" s="90"/>
      <c r="UTP165" s="90"/>
      <c r="UTQ165" s="90"/>
      <c r="UTR165" s="90"/>
      <c r="UTS165" s="90"/>
      <c r="UTT165" s="90"/>
      <c r="UTU165" s="90"/>
      <c r="UTV165" s="90"/>
      <c r="UTW165" s="90"/>
      <c r="UTX165" s="90"/>
      <c r="UTY165" s="90"/>
      <c r="UTZ165" s="90"/>
      <c r="UUA165" s="90"/>
      <c r="UUB165" s="90"/>
      <c r="UUC165" s="90"/>
      <c r="UUD165" s="90"/>
      <c r="UUE165" s="90"/>
      <c r="UUF165" s="90"/>
      <c r="UUG165" s="90"/>
      <c r="UUH165" s="90"/>
      <c r="UUI165" s="90"/>
      <c r="UUJ165" s="90"/>
      <c r="UUK165" s="90"/>
      <c r="UUL165" s="90"/>
      <c r="UUM165" s="90"/>
      <c r="UUN165" s="90"/>
      <c r="UUO165" s="90"/>
      <c r="UUP165" s="90"/>
      <c r="UUQ165" s="90"/>
      <c r="UUR165" s="90"/>
      <c r="UUS165" s="90"/>
      <c r="UUT165" s="90"/>
      <c r="UUU165" s="90"/>
      <c r="UUV165" s="90"/>
      <c r="UUW165" s="90"/>
      <c r="UUX165" s="90"/>
      <c r="UUY165" s="90"/>
      <c r="UUZ165" s="90"/>
      <c r="UVA165" s="90"/>
      <c r="UVB165" s="90"/>
      <c r="UVC165" s="90"/>
      <c r="UVD165" s="90"/>
      <c r="UVE165" s="90"/>
      <c r="UVF165" s="90"/>
      <c r="UVG165" s="90"/>
      <c r="UVH165" s="90"/>
      <c r="UVI165" s="90"/>
      <c r="UVJ165" s="90"/>
      <c r="UVK165" s="90"/>
      <c r="UVL165" s="90"/>
      <c r="UVM165" s="90"/>
      <c r="UVN165" s="90"/>
      <c r="UVO165" s="90"/>
      <c r="UVP165" s="90"/>
      <c r="UVQ165" s="90"/>
      <c r="UVR165" s="90"/>
      <c r="UVS165" s="90"/>
      <c r="UVT165" s="90"/>
      <c r="UVU165" s="90"/>
      <c r="UVV165" s="90"/>
      <c r="UVW165" s="90"/>
      <c r="UVX165" s="90"/>
      <c r="UVY165" s="90"/>
      <c r="UVZ165" s="90"/>
      <c r="UWA165" s="90"/>
      <c r="UWB165" s="90"/>
      <c r="UWC165" s="90"/>
      <c r="UWD165" s="90"/>
      <c r="UWE165" s="90"/>
      <c r="UWF165" s="90"/>
      <c r="UWG165" s="90"/>
      <c r="UWH165" s="90"/>
      <c r="UWI165" s="90"/>
      <c r="UWJ165" s="90"/>
      <c r="UWK165" s="90"/>
      <c r="UWL165" s="90"/>
      <c r="UWM165" s="90"/>
      <c r="UWN165" s="90"/>
      <c r="UWO165" s="90"/>
      <c r="UWP165" s="90"/>
      <c r="UWQ165" s="90"/>
      <c r="UWR165" s="90"/>
      <c r="UWS165" s="90"/>
      <c r="UWT165" s="90"/>
      <c r="UWU165" s="90"/>
      <c r="UWV165" s="90"/>
      <c r="UWW165" s="90"/>
      <c r="UWX165" s="90"/>
      <c r="UWY165" s="90"/>
      <c r="UWZ165" s="90"/>
      <c r="UXA165" s="90"/>
      <c r="UXB165" s="90"/>
      <c r="UXC165" s="90"/>
      <c r="UXD165" s="90"/>
      <c r="UXE165" s="90"/>
      <c r="UXF165" s="90"/>
      <c r="UXG165" s="90"/>
      <c r="UXH165" s="90"/>
      <c r="UXI165" s="90"/>
      <c r="UXJ165" s="90"/>
      <c r="UXK165" s="90"/>
      <c r="UXL165" s="90"/>
      <c r="UXM165" s="90"/>
      <c r="UXN165" s="90"/>
      <c r="UXO165" s="90"/>
      <c r="UXP165" s="90"/>
      <c r="UXQ165" s="90"/>
      <c r="UXR165" s="90"/>
      <c r="UXS165" s="90"/>
      <c r="UXT165" s="90"/>
      <c r="UXU165" s="90"/>
      <c r="UXV165" s="90"/>
      <c r="UXW165" s="90"/>
      <c r="UXX165" s="90"/>
      <c r="UXY165" s="90"/>
      <c r="UXZ165" s="90"/>
      <c r="UYA165" s="90"/>
      <c r="UYB165" s="90"/>
      <c r="UYC165" s="90"/>
      <c r="UYD165" s="90"/>
      <c r="UYE165" s="90"/>
      <c r="UYF165" s="90"/>
      <c r="UYG165" s="90"/>
      <c r="UYH165" s="90"/>
      <c r="UYI165" s="90"/>
      <c r="UYJ165" s="90"/>
      <c r="UYK165" s="90"/>
      <c r="UYL165" s="90"/>
      <c r="UYM165" s="90"/>
      <c r="UYN165" s="90"/>
      <c r="UYO165" s="90"/>
      <c r="UYP165" s="90"/>
      <c r="UYQ165" s="90"/>
      <c r="UYR165" s="90"/>
      <c r="UYS165" s="90"/>
      <c r="UYT165" s="90"/>
      <c r="UYU165" s="90"/>
      <c r="UYV165" s="90"/>
      <c r="UYW165" s="90"/>
      <c r="UYX165" s="90"/>
      <c r="UYY165" s="90"/>
      <c r="UYZ165" s="90"/>
      <c r="UZA165" s="90"/>
      <c r="UZB165" s="90"/>
      <c r="UZC165" s="90"/>
      <c r="UZD165" s="90"/>
      <c r="UZE165" s="90"/>
      <c r="UZF165" s="90"/>
      <c r="UZG165" s="90"/>
      <c r="UZH165" s="90"/>
      <c r="UZI165" s="90"/>
      <c r="UZJ165" s="90"/>
      <c r="UZK165" s="90"/>
      <c r="UZL165" s="90"/>
      <c r="UZM165" s="90"/>
      <c r="UZN165" s="90"/>
      <c r="UZO165" s="90"/>
      <c r="UZP165" s="90"/>
      <c r="UZQ165" s="90"/>
      <c r="UZR165" s="90"/>
      <c r="UZS165" s="90"/>
      <c r="UZT165" s="90"/>
      <c r="UZU165" s="90"/>
      <c r="UZV165" s="90"/>
      <c r="UZW165" s="90"/>
      <c r="UZX165" s="90"/>
      <c r="UZY165" s="90"/>
      <c r="UZZ165" s="90"/>
      <c r="VAA165" s="90"/>
      <c r="VAB165" s="90"/>
      <c r="VAC165" s="90"/>
      <c r="VAD165" s="90"/>
      <c r="VAE165" s="90"/>
      <c r="VAF165" s="90"/>
      <c r="VAG165" s="90"/>
      <c r="VAH165" s="90"/>
      <c r="VAI165" s="90"/>
      <c r="VAJ165" s="90"/>
      <c r="VAK165" s="90"/>
      <c r="VAL165" s="90"/>
      <c r="VAM165" s="90"/>
      <c r="VAN165" s="90"/>
      <c r="VAO165" s="90"/>
      <c r="VAP165" s="90"/>
      <c r="VAQ165" s="90"/>
      <c r="VAR165" s="90"/>
      <c r="VAS165" s="90"/>
      <c r="VAT165" s="90"/>
      <c r="VAU165" s="90"/>
      <c r="VAV165" s="90"/>
      <c r="VAW165" s="90"/>
      <c r="VAX165" s="90"/>
      <c r="VAY165" s="90"/>
      <c r="VAZ165" s="90"/>
      <c r="VBA165" s="90"/>
      <c r="VBB165" s="90"/>
      <c r="VBC165" s="90"/>
      <c r="VBD165" s="90"/>
      <c r="VBE165" s="90"/>
      <c r="VBF165" s="90"/>
      <c r="VBG165" s="90"/>
      <c r="VBH165" s="90"/>
      <c r="VBI165" s="90"/>
      <c r="VBJ165" s="90"/>
      <c r="VBK165" s="90"/>
      <c r="VBL165" s="90"/>
      <c r="VBM165" s="90"/>
      <c r="VBN165" s="90"/>
      <c r="VBO165" s="90"/>
      <c r="VBP165" s="90"/>
      <c r="VBQ165" s="90"/>
      <c r="VBR165" s="90"/>
      <c r="VBS165" s="90"/>
      <c r="VBT165" s="90"/>
      <c r="VBU165" s="90"/>
      <c r="VBV165" s="90"/>
      <c r="VBW165" s="90"/>
      <c r="VBX165" s="90"/>
      <c r="VBY165" s="90"/>
      <c r="VBZ165" s="90"/>
      <c r="VCA165" s="90"/>
      <c r="VCB165" s="90"/>
      <c r="VCC165" s="90"/>
      <c r="VCD165" s="90"/>
      <c r="VCE165" s="90"/>
      <c r="VCF165" s="90"/>
      <c r="VCG165" s="90"/>
      <c r="VCH165" s="90"/>
      <c r="VCI165" s="90"/>
      <c r="VCJ165" s="90"/>
      <c r="VCK165" s="90"/>
      <c r="VCL165" s="90"/>
      <c r="VCM165" s="90"/>
      <c r="VCN165" s="90"/>
      <c r="VCO165" s="90"/>
      <c r="VCP165" s="90"/>
      <c r="VCQ165" s="90"/>
      <c r="VCR165" s="90"/>
      <c r="VCS165" s="90"/>
      <c r="VCT165" s="90"/>
      <c r="VCU165" s="90"/>
      <c r="VCV165" s="90"/>
      <c r="VCW165" s="90"/>
      <c r="VCX165" s="90"/>
      <c r="VCY165" s="90"/>
      <c r="VCZ165" s="90"/>
      <c r="VDA165" s="90"/>
      <c r="VDB165" s="90"/>
      <c r="VDC165" s="90"/>
      <c r="VDD165" s="90"/>
      <c r="VDE165" s="90"/>
      <c r="VDF165" s="90"/>
      <c r="VDG165" s="90"/>
      <c r="VDH165" s="90"/>
      <c r="VDI165" s="90"/>
      <c r="VDJ165" s="90"/>
      <c r="VDK165" s="90"/>
      <c r="VDL165" s="90"/>
      <c r="VDM165" s="90"/>
      <c r="VDN165" s="90"/>
      <c r="VDO165" s="90"/>
      <c r="VDP165" s="90"/>
      <c r="VDQ165" s="90"/>
      <c r="VDR165" s="90"/>
      <c r="VDS165" s="90"/>
      <c r="VDT165" s="90"/>
      <c r="VDU165" s="90"/>
      <c r="VDV165" s="90"/>
      <c r="VDW165" s="90"/>
      <c r="VDX165" s="90"/>
      <c r="VDY165" s="90"/>
      <c r="VDZ165" s="90"/>
      <c r="VEA165" s="90"/>
      <c r="VEB165" s="90"/>
      <c r="VEC165" s="90"/>
      <c r="VED165" s="90"/>
      <c r="VEE165" s="90"/>
      <c r="VEF165" s="90"/>
      <c r="VEG165" s="90"/>
      <c r="VEH165" s="90"/>
      <c r="VEI165" s="90"/>
      <c r="VEJ165" s="90"/>
      <c r="VEK165" s="90"/>
      <c r="VEL165" s="90"/>
      <c r="VEM165" s="90"/>
      <c r="VEN165" s="90"/>
      <c r="VEO165" s="90"/>
      <c r="VEP165" s="90"/>
      <c r="VEQ165" s="90"/>
      <c r="VER165" s="90"/>
      <c r="VES165" s="90"/>
      <c r="VET165" s="90"/>
      <c r="VEU165" s="90"/>
      <c r="VEV165" s="90"/>
      <c r="VEW165" s="90"/>
      <c r="VEX165" s="90"/>
      <c r="VEY165" s="90"/>
      <c r="VEZ165" s="90"/>
      <c r="VFA165" s="90"/>
      <c r="VFB165" s="90"/>
      <c r="VFC165" s="90"/>
      <c r="VFD165" s="90"/>
      <c r="VFE165" s="90"/>
      <c r="VFF165" s="90"/>
      <c r="VFG165" s="90"/>
      <c r="VFH165" s="90"/>
      <c r="VFI165" s="90"/>
      <c r="VFJ165" s="90"/>
      <c r="VFK165" s="90"/>
      <c r="VFL165" s="90"/>
      <c r="VFM165" s="90"/>
      <c r="VFN165" s="90"/>
      <c r="VFO165" s="90"/>
      <c r="VFP165" s="90"/>
      <c r="VFQ165" s="90"/>
      <c r="VFR165" s="90"/>
      <c r="VFS165" s="90"/>
      <c r="VFT165" s="90"/>
      <c r="VFU165" s="90"/>
      <c r="VFV165" s="90"/>
      <c r="VFW165" s="90"/>
      <c r="VFX165" s="90"/>
      <c r="VFY165" s="90"/>
      <c r="VFZ165" s="90"/>
      <c r="VGA165" s="90"/>
      <c r="VGB165" s="90"/>
      <c r="VGC165" s="90"/>
      <c r="VGD165" s="90"/>
      <c r="VGE165" s="90"/>
      <c r="VGF165" s="90"/>
      <c r="VGG165" s="90"/>
      <c r="VGH165" s="90"/>
      <c r="VGI165" s="90"/>
      <c r="VGJ165" s="90"/>
      <c r="VGK165" s="90"/>
      <c r="VGL165" s="90"/>
      <c r="VGM165" s="90"/>
      <c r="VGN165" s="90"/>
      <c r="VGO165" s="90"/>
      <c r="VGP165" s="90"/>
      <c r="VGQ165" s="90"/>
      <c r="VGR165" s="90"/>
      <c r="VGS165" s="90"/>
      <c r="VGT165" s="90"/>
      <c r="VGU165" s="90"/>
      <c r="VGV165" s="90"/>
      <c r="VGW165" s="90"/>
      <c r="VGX165" s="90"/>
      <c r="VGY165" s="90"/>
      <c r="VGZ165" s="90"/>
      <c r="VHA165" s="90"/>
      <c r="VHB165" s="90"/>
      <c r="VHC165" s="90"/>
      <c r="VHD165" s="90"/>
      <c r="VHE165" s="90"/>
      <c r="VHF165" s="90"/>
      <c r="VHG165" s="90"/>
      <c r="VHH165" s="90"/>
      <c r="VHI165" s="90"/>
      <c r="VHJ165" s="90"/>
      <c r="VHK165" s="90"/>
      <c r="VHL165" s="90"/>
      <c r="VHM165" s="90"/>
      <c r="VHN165" s="90"/>
      <c r="VHO165" s="90"/>
      <c r="VHP165" s="90"/>
      <c r="VHQ165" s="90"/>
      <c r="VHR165" s="90"/>
      <c r="VHS165" s="90"/>
      <c r="VHT165" s="90"/>
      <c r="VHU165" s="90"/>
      <c r="VHV165" s="90"/>
      <c r="VHW165" s="90"/>
      <c r="VHX165" s="90"/>
      <c r="VHY165" s="90"/>
      <c r="VHZ165" s="90"/>
      <c r="VIA165" s="90"/>
      <c r="VIB165" s="90"/>
      <c r="VIC165" s="90"/>
      <c r="VID165" s="90"/>
      <c r="VIE165" s="90"/>
      <c r="VIF165" s="90"/>
      <c r="VIG165" s="90"/>
      <c r="VIH165" s="90"/>
      <c r="VII165" s="90"/>
      <c r="VIJ165" s="90"/>
      <c r="VIK165" s="90"/>
      <c r="VIL165" s="90"/>
      <c r="VIM165" s="90"/>
      <c r="VIN165" s="90"/>
      <c r="VIO165" s="90"/>
      <c r="VIP165" s="90"/>
      <c r="VIQ165" s="90"/>
      <c r="VIR165" s="90"/>
      <c r="VIS165" s="90"/>
      <c r="VIT165" s="90"/>
      <c r="VIU165" s="90"/>
      <c r="VIV165" s="90"/>
      <c r="VIW165" s="90"/>
      <c r="VIX165" s="90"/>
      <c r="VIY165" s="90"/>
      <c r="VIZ165" s="90"/>
      <c r="VJA165" s="90"/>
      <c r="VJB165" s="90"/>
      <c r="VJC165" s="90"/>
      <c r="VJD165" s="90"/>
      <c r="VJE165" s="90"/>
      <c r="VJF165" s="90"/>
      <c r="VJG165" s="90"/>
      <c r="VJH165" s="90"/>
      <c r="VJI165" s="90"/>
      <c r="VJJ165" s="90"/>
      <c r="VJK165" s="90"/>
      <c r="VJL165" s="90"/>
      <c r="VJM165" s="90"/>
      <c r="VJN165" s="90"/>
      <c r="VJO165" s="90"/>
      <c r="VJP165" s="90"/>
      <c r="VJQ165" s="90"/>
      <c r="VJR165" s="90"/>
      <c r="VJS165" s="90"/>
      <c r="VJT165" s="90"/>
      <c r="VJU165" s="90"/>
      <c r="VJV165" s="90"/>
      <c r="VJW165" s="90"/>
      <c r="VJX165" s="90"/>
      <c r="VJY165" s="90"/>
      <c r="VJZ165" s="90"/>
      <c r="VKA165" s="90"/>
      <c r="VKB165" s="90"/>
      <c r="VKC165" s="90"/>
      <c r="VKD165" s="90"/>
      <c r="VKE165" s="90"/>
      <c r="VKF165" s="90"/>
      <c r="VKG165" s="90"/>
      <c r="VKH165" s="90"/>
      <c r="VKI165" s="90"/>
      <c r="VKJ165" s="90"/>
      <c r="VKK165" s="90"/>
      <c r="VKL165" s="90"/>
      <c r="VKM165" s="90"/>
      <c r="VKN165" s="90"/>
      <c r="VKO165" s="90"/>
      <c r="VKP165" s="90"/>
      <c r="VKQ165" s="90"/>
      <c r="VKR165" s="90"/>
      <c r="VKS165" s="90"/>
      <c r="VKT165" s="90"/>
      <c r="VKU165" s="90"/>
      <c r="VKV165" s="90"/>
      <c r="VKW165" s="90"/>
      <c r="VKX165" s="90"/>
      <c r="VKY165" s="90"/>
      <c r="VKZ165" s="90"/>
      <c r="VLA165" s="90"/>
      <c r="VLB165" s="90"/>
      <c r="VLC165" s="90"/>
      <c r="VLD165" s="90"/>
      <c r="VLE165" s="90"/>
      <c r="VLF165" s="90"/>
      <c r="VLG165" s="90"/>
      <c r="VLH165" s="90"/>
      <c r="VLI165" s="90"/>
      <c r="VLJ165" s="90"/>
      <c r="VLK165" s="90"/>
      <c r="VLL165" s="90"/>
      <c r="VLM165" s="90"/>
      <c r="VLN165" s="90"/>
      <c r="VLO165" s="90"/>
      <c r="VLP165" s="90"/>
      <c r="VLQ165" s="90"/>
      <c r="VLR165" s="90"/>
      <c r="VLS165" s="90"/>
      <c r="VLT165" s="90"/>
      <c r="VLU165" s="90"/>
      <c r="VLV165" s="90"/>
      <c r="VLW165" s="90"/>
      <c r="VLX165" s="90"/>
      <c r="VLY165" s="90"/>
      <c r="VLZ165" s="90"/>
      <c r="VMA165" s="90"/>
      <c r="VMB165" s="90"/>
      <c r="VMC165" s="90"/>
      <c r="VMD165" s="90"/>
      <c r="VME165" s="90"/>
      <c r="VMF165" s="90"/>
      <c r="VMG165" s="90"/>
      <c r="VMH165" s="90"/>
      <c r="VMI165" s="90"/>
      <c r="VMJ165" s="90"/>
      <c r="VMK165" s="90"/>
      <c r="VML165" s="90"/>
      <c r="VMM165" s="90"/>
      <c r="VMN165" s="90"/>
      <c r="VMO165" s="90"/>
      <c r="VMP165" s="90"/>
      <c r="VMQ165" s="90"/>
      <c r="VMR165" s="90"/>
      <c r="VMS165" s="90"/>
      <c r="VMT165" s="90"/>
      <c r="VMU165" s="90"/>
      <c r="VMV165" s="90"/>
      <c r="VMW165" s="90"/>
      <c r="VMX165" s="90"/>
      <c r="VMY165" s="90"/>
      <c r="VMZ165" s="90"/>
      <c r="VNA165" s="90"/>
      <c r="VNB165" s="90"/>
      <c r="VNC165" s="90"/>
      <c r="VND165" s="90"/>
      <c r="VNE165" s="90"/>
      <c r="VNF165" s="90"/>
      <c r="VNG165" s="90"/>
      <c r="VNH165" s="90"/>
      <c r="VNI165" s="90"/>
      <c r="VNJ165" s="90"/>
      <c r="VNK165" s="90"/>
      <c r="VNL165" s="90"/>
      <c r="VNM165" s="90"/>
      <c r="VNN165" s="90"/>
      <c r="VNO165" s="90"/>
      <c r="VNP165" s="90"/>
      <c r="VNQ165" s="90"/>
      <c r="VNR165" s="90"/>
      <c r="VNS165" s="90"/>
      <c r="VNT165" s="90"/>
      <c r="VNU165" s="90"/>
      <c r="VNV165" s="90"/>
      <c r="VNW165" s="90"/>
      <c r="VNX165" s="90"/>
      <c r="VNY165" s="90"/>
      <c r="VNZ165" s="90"/>
      <c r="VOA165" s="90"/>
      <c r="VOB165" s="90"/>
      <c r="VOC165" s="90"/>
      <c r="VOD165" s="90"/>
      <c r="VOE165" s="90"/>
      <c r="VOF165" s="90"/>
      <c r="VOG165" s="90"/>
      <c r="VOH165" s="90"/>
      <c r="VOI165" s="90"/>
      <c r="VOJ165" s="90"/>
      <c r="VOK165" s="90"/>
      <c r="VOL165" s="90"/>
      <c r="VOM165" s="90"/>
      <c r="VON165" s="90"/>
      <c r="VOO165" s="90"/>
      <c r="VOP165" s="90"/>
      <c r="VOQ165" s="90"/>
      <c r="VOR165" s="90"/>
      <c r="VOS165" s="90"/>
      <c r="VOT165" s="90"/>
      <c r="VOU165" s="90"/>
      <c r="VOV165" s="90"/>
      <c r="VOW165" s="90"/>
      <c r="VOX165" s="90"/>
      <c r="VOY165" s="90"/>
      <c r="VOZ165" s="90"/>
      <c r="VPA165" s="90"/>
      <c r="VPB165" s="90"/>
      <c r="VPC165" s="90"/>
      <c r="VPD165" s="90"/>
      <c r="VPE165" s="90"/>
      <c r="VPF165" s="90"/>
      <c r="VPG165" s="90"/>
      <c r="VPH165" s="90"/>
      <c r="VPI165" s="90"/>
      <c r="VPJ165" s="90"/>
      <c r="VPK165" s="90"/>
      <c r="VPL165" s="90"/>
      <c r="VPM165" s="90"/>
      <c r="VPN165" s="90"/>
      <c r="VPO165" s="90"/>
      <c r="VPP165" s="90"/>
      <c r="VPQ165" s="90"/>
      <c r="VPR165" s="90"/>
      <c r="VPS165" s="90"/>
      <c r="VPT165" s="90"/>
      <c r="VPU165" s="90"/>
      <c r="VPV165" s="90"/>
      <c r="VPW165" s="90"/>
      <c r="VPX165" s="90"/>
      <c r="VPY165" s="90"/>
      <c r="VPZ165" s="90"/>
      <c r="VQA165" s="90"/>
      <c r="VQB165" s="90"/>
      <c r="VQC165" s="90"/>
      <c r="VQD165" s="90"/>
      <c r="VQE165" s="90"/>
      <c r="VQF165" s="90"/>
      <c r="VQG165" s="90"/>
      <c r="VQH165" s="90"/>
      <c r="VQI165" s="90"/>
      <c r="VQJ165" s="90"/>
      <c r="VQK165" s="90"/>
      <c r="VQL165" s="90"/>
      <c r="VQM165" s="90"/>
      <c r="VQN165" s="90"/>
      <c r="VQO165" s="90"/>
      <c r="VQP165" s="90"/>
      <c r="VQQ165" s="90"/>
      <c r="VQR165" s="90"/>
      <c r="VQS165" s="90"/>
      <c r="VQT165" s="90"/>
      <c r="VQU165" s="90"/>
      <c r="VQV165" s="90"/>
      <c r="VQW165" s="90"/>
      <c r="VQX165" s="90"/>
      <c r="VQY165" s="90"/>
      <c r="VQZ165" s="90"/>
      <c r="VRA165" s="90"/>
      <c r="VRB165" s="90"/>
      <c r="VRC165" s="90"/>
      <c r="VRD165" s="90"/>
      <c r="VRE165" s="90"/>
      <c r="VRF165" s="90"/>
      <c r="VRG165" s="90"/>
      <c r="VRH165" s="90"/>
      <c r="VRI165" s="90"/>
      <c r="VRJ165" s="90"/>
      <c r="VRK165" s="90"/>
      <c r="VRL165" s="90"/>
      <c r="VRM165" s="90"/>
      <c r="VRN165" s="90"/>
      <c r="VRO165" s="90"/>
      <c r="VRP165" s="90"/>
      <c r="VRQ165" s="90"/>
      <c r="VRR165" s="90"/>
      <c r="VRS165" s="90"/>
      <c r="VRT165" s="90"/>
      <c r="VRU165" s="90"/>
      <c r="VRV165" s="90"/>
      <c r="VRW165" s="90"/>
      <c r="VRX165" s="90"/>
      <c r="VRY165" s="90"/>
      <c r="VRZ165" s="90"/>
      <c r="VSA165" s="90"/>
      <c r="VSB165" s="90"/>
      <c r="VSC165" s="90"/>
      <c r="VSD165" s="90"/>
      <c r="VSE165" s="90"/>
      <c r="VSF165" s="90"/>
      <c r="VSG165" s="90"/>
      <c r="VSH165" s="90"/>
      <c r="VSI165" s="90"/>
      <c r="VSJ165" s="90"/>
      <c r="VSK165" s="90"/>
      <c r="VSL165" s="90"/>
      <c r="VSM165" s="90"/>
      <c r="VSN165" s="90"/>
      <c r="VSO165" s="90"/>
      <c r="VSP165" s="90"/>
      <c r="VSQ165" s="90"/>
      <c r="VSR165" s="90"/>
      <c r="VSS165" s="90"/>
      <c r="VST165" s="90"/>
      <c r="VSU165" s="90"/>
      <c r="VSV165" s="90"/>
      <c r="VSW165" s="90"/>
      <c r="VSX165" s="90"/>
      <c r="VSY165" s="90"/>
      <c r="VSZ165" s="90"/>
      <c r="VTA165" s="90"/>
      <c r="VTB165" s="90"/>
      <c r="VTC165" s="90"/>
      <c r="VTD165" s="90"/>
      <c r="VTE165" s="90"/>
      <c r="VTF165" s="90"/>
      <c r="VTG165" s="90"/>
      <c r="VTH165" s="90"/>
      <c r="VTI165" s="90"/>
      <c r="VTJ165" s="90"/>
      <c r="VTK165" s="90"/>
      <c r="VTL165" s="90"/>
      <c r="VTM165" s="90"/>
      <c r="VTN165" s="90"/>
      <c r="VTO165" s="90"/>
      <c r="VTP165" s="90"/>
      <c r="VTQ165" s="90"/>
      <c r="VTR165" s="90"/>
      <c r="VTS165" s="90"/>
      <c r="VTT165" s="90"/>
      <c r="VTU165" s="90"/>
      <c r="VTV165" s="90"/>
      <c r="VTW165" s="90"/>
      <c r="VTX165" s="90"/>
      <c r="VTY165" s="90"/>
      <c r="VTZ165" s="90"/>
      <c r="VUA165" s="90"/>
      <c r="VUB165" s="90"/>
      <c r="VUC165" s="90"/>
      <c r="VUD165" s="90"/>
      <c r="VUE165" s="90"/>
      <c r="VUF165" s="90"/>
      <c r="VUG165" s="90"/>
      <c r="VUH165" s="90"/>
      <c r="VUI165" s="90"/>
      <c r="VUJ165" s="90"/>
      <c r="VUK165" s="90"/>
      <c r="VUL165" s="90"/>
      <c r="VUM165" s="90"/>
      <c r="VUN165" s="90"/>
      <c r="VUO165" s="90"/>
      <c r="VUP165" s="90"/>
      <c r="VUQ165" s="90"/>
      <c r="VUR165" s="90"/>
      <c r="VUS165" s="90"/>
      <c r="VUT165" s="90"/>
      <c r="VUU165" s="90"/>
      <c r="VUV165" s="90"/>
      <c r="VUW165" s="90"/>
      <c r="VUX165" s="90"/>
      <c r="VUY165" s="90"/>
      <c r="VUZ165" s="90"/>
      <c r="VVA165" s="90"/>
      <c r="VVB165" s="90"/>
      <c r="VVC165" s="90"/>
      <c r="VVD165" s="90"/>
      <c r="VVE165" s="90"/>
      <c r="VVF165" s="90"/>
      <c r="VVG165" s="90"/>
      <c r="VVH165" s="90"/>
      <c r="VVI165" s="90"/>
      <c r="VVJ165" s="90"/>
      <c r="VVK165" s="90"/>
      <c r="VVL165" s="90"/>
      <c r="VVM165" s="90"/>
      <c r="VVN165" s="90"/>
      <c r="VVO165" s="90"/>
      <c r="VVP165" s="90"/>
      <c r="VVQ165" s="90"/>
      <c r="VVR165" s="90"/>
      <c r="VVS165" s="90"/>
      <c r="VVT165" s="90"/>
      <c r="VVU165" s="90"/>
      <c r="VVV165" s="90"/>
      <c r="VVW165" s="90"/>
      <c r="VVX165" s="90"/>
      <c r="VVY165" s="90"/>
      <c r="VVZ165" s="90"/>
      <c r="VWA165" s="90"/>
      <c r="VWB165" s="90"/>
      <c r="VWC165" s="90"/>
      <c r="VWD165" s="90"/>
      <c r="VWE165" s="90"/>
      <c r="VWF165" s="90"/>
      <c r="VWG165" s="90"/>
      <c r="VWH165" s="90"/>
      <c r="VWI165" s="90"/>
      <c r="VWJ165" s="90"/>
      <c r="VWK165" s="90"/>
      <c r="VWL165" s="90"/>
      <c r="VWM165" s="90"/>
      <c r="VWN165" s="90"/>
      <c r="VWO165" s="90"/>
      <c r="VWP165" s="90"/>
      <c r="VWQ165" s="90"/>
      <c r="VWR165" s="90"/>
      <c r="VWS165" s="90"/>
      <c r="VWT165" s="90"/>
      <c r="VWU165" s="90"/>
      <c r="VWV165" s="90"/>
      <c r="VWW165" s="90"/>
      <c r="VWX165" s="90"/>
      <c r="VWY165" s="90"/>
      <c r="VWZ165" s="90"/>
      <c r="VXA165" s="90"/>
      <c r="VXB165" s="90"/>
      <c r="VXC165" s="90"/>
      <c r="VXD165" s="90"/>
      <c r="VXE165" s="90"/>
      <c r="VXF165" s="90"/>
      <c r="VXG165" s="90"/>
      <c r="VXH165" s="90"/>
      <c r="VXI165" s="90"/>
      <c r="VXJ165" s="90"/>
      <c r="VXK165" s="90"/>
      <c r="VXL165" s="90"/>
      <c r="VXM165" s="90"/>
      <c r="VXN165" s="90"/>
      <c r="VXO165" s="90"/>
      <c r="VXP165" s="90"/>
      <c r="VXQ165" s="90"/>
      <c r="VXR165" s="90"/>
      <c r="VXS165" s="90"/>
      <c r="VXT165" s="90"/>
      <c r="VXU165" s="90"/>
      <c r="VXV165" s="90"/>
      <c r="VXW165" s="90"/>
      <c r="VXX165" s="90"/>
      <c r="VXY165" s="90"/>
      <c r="VXZ165" s="90"/>
      <c r="VYA165" s="90"/>
      <c r="VYB165" s="90"/>
      <c r="VYC165" s="90"/>
      <c r="VYD165" s="90"/>
      <c r="VYE165" s="90"/>
      <c r="VYF165" s="90"/>
      <c r="VYG165" s="90"/>
      <c r="VYH165" s="90"/>
      <c r="VYI165" s="90"/>
      <c r="VYJ165" s="90"/>
      <c r="VYK165" s="90"/>
      <c r="VYL165" s="90"/>
      <c r="VYM165" s="90"/>
      <c r="VYN165" s="90"/>
      <c r="VYO165" s="90"/>
      <c r="VYP165" s="90"/>
      <c r="VYQ165" s="90"/>
      <c r="VYR165" s="90"/>
      <c r="VYS165" s="90"/>
      <c r="VYT165" s="90"/>
      <c r="VYU165" s="90"/>
      <c r="VYV165" s="90"/>
      <c r="VYW165" s="90"/>
      <c r="VYX165" s="90"/>
      <c r="VYY165" s="90"/>
      <c r="VYZ165" s="90"/>
      <c r="VZA165" s="90"/>
      <c r="VZB165" s="90"/>
      <c r="VZC165" s="90"/>
      <c r="VZD165" s="90"/>
      <c r="VZE165" s="90"/>
      <c r="VZF165" s="90"/>
      <c r="VZG165" s="90"/>
      <c r="VZH165" s="90"/>
      <c r="VZI165" s="90"/>
      <c r="VZJ165" s="90"/>
      <c r="VZK165" s="90"/>
      <c r="VZL165" s="90"/>
      <c r="VZM165" s="90"/>
      <c r="VZN165" s="90"/>
      <c r="VZO165" s="90"/>
      <c r="VZP165" s="90"/>
      <c r="VZQ165" s="90"/>
      <c r="VZR165" s="90"/>
      <c r="VZS165" s="90"/>
      <c r="VZT165" s="90"/>
      <c r="VZU165" s="90"/>
      <c r="VZV165" s="90"/>
      <c r="VZW165" s="90"/>
      <c r="VZX165" s="90"/>
      <c r="VZY165" s="90"/>
      <c r="VZZ165" s="90"/>
      <c r="WAA165" s="90"/>
      <c r="WAB165" s="90"/>
      <c r="WAC165" s="90"/>
      <c r="WAD165" s="90"/>
      <c r="WAE165" s="90"/>
      <c r="WAF165" s="90"/>
      <c r="WAG165" s="90"/>
      <c r="WAH165" s="90"/>
      <c r="WAI165" s="90"/>
      <c r="WAJ165" s="90"/>
      <c r="WAK165" s="90"/>
      <c r="WAL165" s="90"/>
      <c r="WAM165" s="90"/>
      <c r="WAN165" s="90"/>
      <c r="WAO165" s="90"/>
      <c r="WAP165" s="90"/>
      <c r="WAQ165" s="90"/>
      <c r="WAR165" s="90"/>
      <c r="WAS165" s="90"/>
      <c r="WAT165" s="90"/>
      <c r="WAU165" s="90"/>
      <c r="WAV165" s="90"/>
      <c r="WAW165" s="90"/>
      <c r="WAX165" s="90"/>
      <c r="WAY165" s="90"/>
      <c r="WAZ165" s="90"/>
      <c r="WBA165" s="90"/>
      <c r="WBB165" s="90"/>
      <c r="WBC165" s="90"/>
      <c r="WBD165" s="90"/>
      <c r="WBE165" s="90"/>
      <c r="WBF165" s="90"/>
      <c r="WBG165" s="90"/>
      <c r="WBH165" s="90"/>
      <c r="WBI165" s="90"/>
      <c r="WBJ165" s="90"/>
      <c r="WBK165" s="90"/>
      <c r="WBL165" s="90"/>
      <c r="WBM165" s="90"/>
      <c r="WBN165" s="90"/>
      <c r="WBO165" s="90"/>
      <c r="WBP165" s="90"/>
      <c r="WBQ165" s="90"/>
      <c r="WBR165" s="90"/>
      <c r="WBS165" s="90"/>
      <c r="WBT165" s="90"/>
      <c r="WBU165" s="90"/>
      <c r="WBV165" s="90"/>
      <c r="WBW165" s="90"/>
      <c r="WBX165" s="90"/>
      <c r="WBY165" s="90"/>
      <c r="WBZ165" s="90"/>
      <c r="WCA165" s="90"/>
      <c r="WCB165" s="90"/>
      <c r="WCC165" s="90"/>
      <c r="WCD165" s="90"/>
      <c r="WCE165" s="90"/>
      <c r="WCF165" s="90"/>
      <c r="WCG165" s="90"/>
      <c r="WCH165" s="90"/>
      <c r="WCI165" s="90"/>
      <c r="WCJ165" s="90"/>
      <c r="WCK165" s="90"/>
      <c r="WCL165" s="90"/>
      <c r="WCM165" s="90"/>
      <c r="WCN165" s="90"/>
      <c r="WCO165" s="90"/>
      <c r="WCP165" s="90"/>
      <c r="WCQ165" s="90"/>
      <c r="WCR165" s="90"/>
      <c r="WCS165" s="90"/>
      <c r="WCT165" s="90"/>
      <c r="WCU165" s="90"/>
      <c r="WCV165" s="90"/>
      <c r="WCW165" s="90"/>
      <c r="WCX165" s="90"/>
      <c r="WCY165" s="90"/>
      <c r="WCZ165" s="90"/>
      <c r="WDA165" s="90"/>
      <c r="WDB165" s="90"/>
      <c r="WDC165" s="90"/>
      <c r="WDD165" s="90"/>
      <c r="WDE165" s="90"/>
      <c r="WDF165" s="90"/>
      <c r="WDG165" s="90"/>
      <c r="WDH165" s="90"/>
      <c r="WDI165" s="90"/>
      <c r="WDJ165" s="90"/>
      <c r="WDK165" s="90"/>
      <c r="WDL165" s="90"/>
      <c r="WDM165" s="90"/>
      <c r="WDN165" s="90"/>
      <c r="WDO165" s="90"/>
      <c r="WDP165" s="90"/>
      <c r="WDQ165" s="90"/>
      <c r="WDR165" s="90"/>
      <c r="WDS165" s="90"/>
      <c r="WDT165" s="90"/>
      <c r="WDU165" s="90"/>
      <c r="WDV165" s="90"/>
      <c r="WDW165" s="90"/>
      <c r="WDX165" s="90"/>
      <c r="WDY165" s="90"/>
      <c r="WDZ165" s="90"/>
      <c r="WEA165" s="90"/>
      <c r="WEB165" s="90"/>
      <c r="WEC165" s="90"/>
      <c r="WED165" s="90"/>
      <c r="WEE165" s="90"/>
      <c r="WEF165" s="90"/>
      <c r="WEG165" s="90"/>
      <c r="WEH165" s="90"/>
      <c r="WEI165" s="90"/>
      <c r="WEJ165" s="90"/>
      <c r="WEK165" s="90"/>
      <c r="WEL165" s="90"/>
      <c r="WEM165" s="90"/>
      <c r="WEN165" s="90"/>
      <c r="WEO165" s="90"/>
      <c r="WEP165" s="90"/>
      <c r="WEQ165" s="90"/>
      <c r="WER165" s="90"/>
      <c r="WES165" s="90"/>
      <c r="WET165" s="90"/>
      <c r="WEU165" s="90"/>
      <c r="WEV165" s="90"/>
      <c r="WEW165" s="90"/>
      <c r="WEX165" s="90"/>
      <c r="WEY165" s="90"/>
      <c r="WEZ165" s="90"/>
      <c r="WFA165" s="90"/>
      <c r="WFB165" s="90"/>
      <c r="WFC165" s="90"/>
      <c r="WFD165" s="90"/>
      <c r="WFE165" s="90"/>
      <c r="WFF165" s="90"/>
      <c r="WFG165" s="90"/>
      <c r="WFH165" s="90"/>
      <c r="WFI165" s="90"/>
      <c r="WFJ165" s="90"/>
      <c r="WFK165" s="90"/>
      <c r="WFL165" s="90"/>
      <c r="WFM165" s="90"/>
      <c r="WFN165" s="90"/>
      <c r="WFO165" s="90"/>
      <c r="WFP165" s="90"/>
      <c r="WFQ165" s="90"/>
      <c r="WFR165" s="90"/>
      <c r="WFS165" s="90"/>
      <c r="WFT165" s="90"/>
      <c r="WFU165" s="90"/>
      <c r="WFV165" s="90"/>
      <c r="WFW165" s="90"/>
      <c r="WFX165" s="90"/>
      <c r="WFY165" s="90"/>
      <c r="WFZ165" s="90"/>
      <c r="WGA165" s="90"/>
      <c r="WGB165" s="90"/>
      <c r="WGC165" s="90"/>
      <c r="WGD165" s="90"/>
      <c r="WGE165" s="90"/>
      <c r="WGF165" s="90"/>
      <c r="WGG165" s="90"/>
      <c r="WGH165" s="90"/>
      <c r="WGI165" s="90"/>
      <c r="WGJ165" s="90"/>
      <c r="WGK165" s="90"/>
      <c r="WGL165" s="90"/>
      <c r="WGM165" s="90"/>
      <c r="WGN165" s="90"/>
      <c r="WGO165" s="90"/>
      <c r="WGP165" s="90"/>
      <c r="WGQ165" s="90"/>
      <c r="WGR165" s="90"/>
      <c r="WGS165" s="90"/>
      <c r="WGT165" s="90"/>
      <c r="WGU165" s="90"/>
      <c r="WGV165" s="90"/>
      <c r="WGW165" s="90"/>
      <c r="WGX165" s="90"/>
      <c r="WGY165" s="90"/>
      <c r="WGZ165" s="90"/>
      <c r="WHA165" s="90"/>
      <c r="WHB165" s="90"/>
      <c r="WHC165" s="90"/>
      <c r="WHD165" s="90"/>
      <c r="WHE165" s="90"/>
      <c r="WHF165" s="90"/>
      <c r="WHG165" s="90"/>
      <c r="WHH165" s="90"/>
      <c r="WHI165" s="90"/>
      <c r="WHJ165" s="90"/>
      <c r="WHK165" s="90"/>
      <c r="WHL165" s="90"/>
      <c r="WHM165" s="90"/>
      <c r="WHN165" s="90"/>
      <c r="WHO165" s="90"/>
      <c r="WHP165" s="90"/>
      <c r="WHQ165" s="90"/>
      <c r="WHR165" s="90"/>
      <c r="WHS165" s="90"/>
      <c r="WHT165" s="90"/>
      <c r="WHU165" s="90"/>
      <c r="WHV165" s="90"/>
      <c r="WHW165" s="90"/>
      <c r="WHX165" s="90"/>
      <c r="WHY165" s="90"/>
      <c r="WHZ165" s="90"/>
      <c r="WIA165" s="90"/>
      <c r="WIB165" s="90"/>
      <c r="WIC165" s="90"/>
      <c r="WID165" s="90"/>
      <c r="WIE165" s="90"/>
      <c r="WIF165" s="90"/>
      <c r="WIG165" s="90"/>
      <c r="WIH165" s="90"/>
      <c r="WII165" s="90"/>
      <c r="WIJ165" s="90"/>
      <c r="WIK165" s="90"/>
      <c r="WIL165" s="90"/>
      <c r="WIM165" s="90"/>
      <c r="WIN165" s="90"/>
      <c r="WIO165" s="90"/>
      <c r="WIP165" s="90"/>
      <c r="WIQ165" s="90"/>
      <c r="WIR165" s="90"/>
      <c r="WIS165" s="90"/>
      <c r="WIT165" s="90"/>
      <c r="WIU165" s="90"/>
      <c r="WIV165" s="90"/>
      <c r="WIW165" s="90"/>
      <c r="WIX165" s="90"/>
      <c r="WIY165" s="90"/>
      <c r="WIZ165" s="90"/>
      <c r="WJA165" s="90"/>
      <c r="WJB165" s="90"/>
      <c r="WJC165" s="90"/>
      <c r="WJD165" s="90"/>
      <c r="WJE165" s="90"/>
      <c r="WJF165" s="90"/>
      <c r="WJG165" s="90"/>
      <c r="WJH165" s="90"/>
      <c r="WJI165" s="90"/>
      <c r="WJJ165" s="90"/>
      <c r="WJK165" s="90"/>
      <c r="WJL165" s="90"/>
      <c r="WJM165" s="90"/>
      <c r="WJN165" s="90"/>
      <c r="WJO165" s="90"/>
      <c r="WJP165" s="90"/>
      <c r="WJQ165" s="90"/>
      <c r="WJR165" s="90"/>
      <c r="WJS165" s="90"/>
      <c r="WJT165" s="90"/>
      <c r="WJU165" s="90"/>
      <c r="WJV165" s="90"/>
      <c r="WJW165" s="90"/>
      <c r="WJX165" s="90"/>
      <c r="WJY165" s="90"/>
      <c r="WJZ165" s="90"/>
      <c r="WKA165" s="90"/>
      <c r="WKB165" s="90"/>
      <c r="WKC165" s="90"/>
      <c r="WKD165" s="90"/>
      <c r="WKE165" s="90"/>
      <c r="WKF165" s="90"/>
      <c r="WKG165" s="90"/>
      <c r="WKH165" s="90"/>
      <c r="WKI165" s="90"/>
      <c r="WKJ165" s="90"/>
      <c r="WKK165" s="90"/>
      <c r="WKL165" s="90"/>
      <c r="WKM165" s="90"/>
      <c r="WKN165" s="90"/>
      <c r="WKO165" s="90"/>
      <c r="WKP165" s="90"/>
      <c r="WKQ165" s="90"/>
      <c r="WKR165" s="90"/>
      <c r="WKS165" s="90"/>
      <c r="WKT165" s="90"/>
      <c r="WKU165" s="90"/>
      <c r="WKV165" s="90"/>
      <c r="WKW165" s="90"/>
      <c r="WKX165" s="90"/>
      <c r="WKY165" s="90"/>
      <c r="WKZ165" s="90"/>
      <c r="WLA165" s="90"/>
      <c r="WLB165" s="90"/>
      <c r="WLC165" s="90"/>
      <c r="WLD165" s="90"/>
      <c r="WLE165" s="90"/>
      <c r="WLF165" s="90"/>
      <c r="WLG165" s="90"/>
      <c r="WLH165" s="90"/>
      <c r="WLI165" s="90"/>
      <c r="WLJ165" s="90"/>
      <c r="WLK165" s="90"/>
      <c r="WLL165" s="90"/>
      <c r="WLM165" s="90"/>
      <c r="WLN165" s="90"/>
      <c r="WLO165" s="90"/>
      <c r="WLP165" s="90"/>
      <c r="WLQ165" s="90"/>
      <c r="WLR165" s="90"/>
      <c r="WLS165" s="90"/>
      <c r="WLT165" s="90"/>
      <c r="WLU165" s="90"/>
      <c r="WLV165" s="90"/>
      <c r="WLW165" s="90"/>
      <c r="WLX165" s="90"/>
      <c r="WLY165" s="90"/>
      <c r="WLZ165" s="90"/>
      <c r="WMA165" s="90"/>
      <c r="WMB165" s="90"/>
      <c r="WMC165" s="90"/>
      <c r="WMD165" s="90"/>
      <c r="WME165" s="90"/>
      <c r="WMF165" s="90"/>
      <c r="WMG165" s="90"/>
      <c r="WMH165" s="90"/>
      <c r="WMI165" s="90"/>
      <c r="WMJ165" s="90"/>
      <c r="WMK165" s="90"/>
      <c r="WML165" s="90"/>
      <c r="WMM165" s="90"/>
      <c r="WMN165" s="90"/>
      <c r="WMO165" s="90"/>
      <c r="WMP165" s="90"/>
      <c r="WMQ165" s="90"/>
      <c r="WMR165" s="90"/>
      <c r="WMS165" s="90"/>
      <c r="WMT165" s="90"/>
      <c r="WMU165" s="90"/>
      <c r="WMV165" s="90"/>
      <c r="WMW165" s="90"/>
      <c r="WMX165" s="90"/>
      <c r="WMY165" s="90"/>
      <c r="WMZ165" s="90"/>
      <c r="WNA165" s="90"/>
      <c r="WNB165" s="90"/>
      <c r="WNC165" s="90"/>
      <c r="WND165" s="90"/>
      <c r="WNE165" s="90"/>
      <c r="WNF165" s="90"/>
      <c r="WNG165" s="90"/>
      <c r="WNH165" s="90"/>
      <c r="WNI165" s="90"/>
      <c r="WNJ165" s="90"/>
      <c r="WNK165" s="90"/>
      <c r="WNL165" s="90"/>
      <c r="WNM165" s="90"/>
      <c r="WNN165" s="90"/>
      <c r="WNO165" s="90"/>
      <c r="WNP165" s="90"/>
      <c r="WNQ165" s="90"/>
      <c r="WNR165" s="90"/>
      <c r="WNS165" s="90"/>
      <c r="WNT165" s="90"/>
      <c r="WNU165" s="90"/>
      <c r="WNV165" s="90"/>
      <c r="WNW165" s="90"/>
      <c r="WNX165" s="90"/>
      <c r="WNY165" s="90"/>
      <c r="WNZ165" s="90"/>
      <c r="WOA165" s="90"/>
      <c r="WOB165" s="90"/>
      <c r="WOC165" s="90"/>
      <c r="WOD165" s="90"/>
      <c r="WOE165" s="90"/>
      <c r="WOF165" s="90"/>
      <c r="WOG165" s="90"/>
      <c r="WOH165" s="90"/>
      <c r="WOI165" s="90"/>
      <c r="WOJ165" s="90"/>
      <c r="WOK165" s="90"/>
      <c r="WOL165" s="90"/>
      <c r="WOM165" s="90"/>
      <c r="WON165" s="90"/>
      <c r="WOO165" s="90"/>
      <c r="WOP165" s="90"/>
      <c r="WOQ165" s="90"/>
      <c r="WOR165" s="90"/>
      <c r="WOS165" s="90"/>
      <c r="WOT165" s="90"/>
      <c r="WOU165" s="90"/>
      <c r="WOV165" s="90"/>
      <c r="WOW165" s="90"/>
      <c r="WOX165" s="90"/>
      <c r="WOY165" s="90"/>
      <c r="WOZ165" s="90"/>
      <c r="WPA165" s="90"/>
      <c r="WPB165" s="90"/>
      <c r="WPC165" s="90"/>
      <c r="WPD165" s="90"/>
      <c r="WPE165" s="90"/>
      <c r="WPF165" s="90"/>
      <c r="WPG165" s="90"/>
      <c r="WPH165" s="90"/>
      <c r="WPI165" s="90"/>
      <c r="WPJ165" s="90"/>
      <c r="WPK165" s="90"/>
      <c r="WPL165" s="90"/>
      <c r="WPM165" s="90"/>
      <c r="WPN165" s="90"/>
      <c r="WPO165" s="90"/>
      <c r="WPP165" s="90"/>
      <c r="WPQ165" s="90"/>
      <c r="WPR165" s="90"/>
      <c r="WPS165" s="90"/>
      <c r="WPT165" s="90"/>
      <c r="WPU165" s="90"/>
      <c r="WPV165" s="90"/>
      <c r="WPW165" s="90"/>
      <c r="WPX165" s="90"/>
      <c r="WPY165" s="90"/>
      <c r="WPZ165" s="90"/>
      <c r="WQA165" s="90"/>
      <c r="WQB165" s="90"/>
      <c r="WQC165" s="90"/>
      <c r="WQD165" s="90"/>
      <c r="WQE165" s="90"/>
      <c r="WQF165" s="90"/>
      <c r="WQG165" s="90"/>
      <c r="WQH165" s="90"/>
      <c r="WQI165" s="90"/>
      <c r="WQJ165" s="90"/>
      <c r="WQK165" s="90"/>
      <c r="WQL165" s="90"/>
      <c r="WQM165" s="90"/>
      <c r="WQN165" s="90"/>
      <c r="WQO165" s="90"/>
      <c r="WQP165" s="90"/>
      <c r="WQQ165" s="90"/>
      <c r="WQR165" s="90"/>
      <c r="WQS165" s="90"/>
      <c r="WQT165" s="90"/>
      <c r="WQU165" s="90"/>
      <c r="WQV165" s="90"/>
      <c r="WQW165" s="90"/>
      <c r="WQX165" s="90"/>
      <c r="WQY165" s="90"/>
      <c r="WQZ165" s="90"/>
      <c r="WRA165" s="90"/>
      <c r="WRB165" s="90"/>
      <c r="WRC165" s="90"/>
      <c r="WRD165" s="90"/>
      <c r="WRE165" s="90"/>
      <c r="WRF165" s="90"/>
      <c r="WRG165" s="90"/>
      <c r="WRH165" s="90"/>
      <c r="WRI165" s="90"/>
      <c r="WRJ165" s="90"/>
      <c r="WRK165" s="90"/>
      <c r="WRL165" s="90"/>
      <c r="WRM165" s="90"/>
      <c r="WRN165" s="90"/>
      <c r="WRO165" s="90"/>
      <c r="WRP165" s="90"/>
      <c r="WRQ165" s="90"/>
      <c r="WRR165" s="90"/>
      <c r="WRS165" s="90"/>
      <c r="WRT165" s="90"/>
      <c r="WRU165" s="90"/>
      <c r="WRV165" s="90"/>
      <c r="WRW165" s="90"/>
      <c r="WRX165" s="90"/>
      <c r="WRY165" s="90"/>
      <c r="WRZ165" s="90"/>
      <c r="WSA165" s="90"/>
      <c r="WSB165" s="90"/>
      <c r="WSC165" s="90"/>
      <c r="WSD165" s="90"/>
      <c r="WSE165" s="90"/>
      <c r="WSF165" s="90"/>
      <c r="WSG165" s="90"/>
      <c r="WSH165" s="90"/>
      <c r="WSI165" s="90"/>
      <c r="WSJ165" s="90"/>
      <c r="WSK165" s="90"/>
      <c r="WSL165" s="90"/>
      <c r="WSM165" s="90"/>
      <c r="WSN165" s="90"/>
      <c r="WSO165" s="90"/>
      <c r="WSP165" s="90"/>
      <c r="WSQ165" s="90"/>
      <c r="WSR165" s="90"/>
      <c r="WSS165" s="90"/>
      <c r="WST165" s="90"/>
      <c r="WSU165" s="90"/>
      <c r="WSV165" s="90"/>
      <c r="WSW165" s="90"/>
      <c r="WSX165" s="90"/>
      <c r="WSY165" s="90"/>
      <c r="WSZ165" s="90"/>
      <c r="WTA165" s="90"/>
      <c r="WTB165" s="90"/>
      <c r="WTC165" s="90"/>
      <c r="WTD165" s="90"/>
      <c r="WTE165" s="90"/>
      <c r="WTF165" s="90"/>
      <c r="WTG165" s="90"/>
      <c r="WTH165" s="90"/>
      <c r="WTI165" s="90"/>
      <c r="WTJ165" s="90"/>
      <c r="WTK165" s="90"/>
      <c r="WTL165" s="90"/>
      <c r="WTM165" s="90"/>
      <c r="WTN165" s="90"/>
      <c r="WTO165" s="90"/>
      <c r="WTP165" s="90"/>
      <c r="WTQ165" s="90"/>
      <c r="WTR165" s="90"/>
      <c r="WTS165" s="90"/>
      <c r="WTT165" s="90"/>
      <c r="WTU165" s="90"/>
      <c r="WTV165" s="90"/>
      <c r="WTW165" s="90"/>
      <c r="WTX165" s="90"/>
      <c r="WTY165" s="90"/>
      <c r="WTZ165" s="90"/>
      <c r="WUA165" s="90"/>
      <c r="WUB165" s="90"/>
      <c r="WUC165" s="90"/>
      <c r="WUD165" s="90"/>
      <c r="WUE165" s="90"/>
      <c r="WUF165" s="90"/>
      <c r="WUG165" s="90"/>
      <c r="WUH165" s="90"/>
      <c r="WUI165" s="90"/>
      <c r="WUJ165" s="90"/>
      <c r="WUK165" s="90"/>
      <c r="WUL165" s="90"/>
      <c r="WUM165" s="90"/>
      <c r="WUN165" s="90"/>
      <c r="WUO165" s="90"/>
      <c r="WUP165" s="90"/>
      <c r="WUQ165" s="90"/>
      <c r="WUR165" s="90"/>
      <c r="WUS165" s="90"/>
      <c r="WUT165" s="90"/>
      <c r="WUU165" s="90"/>
      <c r="WUV165" s="90"/>
      <c r="WUW165" s="90"/>
      <c r="WUX165" s="90"/>
      <c r="WUY165" s="90"/>
      <c r="WUZ165" s="90"/>
      <c r="WVA165" s="90"/>
      <c r="WVB165" s="90"/>
      <c r="WVC165" s="90"/>
      <c r="WVD165" s="90"/>
      <c r="WVE165" s="90"/>
      <c r="WVF165" s="90"/>
      <c r="WVG165" s="90"/>
      <c r="WVH165" s="90"/>
      <c r="WVI165" s="90"/>
      <c r="WVJ165" s="90"/>
      <c r="WVK165" s="90"/>
      <c r="WVL165" s="90"/>
      <c r="WVM165" s="90"/>
      <c r="WVN165" s="90"/>
      <c r="WVO165" s="90"/>
      <c r="WVP165" s="90"/>
      <c r="WVQ165" s="90"/>
    </row>
    <row r="166" spans="2:16137" s="91" customFormat="1" x14ac:dyDescent="0.35">
      <c r="B166" s="94"/>
      <c r="C166" s="93"/>
      <c r="F166" s="90"/>
      <c r="G166" s="90"/>
      <c r="H166" s="90"/>
      <c r="I166" s="90"/>
      <c r="J166" s="90"/>
      <c r="K166" s="90"/>
      <c r="L166" s="90"/>
      <c r="M166" s="90"/>
      <c r="N166" s="90"/>
      <c r="O166" s="90"/>
      <c r="P166" s="90"/>
      <c r="Q166" s="90"/>
      <c r="R166" s="90"/>
      <c r="S166" s="90"/>
      <c r="T166" s="90"/>
      <c r="U166" s="90"/>
      <c r="V166" s="90"/>
      <c r="W166" s="90"/>
      <c r="X166" s="90"/>
      <c r="Y166" s="90"/>
      <c r="Z166" s="90"/>
      <c r="AA166" s="90"/>
      <c r="AB166" s="90"/>
      <c r="AC166" s="90"/>
      <c r="AD166" s="90"/>
      <c r="AE166" s="90"/>
      <c r="AF166" s="90"/>
      <c r="AG166" s="90"/>
      <c r="AH166" s="90"/>
      <c r="AI166" s="90"/>
      <c r="AJ166" s="90"/>
      <c r="AK166" s="90"/>
      <c r="AL166" s="90"/>
      <c r="AM166" s="90"/>
      <c r="AN166" s="90"/>
      <c r="AO166" s="90"/>
      <c r="AP166" s="90"/>
      <c r="AQ166" s="90"/>
      <c r="AR166" s="90"/>
      <c r="AS166" s="90"/>
      <c r="AT166" s="90"/>
      <c r="AU166" s="90"/>
      <c r="AV166" s="90"/>
      <c r="AW166" s="90"/>
      <c r="AX166" s="90"/>
      <c r="AY166" s="90"/>
      <c r="AZ166" s="90"/>
      <c r="BA166" s="90"/>
      <c r="BB166" s="90"/>
      <c r="BC166" s="90"/>
      <c r="BD166" s="90"/>
      <c r="BE166" s="90"/>
      <c r="BF166" s="90"/>
      <c r="BG166" s="90"/>
      <c r="BH166" s="90"/>
      <c r="BI166" s="90"/>
      <c r="BJ166" s="90"/>
      <c r="BK166" s="90"/>
      <c r="BL166" s="90"/>
      <c r="BM166" s="90"/>
      <c r="BN166" s="90"/>
      <c r="BO166" s="90"/>
      <c r="BP166" s="90"/>
      <c r="BQ166" s="90"/>
      <c r="BR166" s="90"/>
      <c r="BS166" s="90"/>
      <c r="BT166" s="90"/>
      <c r="BU166" s="90"/>
      <c r="BV166" s="90"/>
      <c r="BW166" s="90"/>
      <c r="BX166" s="90"/>
      <c r="BY166" s="90"/>
      <c r="BZ166" s="90"/>
      <c r="CA166" s="90"/>
      <c r="CB166" s="90"/>
      <c r="CC166" s="90"/>
      <c r="CD166" s="90"/>
      <c r="CE166" s="90"/>
      <c r="CF166" s="90"/>
      <c r="CG166" s="90"/>
      <c r="CH166" s="90"/>
      <c r="CI166" s="90"/>
      <c r="CJ166" s="90"/>
      <c r="CK166" s="90"/>
      <c r="CL166" s="90"/>
      <c r="CM166" s="90"/>
      <c r="CN166" s="90"/>
      <c r="CO166" s="90"/>
      <c r="CP166" s="90"/>
      <c r="CQ166" s="90"/>
      <c r="CR166" s="90"/>
      <c r="CS166" s="90"/>
      <c r="CT166" s="90"/>
      <c r="CU166" s="90"/>
      <c r="CV166" s="90"/>
      <c r="CW166" s="90"/>
      <c r="CX166" s="90"/>
      <c r="CY166" s="90"/>
      <c r="CZ166" s="90"/>
      <c r="DA166" s="90"/>
      <c r="DB166" s="90"/>
      <c r="DC166" s="90"/>
      <c r="DD166" s="90"/>
      <c r="DE166" s="90"/>
      <c r="DF166" s="90"/>
      <c r="DG166" s="90"/>
      <c r="DH166" s="90"/>
      <c r="DI166" s="90"/>
      <c r="DJ166" s="90"/>
      <c r="DK166" s="90"/>
      <c r="DL166" s="90"/>
      <c r="DM166" s="90"/>
      <c r="DN166" s="90"/>
      <c r="DO166" s="90"/>
      <c r="DP166" s="90"/>
      <c r="DQ166" s="90"/>
      <c r="DR166" s="90"/>
      <c r="DS166" s="90"/>
      <c r="DT166" s="90"/>
      <c r="DU166" s="90"/>
      <c r="DV166" s="90"/>
      <c r="DW166" s="90"/>
      <c r="DX166" s="90"/>
      <c r="DY166" s="90"/>
      <c r="DZ166" s="90"/>
      <c r="EA166" s="90"/>
      <c r="EB166" s="90"/>
      <c r="EC166" s="90"/>
      <c r="ED166" s="90"/>
      <c r="EE166" s="90"/>
      <c r="EF166" s="90"/>
      <c r="EG166" s="90"/>
      <c r="EH166" s="90"/>
      <c r="EI166" s="90"/>
      <c r="EJ166" s="90"/>
      <c r="EK166" s="90"/>
      <c r="EL166" s="90"/>
      <c r="EM166" s="90"/>
      <c r="EN166" s="90"/>
      <c r="EO166" s="90"/>
      <c r="EP166" s="90"/>
      <c r="EQ166" s="90"/>
      <c r="ER166" s="90"/>
      <c r="ES166" s="90"/>
      <c r="ET166" s="90"/>
      <c r="EU166" s="90"/>
      <c r="EV166" s="90"/>
      <c r="EW166" s="90"/>
      <c r="EX166" s="90"/>
      <c r="EY166" s="90"/>
      <c r="EZ166" s="90"/>
      <c r="FA166" s="90"/>
      <c r="FB166" s="90"/>
      <c r="FC166" s="90"/>
      <c r="FD166" s="90"/>
      <c r="FE166" s="90"/>
      <c r="FF166" s="90"/>
      <c r="FG166" s="90"/>
      <c r="FH166" s="90"/>
      <c r="FI166" s="90"/>
      <c r="FJ166" s="90"/>
      <c r="FK166" s="90"/>
      <c r="FL166" s="90"/>
      <c r="FM166" s="90"/>
      <c r="FN166" s="90"/>
      <c r="FO166" s="90"/>
      <c r="FP166" s="90"/>
      <c r="FQ166" s="90"/>
      <c r="FR166" s="90"/>
      <c r="FS166" s="90"/>
      <c r="FT166" s="90"/>
      <c r="FU166" s="90"/>
      <c r="FV166" s="90"/>
      <c r="FW166" s="90"/>
      <c r="FX166" s="90"/>
      <c r="FY166" s="90"/>
      <c r="FZ166" s="90"/>
      <c r="GA166" s="90"/>
      <c r="GB166" s="90"/>
      <c r="GC166" s="90"/>
      <c r="GD166" s="90"/>
      <c r="GE166" s="90"/>
      <c r="GF166" s="90"/>
      <c r="GG166" s="90"/>
      <c r="GH166" s="90"/>
      <c r="GI166" s="90"/>
      <c r="GJ166" s="90"/>
      <c r="GK166" s="90"/>
      <c r="GL166" s="90"/>
      <c r="GM166" s="90"/>
      <c r="GN166" s="90"/>
      <c r="GO166" s="90"/>
      <c r="GP166" s="90"/>
      <c r="GQ166" s="90"/>
      <c r="GR166" s="90"/>
      <c r="GS166" s="90"/>
      <c r="GT166" s="90"/>
      <c r="GU166" s="90"/>
      <c r="GV166" s="90"/>
      <c r="GW166" s="90"/>
      <c r="GX166" s="90"/>
      <c r="GY166" s="90"/>
      <c r="GZ166" s="90"/>
      <c r="HA166" s="90"/>
      <c r="HB166" s="90"/>
      <c r="HC166" s="90"/>
      <c r="HD166" s="90"/>
      <c r="HE166" s="90"/>
      <c r="HF166" s="90"/>
      <c r="HG166" s="90"/>
      <c r="HH166" s="90"/>
      <c r="HI166" s="90"/>
      <c r="HJ166" s="90"/>
      <c r="HK166" s="90"/>
      <c r="HL166" s="90"/>
      <c r="HM166" s="90"/>
      <c r="HN166" s="90"/>
      <c r="HO166" s="90"/>
      <c r="HP166" s="90"/>
      <c r="HQ166" s="90"/>
      <c r="HR166" s="90"/>
      <c r="HS166" s="90"/>
      <c r="HT166" s="90"/>
      <c r="HU166" s="90"/>
      <c r="HV166" s="90"/>
      <c r="HW166" s="90"/>
      <c r="HX166" s="90"/>
      <c r="HY166" s="90"/>
      <c r="HZ166" s="90"/>
      <c r="IA166" s="90"/>
      <c r="IB166" s="90"/>
      <c r="IC166" s="90"/>
      <c r="ID166" s="90"/>
      <c r="IE166" s="90"/>
      <c r="IF166" s="90"/>
      <c r="IG166" s="90"/>
      <c r="IH166" s="90"/>
      <c r="II166" s="90"/>
      <c r="IJ166" s="90"/>
      <c r="IK166" s="90"/>
      <c r="IL166" s="90"/>
      <c r="IM166" s="90"/>
      <c r="IN166" s="90"/>
      <c r="IO166" s="90"/>
      <c r="IP166" s="90"/>
      <c r="IQ166" s="90"/>
      <c r="IR166" s="90"/>
      <c r="IS166" s="90"/>
      <c r="IT166" s="90"/>
      <c r="IU166" s="90"/>
      <c r="IV166" s="90"/>
      <c r="IW166" s="90"/>
      <c r="IX166" s="90"/>
      <c r="IY166" s="90"/>
      <c r="IZ166" s="90"/>
      <c r="JA166" s="90"/>
      <c r="JB166" s="90"/>
      <c r="JC166" s="90"/>
      <c r="JD166" s="90"/>
      <c r="JE166" s="90"/>
      <c r="JF166" s="90"/>
      <c r="JG166" s="90"/>
      <c r="JH166" s="90"/>
      <c r="JI166" s="90"/>
      <c r="JJ166" s="90"/>
      <c r="JK166" s="90"/>
      <c r="JL166" s="90"/>
      <c r="JM166" s="90"/>
      <c r="JN166" s="90"/>
      <c r="JO166" s="90"/>
      <c r="JP166" s="90"/>
      <c r="JQ166" s="90"/>
      <c r="JR166" s="90"/>
      <c r="JS166" s="90"/>
      <c r="JT166" s="90"/>
      <c r="JU166" s="90"/>
      <c r="JV166" s="90"/>
      <c r="JW166" s="90"/>
      <c r="JX166" s="90"/>
      <c r="JY166" s="90"/>
      <c r="JZ166" s="90"/>
      <c r="KA166" s="90"/>
      <c r="KB166" s="90"/>
      <c r="KC166" s="90"/>
      <c r="KD166" s="90"/>
      <c r="KE166" s="90"/>
      <c r="KF166" s="90"/>
      <c r="KG166" s="90"/>
      <c r="KH166" s="90"/>
      <c r="KI166" s="90"/>
      <c r="KJ166" s="90"/>
      <c r="KK166" s="90"/>
      <c r="KL166" s="90"/>
      <c r="KM166" s="90"/>
      <c r="KN166" s="90"/>
      <c r="KO166" s="90"/>
      <c r="KP166" s="90"/>
      <c r="KQ166" s="90"/>
      <c r="KR166" s="90"/>
      <c r="KS166" s="90"/>
      <c r="KT166" s="90"/>
      <c r="KU166" s="90"/>
      <c r="KV166" s="90"/>
      <c r="KW166" s="90"/>
      <c r="KX166" s="90"/>
      <c r="KY166" s="90"/>
      <c r="KZ166" s="90"/>
      <c r="LA166" s="90"/>
      <c r="LB166" s="90"/>
      <c r="LC166" s="90"/>
      <c r="LD166" s="90"/>
      <c r="LE166" s="90"/>
      <c r="LF166" s="90"/>
      <c r="LG166" s="90"/>
      <c r="LH166" s="90"/>
      <c r="LI166" s="90"/>
      <c r="LJ166" s="90"/>
      <c r="LK166" s="90"/>
      <c r="LL166" s="90"/>
      <c r="LM166" s="90"/>
      <c r="LN166" s="90"/>
      <c r="LO166" s="90"/>
      <c r="LP166" s="90"/>
      <c r="LQ166" s="90"/>
      <c r="LR166" s="90"/>
      <c r="LS166" s="90"/>
      <c r="LT166" s="90"/>
      <c r="LU166" s="90"/>
      <c r="LV166" s="90"/>
      <c r="LW166" s="90"/>
      <c r="LX166" s="90"/>
      <c r="LY166" s="90"/>
      <c r="LZ166" s="90"/>
      <c r="MA166" s="90"/>
      <c r="MB166" s="90"/>
      <c r="MC166" s="90"/>
      <c r="MD166" s="90"/>
      <c r="ME166" s="90"/>
      <c r="MF166" s="90"/>
      <c r="MG166" s="90"/>
      <c r="MH166" s="90"/>
      <c r="MI166" s="90"/>
      <c r="MJ166" s="90"/>
      <c r="MK166" s="90"/>
      <c r="ML166" s="90"/>
      <c r="MM166" s="90"/>
      <c r="MN166" s="90"/>
      <c r="MO166" s="90"/>
      <c r="MP166" s="90"/>
      <c r="MQ166" s="90"/>
      <c r="MR166" s="90"/>
      <c r="MS166" s="90"/>
      <c r="MT166" s="90"/>
      <c r="MU166" s="90"/>
      <c r="MV166" s="90"/>
      <c r="MW166" s="90"/>
      <c r="MX166" s="90"/>
      <c r="MY166" s="90"/>
      <c r="MZ166" s="90"/>
      <c r="NA166" s="90"/>
      <c r="NB166" s="90"/>
      <c r="NC166" s="90"/>
      <c r="ND166" s="90"/>
      <c r="NE166" s="90"/>
      <c r="NF166" s="90"/>
      <c r="NG166" s="90"/>
      <c r="NH166" s="90"/>
      <c r="NI166" s="90"/>
      <c r="NJ166" s="90"/>
      <c r="NK166" s="90"/>
      <c r="NL166" s="90"/>
      <c r="NM166" s="90"/>
      <c r="NN166" s="90"/>
      <c r="NO166" s="90"/>
      <c r="NP166" s="90"/>
      <c r="NQ166" s="90"/>
      <c r="NR166" s="90"/>
      <c r="NS166" s="90"/>
      <c r="NT166" s="90"/>
      <c r="NU166" s="90"/>
      <c r="NV166" s="90"/>
      <c r="NW166" s="90"/>
      <c r="NX166" s="90"/>
      <c r="NY166" s="90"/>
      <c r="NZ166" s="90"/>
      <c r="OA166" s="90"/>
      <c r="OB166" s="90"/>
      <c r="OC166" s="90"/>
      <c r="OD166" s="90"/>
      <c r="OE166" s="90"/>
      <c r="OF166" s="90"/>
      <c r="OG166" s="90"/>
      <c r="OH166" s="90"/>
      <c r="OI166" s="90"/>
      <c r="OJ166" s="90"/>
      <c r="OK166" s="90"/>
      <c r="OL166" s="90"/>
      <c r="OM166" s="90"/>
      <c r="ON166" s="90"/>
      <c r="OO166" s="90"/>
      <c r="OP166" s="90"/>
      <c r="OQ166" s="90"/>
      <c r="OR166" s="90"/>
      <c r="OS166" s="90"/>
      <c r="OT166" s="90"/>
      <c r="OU166" s="90"/>
      <c r="OV166" s="90"/>
      <c r="OW166" s="90"/>
      <c r="OX166" s="90"/>
      <c r="OY166" s="90"/>
      <c r="OZ166" s="90"/>
      <c r="PA166" s="90"/>
      <c r="PB166" s="90"/>
      <c r="PC166" s="90"/>
      <c r="PD166" s="90"/>
      <c r="PE166" s="90"/>
      <c r="PF166" s="90"/>
      <c r="PG166" s="90"/>
      <c r="PH166" s="90"/>
      <c r="PI166" s="90"/>
      <c r="PJ166" s="90"/>
      <c r="PK166" s="90"/>
      <c r="PL166" s="90"/>
      <c r="PM166" s="90"/>
      <c r="PN166" s="90"/>
      <c r="PO166" s="90"/>
      <c r="PP166" s="90"/>
      <c r="PQ166" s="90"/>
      <c r="PR166" s="90"/>
      <c r="PS166" s="90"/>
      <c r="PT166" s="90"/>
      <c r="PU166" s="90"/>
      <c r="PV166" s="90"/>
      <c r="PW166" s="90"/>
      <c r="PX166" s="90"/>
      <c r="PY166" s="90"/>
      <c r="PZ166" s="90"/>
      <c r="QA166" s="90"/>
      <c r="QB166" s="90"/>
      <c r="QC166" s="90"/>
      <c r="QD166" s="90"/>
      <c r="QE166" s="90"/>
      <c r="QF166" s="90"/>
      <c r="QG166" s="90"/>
      <c r="QH166" s="90"/>
      <c r="QI166" s="90"/>
      <c r="QJ166" s="90"/>
      <c r="QK166" s="90"/>
      <c r="QL166" s="90"/>
      <c r="QM166" s="90"/>
      <c r="QN166" s="90"/>
      <c r="QO166" s="90"/>
      <c r="QP166" s="90"/>
      <c r="QQ166" s="90"/>
      <c r="QR166" s="90"/>
      <c r="QS166" s="90"/>
      <c r="QT166" s="90"/>
      <c r="QU166" s="90"/>
      <c r="QV166" s="90"/>
      <c r="QW166" s="90"/>
      <c r="QX166" s="90"/>
      <c r="QY166" s="90"/>
      <c r="QZ166" s="90"/>
      <c r="RA166" s="90"/>
      <c r="RB166" s="90"/>
      <c r="RC166" s="90"/>
      <c r="RD166" s="90"/>
      <c r="RE166" s="90"/>
      <c r="RF166" s="90"/>
      <c r="RG166" s="90"/>
      <c r="RH166" s="90"/>
      <c r="RI166" s="90"/>
      <c r="RJ166" s="90"/>
      <c r="RK166" s="90"/>
      <c r="RL166" s="90"/>
      <c r="RM166" s="90"/>
      <c r="RN166" s="90"/>
      <c r="RO166" s="90"/>
      <c r="RP166" s="90"/>
      <c r="RQ166" s="90"/>
      <c r="RR166" s="90"/>
      <c r="RS166" s="90"/>
      <c r="RT166" s="90"/>
      <c r="RU166" s="90"/>
      <c r="RV166" s="90"/>
      <c r="RW166" s="90"/>
      <c r="RX166" s="90"/>
      <c r="RY166" s="90"/>
      <c r="RZ166" s="90"/>
      <c r="SA166" s="90"/>
      <c r="SB166" s="90"/>
      <c r="SC166" s="90"/>
      <c r="SD166" s="90"/>
      <c r="SE166" s="90"/>
      <c r="SF166" s="90"/>
      <c r="SG166" s="90"/>
      <c r="SH166" s="90"/>
      <c r="SI166" s="90"/>
      <c r="SJ166" s="90"/>
      <c r="SK166" s="90"/>
      <c r="SL166" s="90"/>
      <c r="SM166" s="90"/>
      <c r="SN166" s="90"/>
      <c r="SO166" s="90"/>
      <c r="SP166" s="90"/>
      <c r="SQ166" s="90"/>
      <c r="SR166" s="90"/>
      <c r="SS166" s="90"/>
      <c r="ST166" s="90"/>
      <c r="SU166" s="90"/>
      <c r="SV166" s="90"/>
      <c r="SW166" s="90"/>
      <c r="SX166" s="90"/>
      <c r="SY166" s="90"/>
      <c r="SZ166" s="90"/>
      <c r="TA166" s="90"/>
      <c r="TB166" s="90"/>
      <c r="TC166" s="90"/>
      <c r="TD166" s="90"/>
      <c r="TE166" s="90"/>
      <c r="TF166" s="90"/>
      <c r="TG166" s="90"/>
      <c r="TH166" s="90"/>
      <c r="TI166" s="90"/>
      <c r="TJ166" s="90"/>
      <c r="TK166" s="90"/>
      <c r="TL166" s="90"/>
      <c r="TM166" s="90"/>
      <c r="TN166" s="90"/>
      <c r="TO166" s="90"/>
      <c r="TP166" s="90"/>
      <c r="TQ166" s="90"/>
      <c r="TR166" s="90"/>
      <c r="TS166" s="90"/>
      <c r="TT166" s="90"/>
      <c r="TU166" s="90"/>
      <c r="TV166" s="90"/>
      <c r="TW166" s="90"/>
      <c r="TX166" s="90"/>
      <c r="TY166" s="90"/>
      <c r="TZ166" s="90"/>
      <c r="UA166" s="90"/>
      <c r="UB166" s="90"/>
      <c r="UC166" s="90"/>
      <c r="UD166" s="90"/>
      <c r="UE166" s="90"/>
      <c r="UF166" s="90"/>
      <c r="UG166" s="90"/>
      <c r="UH166" s="90"/>
      <c r="UI166" s="90"/>
      <c r="UJ166" s="90"/>
      <c r="UK166" s="90"/>
      <c r="UL166" s="90"/>
      <c r="UM166" s="90"/>
      <c r="UN166" s="90"/>
      <c r="UO166" s="90"/>
      <c r="UP166" s="90"/>
      <c r="UQ166" s="90"/>
      <c r="UR166" s="90"/>
      <c r="US166" s="90"/>
      <c r="UT166" s="90"/>
      <c r="UU166" s="90"/>
      <c r="UV166" s="90"/>
      <c r="UW166" s="90"/>
      <c r="UX166" s="90"/>
      <c r="UY166" s="90"/>
      <c r="UZ166" s="90"/>
      <c r="VA166" s="90"/>
      <c r="VB166" s="90"/>
      <c r="VC166" s="90"/>
      <c r="VD166" s="90"/>
      <c r="VE166" s="90"/>
      <c r="VF166" s="90"/>
      <c r="VG166" s="90"/>
      <c r="VH166" s="90"/>
      <c r="VI166" s="90"/>
      <c r="VJ166" s="90"/>
      <c r="VK166" s="90"/>
      <c r="VL166" s="90"/>
      <c r="VM166" s="90"/>
      <c r="VN166" s="90"/>
      <c r="VO166" s="90"/>
      <c r="VP166" s="90"/>
      <c r="VQ166" s="90"/>
      <c r="VR166" s="90"/>
      <c r="VS166" s="90"/>
      <c r="VT166" s="90"/>
      <c r="VU166" s="90"/>
      <c r="VV166" s="90"/>
      <c r="VW166" s="90"/>
      <c r="VX166" s="90"/>
      <c r="VY166" s="90"/>
      <c r="VZ166" s="90"/>
      <c r="WA166" s="90"/>
      <c r="WB166" s="90"/>
      <c r="WC166" s="90"/>
      <c r="WD166" s="90"/>
      <c r="WE166" s="90"/>
      <c r="WF166" s="90"/>
      <c r="WG166" s="90"/>
      <c r="WH166" s="90"/>
      <c r="WI166" s="90"/>
      <c r="WJ166" s="90"/>
      <c r="WK166" s="90"/>
      <c r="WL166" s="90"/>
      <c r="WM166" s="90"/>
      <c r="WN166" s="90"/>
      <c r="WO166" s="90"/>
      <c r="WP166" s="90"/>
      <c r="WQ166" s="90"/>
      <c r="WR166" s="90"/>
      <c r="WS166" s="90"/>
      <c r="WT166" s="90"/>
      <c r="WU166" s="90"/>
      <c r="WV166" s="90"/>
      <c r="WW166" s="90"/>
      <c r="WX166" s="90"/>
      <c r="WY166" s="90"/>
      <c r="WZ166" s="90"/>
      <c r="XA166" s="90"/>
      <c r="XB166" s="90"/>
      <c r="XC166" s="90"/>
      <c r="XD166" s="90"/>
      <c r="XE166" s="90"/>
      <c r="XF166" s="90"/>
      <c r="XG166" s="90"/>
      <c r="XH166" s="90"/>
      <c r="XI166" s="90"/>
      <c r="XJ166" s="90"/>
      <c r="XK166" s="90"/>
      <c r="XL166" s="90"/>
      <c r="XM166" s="90"/>
      <c r="XN166" s="90"/>
      <c r="XO166" s="90"/>
      <c r="XP166" s="90"/>
      <c r="XQ166" s="90"/>
      <c r="XR166" s="90"/>
      <c r="XS166" s="90"/>
      <c r="XT166" s="90"/>
      <c r="XU166" s="90"/>
      <c r="XV166" s="90"/>
      <c r="XW166" s="90"/>
      <c r="XX166" s="90"/>
      <c r="XY166" s="90"/>
      <c r="XZ166" s="90"/>
      <c r="YA166" s="90"/>
      <c r="YB166" s="90"/>
      <c r="YC166" s="90"/>
      <c r="YD166" s="90"/>
      <c r="YE166" s="90"/>
      <c r="YF166" s="90"/>
      <c r="YG166" s="90"/>
      <c r="YH166" s="90"/>
      <c r="YI166" s="90"/>
      <c r="YJ166" s="90"/>
      <c r="YK166" s="90"/>
      <c r="YL166" s="90"/>
      <c r="YM166" s="90"/>
      <c r="YN166" s="90"/>
      <c r="YO166" s="90"/>
      <c r="YP166" s="90"/>
      <c r="YQ166" s="90"/>
      <c r="YR166" s="90"/>
      <c r="YS166" s="90"/>
      <c r="YT166" s="90"/>
      <c r="YU166" s="90"/>
      <c r="YV166" s="90"/>
      <c r="YW166" s="90"/>
      <c r="YX166" s="90"/>
      <c r="YY166" s="90"/>
      <c r="YZ166" s="90"/>
      <c r="ZA166" s="90"/>
      <c r="ZB166" s="90"/>
      <c r="ZC166" s="90"/>
      <c r="ZD166" s="90"/>
      <c r="ZE166" s="90"/>
      <c r="ZF166" s="90"/>
      <c r="ZG166" s="90"/>
      <c r="ZH166" s="90"/>
      <c r="ZI166" s="90"/>
      <c r="ZJ166" s="90"/>
      <c r="ZK166" s="90"/>
      <c r="ZL166" s="90"/>
      <c r="ZM166" s="90"/>
      <c r="ZN166" s="90"/>
      <c r="ZO166" s="90"/>
      <c r="ZP166" s="90"/>
      <c r="ZQ166" s="90"/>
      <c r="ZR166" s="90"/>
      <c r="ZS166" s="90"/>
      <c r="ZT166" s="90"/>
      <c r="ZU166" s="90"/>
      <c r="ZV166" s="90"/>
      <c r="ZW166" s="90"/>
      <c r="ZX166" s="90"/>
      <c r="ZY166" s="90"/>
      <c r="ZZ166" s="90"/>
      <c r="AAA166" s="90"/>
      <c r="AAB166" s="90"/>
      <c r="AAC166" s="90"/>
      <c r="AAD166" s="90"/>
      <c r="AAE166" s="90"/>
      <c r="AAF166" s="90"/>
      <c r="AAG166" s="90"/>
      <c r="AAH166" s="90"/>
      <c r="AAI166" s="90"/>
      <c r="AAJ166" s="90"/>
      <c r="AAK166" s="90"/>
      <c r="AAL166" s="90"/>
      <c r="AAM166" s="90"/>
      <c r="AAN166" s="90"/>
      <c r="AAO166" s="90"/>
      <c r="AAP166" s="90"/>
      <c r="AAQ166" s="90"/>
      <c r="AAR166" s="90"/>
      <c r="AAS166" s="90"/>
      <c r="AAT166" s="90"/>
      <c r="AAU166" s="90"/>
      <c r="AAV166" s="90"/>
      <c r="AAW166" s="90"/>
      <c r="AAX166" s="90"/>
      <c r="AAY166" s="90"/>
      <c r="AAZ166" s="90"/>
      <c r="ABA166" s="90"/>
      <c r="ABB166" s="90"/>
      <c r="ABC166" s="90"/>
      <c r="ABD166" s="90"/>
      <c r="ABE166" s="90"/>
      <c r="ABF166" s="90"/>
      <c r="ABG166" s="90"/>
      <c r="ABH166" s="90"/>
      <c r="ABI166" s="90"/>
      <c r="ABJ166" s="90"/>
      <c r="ABK166" s="90"/>
      <c r="ABL166" s="90"/>
      <c r="ABM166" s="90"/>
      <c r="ABN166" s="90"/>
      <c r="ABO166" s="90"/>
      <c r="ABP166" s="90"/>
      <c r="ABQ166" s="90"/>
      <c r="ABR166" s="90"/>
      <c r="ABS166" s="90"/>
      <c r="ABT166" s="90"/>
      <c r="ABU166" s="90"/>
      <c r="ABV166" s="90"/>
      <c r="ABW166" s="90"/>
      <c r="ABX166" s="90"/>
      <c r="ABY166" s="90"/>
      <c r="ABZ166" s="90"/>
      <c r="ACA166" s="90"/>
      <c r="ACB166" s="90"/>
      <c r="ACC166" s="90"/>
      <c r="ACD166" s="90"/>
      <c r="ACE166" s="90"/>
      <c r="ACF166" s="90"/>
      <c r="ACG166" s="90"/>
      <c r="ACH166" s="90"/>
      <c r="ACI166" s="90"/>
      <c r="ACJ166" s="90"/>
      <c r="ACK166" s="90"/>
      <c r="ACL166" s="90"/>
      <c r="ACM166" s="90"/>
      <c r="ACN166" s="90"/>
      <c r="ACO166" s="90"/>
      <c r="ACP166" s="90"/>
      <c r="ACQ166" s="90"/>
      <c r="ACR166" s="90"/>
      <c r="ACS166" s="90"/>
      <c r="ACT166" s="90"/>
      <c r="ACU166" s="90"/>
      <c r="ACV166" s="90"/>
      <c r="ACW166" s="90"/>
      <c r="ACX166" s="90"/>
      <c r="ACY166" s="90"/>
      <c r="ACZ166" s="90"/>
      <c r="ADA166" s="90"/>
      <c r="ADB166" s="90"/>
      <c r="ADC166" s="90"/>
      <c r="ADD166" s="90"/>
      <c r="ADE166" s="90"/>
      <c r="ADF166" s="90"/>
      <c r="ADG166" s="90"/>
      <c r="ADH166" s="90"/>
      <c r="ADI166" s="90"/>
      <c r="ADJ166" s="90"/>
      <c r="ADK166" s="90"/>
      <c r="ADL166" s="90"/>
      <c r="ADM166" s="90"/>
      <c r="ADN166" s="90"/>
      <c r="ADO166" s="90"/>
      <c r="ADP166" s="90"/>
      <c r="ADQ166" s="90"/>
      <c r="ADR166" s="90"/>
      <c r="ADS166" s="90"/>
      <c r="ADT166" s="90"/>
      <c r="ADU166" s="90"/>
      <c r="ADV166" s="90"/>
      <c r="ADW166" s="90"/>
      <c r="ADX166" s="90"/>
      <c r="ADY166" s="90"/>
      <c r="ADZ166" s="90"/>
      <c r="AEA166" s="90"/>
      <c r="AEB166" s="90"/>
      <c r="AEC166" s="90"/>
      <c r="AED166" s="90"/>
      <c r="AEE166" s="90"/>
      <c r="AEF166" s="90"/>
      <c r="AEG166" s="90"/>
      <c r="AEH166" s="90"/>
      <c r="AEI166" s="90"/>
      <c r="AEJ166" s="90"/>
      <c r="AEK166" s="90"/>
      <c r="AEL166" s="90"/>
      <c r="AEM166" s="90"/>
      <c r="AEN166" s="90"/>
      <c r="AEO166" s="90"/>
      <c r="AEP166" s="90"/>
      <c r="AEQ166" s="90"/>
      <c r="AER166" s="90"/>
      <c r="AES166" s="90"/>
      <c r="AET166" s="90"/>
      <c r="AEU166" s="90"/>
      <c r="AEV166" s="90"/>
      <c r="AEW166" s="90"/>
      <c r="AEX166" s="90"/>
      <c r="AEY166" s="90"/>
      <c r="AEZ166" s="90"/>
      <c r="AFA166" s="90"/>
      <c r="AFB166" s="90"/>
      <c r="AFC166" s="90"/>
      <c r="AFD166" s="90"/>
      <c r="AFE166" s="90"/>
      <c r="AFF166" s="90"/>
      <c r="AFG166" s="90"/>
      <c r="AFH166" s="90"/>
      <c r="AFI166" s="90"/>
      <c r="AFJ166" s="90"/>
      <c r="AFK166" s="90"/>
      <c r="AFL166" s="90"/>
      <c r="AFM166" s="90"/>
      <c r="AFN166" s="90"/>
      <c r="AFO166" s="90"/>
      <c r="AFP166" s="90"/>
      <c r="AFQ166" s="90"/>
      <c r="AFR166" s="90"/>
      <c r="AFS166" s="90"/>
      <c r="AFT166" s="90"/>
      <c r="AFU166" s="90"/>
      <c r="AFV166" s="90"/>
      <c r="AFW166" s="90"/>
      <c r="AFX166" s="90"/>
      <c r="AFY166" s="90"/>
      <c r="AFZ166" s="90"/>
      <c r="AGA166" s="90"/>
      <c r="AGB166" s="90"/>
      <c r="AGC166" s="90"/>
      <c r="AGD166" s="90"/>
      <c r="AGE166" s="90"/>
      <c r="AGF166" s="90"/>
      <c r="AGG166" s="90"/>
      <c r="AGH166" s="90"/>
      <c r="AGI166" s="90"/>
      <c r="AGJ166" s="90"/>
      <c r="AGK166" s="90"/>
      <c r="AGL166" s="90"/>
      <c r="AGM166" s="90"/>
      <c r="AGN166" s="90"/>
      <c r="AGO166" s="90"/>
      <c r="AGP166" s="90"/>
      <c r="AGQ166" s="90"/>
      <c r="AGR166" s="90"/>
      <c r="AGS166" s="90"/>
      <c r="AGT166" s="90"/>
      <c r="AGU166" s="90"/>
      <c r="AGV166" s="90"/>
      <c r="AGW166" s="90"/>
      <c r="AGX166" s="90"/>
      <c r="AGY166" s="90"/>
      <c r="AGZ166" s="90"/>
      <c r="AHA166" s="90"/>
      <c r="AHB166" s="90"/>
      <c r="AHC166" s="90"/>
      <c r="AHD166" s="90"/>
      <c r="AHE166" s="90"/>
      <c r="AHF166" s="90"/>
      <c r="AHG166" s="90"/>
      <c r="AHH166" s="90"/>
      <c r="AHI166" s="90"/>
      <c r="AHJ166" s="90"/>
      <c r="AHK166" s="90"/>
      <c r="AHL166" s="90"/>
      <c r="AHM166" s="90"/>
      <c r="AHN166" s="90"/>
      <c r="AHO166" s="90"/>
      <c r="AHP166" s="90"/>
      <c r="AHQ166" s="90"/>
      <c r="AHR166" s="90"/>
      <c r="AHS166" s="90"/>
      <c r="AHT166" s="90"/>
      <c r="AHU166" s="90"/>
      <c r="AHV166" s="90"/>
      <c r="AHW166" s="90"/>
      <c r="AHX166" s="90"/>
      <c r="AHY166" s="90"/>
      <c r="AHZ166" s="90"/>
      <c r="AIA166" s="90"/>
      <c r="AIB166" s="90"/>
      <c r="AIC166" s="90"/>
      <c r="AID166" s="90"/>
      <c r="AIE166" s="90"/>
      <c r="AIF166" s="90"/>
      <c r="AIG166" s="90"/>
      <c r="AIH166" s="90"/>
      <c r="AII166" s="90"/>
      <c r="AIJ166" s="90"/>
      <c r="AIK166" s="90"/>
      <c r="AIL166" s="90"/>
      <c r="AIM166" s="90"/>
      <c r="AIN166" s="90"/>
      <c r="AIO166" s="90"/>
      <c r="AIP166" s="90"/>
      <c r="AIQ166" s="90"/>
      <c r="AIR166" s="90"/>
      <c r="AIS166" s="90"/>
      <c r="AIT166" s="90"/>
      <c r="AIU166" s="90"/>
      <c r="AIV166" s="90"/>
      <c r="AIW166" s="90"/>
      <c r="AIX166" s="90"/>
      <c r="AIY166" s="90"/>
      <c r="AIZ166" s="90"/>
      <c r="AJA166" s="90"/>
      <c r="AJB166" s="90"/>
      <c r="AJC166" s="90"/>
      <c r="AJD166" s="90"/>
      <c r="AJE166" s="90"/>
      <c r="AJF166" s="90"/>
      <c r="AJG166" s="90"/>
      <c r="AJH166" s="90"/>
      <c r="AJI166" s="90"/>
      <c r="AJJ166" s="90"/>
      <c r="AJK166" s="90"/>
      <c r="AJL166" s="90"/>
      <c r="AJM166" s="90"/>
      <c r="AJN166" s="90"/>
      <c r="AJO166" s="90"/>
      <c r="AJP166" s="90"/>
      <c r="AJQ166" s="90"/>
      <c r="AJR166" s="90"/>
      <c r="AJS166" s="90"/>
      <c r="AJT166" s="90"/>
      <c r="AJU166" s="90"/>
      <c r="AJV166" s="90"/>
      <c r="AJW166" s="90"/>
      <c r="AJX166" s="90"/>
      <c r="AJY166" s="90"/>
      <c r="AJZ166" s="90"/>
      <c r="AKA166" s="90"/>
      <c r="AKB166" s="90"/>
      <c r="AKC166" s="90"/>
      <c r="AKD166" s="90"/>
      <c r="AKE166" s="90"/>
      <c r="AKF166" s="90"/>
      <c r="AKG166" s="90"/>
      <c r="AKH166" s="90"/>
      <c r="AKI166" s="90"/>
      <c r="AKJ166" s="90"/>
      <c r="AKK166" s="90"/>
      <c r="AKL166" s="90"/>
      <c r="AKM166" s="90"/>
      <c r="AKN166" s="90"/>
      <c r="AKO166" s="90"/>
      <c r="AKP166" s="90"/>
      <c r="AKQ166" s="90"/>
      <c r="AKR166" s="90"/>
      <c r="AKS166" s="90"/>
      <c r="AKT166" s="90"/>
      <c r="AKU166" s="90"/>
      <c r="AKV166" s="90"/>
      <c r="AKW166" s="90"/>
      <c r="AKX166" s="90"/>
      <c r="AKY166" s="90"/>
      <c r="AKZ166" s="90"/>
      <c r="ALA166" s="90"/>
      <c r="ALB166" s="90"/>
      <c r="ALC166" s="90"/>
      <c r="ALD166" s="90"/>
      <c r="ALE166" s="90"/>
      <c r="ALF166" s="90"/>
      <c r="ALG166" s="90"/>
      <c r="ALH166" s="90"/>
      <c r="ALI166" s="90"/>
      <c r="ALJ166" s="90"/>
      <c r="ALK166" s="90"/>
      <c r="ALL166" s="90"/>
      <c r="ALM166" s="90"/>
      <c r="ALN166" s="90"/>
      <c r="ALO166" s="90"/>
      <c r="ALP166" s="90"/>
      <c r="ALQ166" s="90"/>
      <c r="ALR166" s="90"/>
      <c r="ALS166" s="90"/>
      <c r="ALT166" s="90"/>
      <c r="ALU166" s="90"/>
      <c r="ALV166" s="90"/>
      <c r="ALW166" s="90"/>
      <c r="ALX166" s="90"/>
      <c r="ALY166" s="90"/>
      <c r="ALZ166" s="90"/>
      <c r="AMA166" s="90"/>
      <c r="AMB166" s="90"/>
      <c r="AMC166" s="90"/>
      <c r="AMD166" s="90"/>
      <c r="AME166" s="90"/>
      <c r="AMF166" s="90"/>
      <c r="AMG166" s="90"/>
      <c r="AMH166" s="90"/>
      <c r="AMI166" s="90"/>
      <c r="AMJ166" s="90"/>
      <c r="AMK166" s="90"/>
      <c r="AML166" s="90"/>
      <c r="AMM166" s="90"/>
      <c r="AMN166" s="90"/>
      <c r="AMO166" s="90"/>
      <c r="AMP166" s="90"/>
      <c r="AMQ166" s="90"/>
      <c r="AMR166" s="90"/>
      <c r="AMS166" s="90"/>
      <c r="AMT166" s="90"/>
      <c r="AMU166" s="90"/>
      <c r="AMV166" s="90"/>
      <c r="AMW166" s="90"/>
      <c r="AMX166" s="90"/>
      <c r="AMY166" s="90"/>
      <c r="AMZ166" s="90"/>
      <c r="ANA166" s="90"/>
      <c r="ANB166" s="90"/>
      <c r="ANC166" s="90"/>
      <c r="AND166" s="90"/>
      <c r="ANE166" s="90"/>
      <c r="ANF166" s="90"/>
      <c r="ANG166" s="90"/>
      <c r="ANH166" s="90"/>
      <c r="ANI166" s="90"/>
      <c r="ANJ166" s="90"/>
      <c r="ANK166" s="90"/>
      <c r="ANL166" s="90"/>
      <c r="ANM166" s="90"/>
      <c r="ANN166" s="90"/>
      <c r="ANO166" s="90"/>
      <c r="ANP166" s="90"/>
      <c r="ANQ166" s="90"/>
      <c r="ANR166" s="90"/>
      <c r="ANS166" s="90"/>
      <c r="ANT166" s="90"/>
      <c r="ANU166" s="90"/>
      <c r="ANV166" s="90"/>
      <c r="ANW166" s="90"/>
      <c r="ANX166" s="90"/>
      <c r="ANY166" s="90"/>
      <c r="ANZ166" s="90"/>
      <c r="AOA166" s="90"/>
      <c r="AOB166" s="90"/>
      <c r="AOC166" s="90"/>
      <c r="AOD166" s="90"/>
      <c r="AOE166" s="90"/>
      <c r="AOF166" s="90"/>
      <c r="AOG166" s="90"/>
      <c r="AOH166" s="90"/>
      <c r="AOI166" s="90"/>
      <c r="AOJ166" s="90"/>
      <c r="AOK166" s="90"/>
      <c r="AOL166" s="90"/>
      <c r="AOM166" s="90"/>
      <c r="AON166" s="90"/>
      <c r="AOO166" s="90"/>
      <c r="AOP166" s="90"/>
      <c r="AOQ166" s="90"/>
      <c r="AOR166" s="90"/>
      <c r="AOS166" s="90"/>
      <c r="AOT166" s="90"/>
      <c r="AOU166" s="90"/>
      <c r="AOV166" s="90"/>
      <c r="AOW166" s="90"/>
      <c r="AOX166" s="90"/>
      <c r="AOY166" s="90"/>
      <c r="AOZ166" s="90"/>
      <c r="APA166" s="90"/>
      <c r="APB166" s="90"/>
      <c r="APC166" s="90"/>
      <c r="APD166" s="90"/>
      <c r="APE166" s="90"/>
      <c r="APF166" s="90"/>
      <c r="APG166" s="90"/>
      <c r="APH166" s="90"/>
      <c r="API166" s="90"/>
      <c r="APJ166" s="90"/>
      <c r="APK166" s="90"/>
      <c r="APL166" s="90"/>
      <c r="APM166" s="90"/>
      <c r="APN166" s="90"/>
      <c r="APO166" s="90"/>
      <c r="APP166" s="90"/>
      <c r="APQ166" s="90"/>
      <c r="APR166" s="90"/>
      <c r="APS166" s="90"/>
      <c r="APT166" s="90"/>
      <c r="APU166" s="90"/>
      <c r="APV166" s="90"/>
      <c r="APW166" s="90"/>
      <c r="APX166" s="90"/>
      <c r="APY166" s="90"/>
      <c r="APZ166" s="90"/>
      <c r="AQA166" s="90"/>
      <c r="AQB166" s="90"/>
      <c r="AQC166" s="90"/>
      <c r="AQD166" s="90"/>
      <c r="AQE166" s="90"/>
      <c r="AQF166" s="90"/>
      <c r="AQG166" s="90"/>
      <c r="AQH166" s="90"/>
      <c r="AQI166" s="90"/>
      <c r="AQJ166" s="90"/>
      <c r="AQK166" s="90"/>
      <c r="AQL166" s="90"/>
      <c r="AQM166" s="90"/>
      <c r="AQN166" s="90"/>
      <c r="AQO166" s="90"/>
      <c r="AQP166" s="90"/>
      <c r="AQQ166" s="90"/>
      <c r="AQR166" s="90"/>
      <c r="AQS166" s="90"/>
      <c r="AQT166" s="90"/>
      <c r="AQU166" s="90"/>
      <c r="AQV166" s="90"/>
      <c r="AQW166" s="90"/>
      <c r="AQX166" s="90"/>
      <c r="AQY166" s="90"/>
      <c r="AQZ166" s="90"/>
      <c r="ARA166" s="90"/>
      <c r="ARB166" s="90"/>
      <c r="ARC166" s="90"/>
      <c r="ARD166" s="90"/>
      <c r="ARE166" s="90"/>
      <c r="ARF166" s="90"/>
      <c r="ARG166" s="90"/>
      <c r="ARH166" s="90"/>
      <c r="ARI166" s="90"/>
      <c r="ARJ166" s="90"/>
      <c r="ARK166" s="90"/>
      <c r="ARL166" s="90"/>
      <c r="ARM166" s="90"/>
      <c r="ARN166" s="90"/>
      <c r="ARO166" s="90"/>
      <c r="ARP166" s="90"/>
      <c r="ARQ166" s="90"/>
      <c r="ARR166" s="90"/>
      <c r="ARS166" s="90"/>
      <c r="ART166" s="90"/>
      <c r="ARU166" s="90"/>
      <c r="ARV166" s="90"/>
      <c r="ARW166" s="90"/>
      <c r="ARX166" s="90"/>
      <c r="ARY166" s="90"/>
      <c r="ARZ166" s="90"/>
      <c r="ASA166" s="90"/>
      <c r="ASB166" s="90"/>
      <c r="ASC166" s="90"/>
      <c r="ASD166" s="90"/>
      <c r="ASE166" s="90"/>
      <c r="ASF166" s="90"/>
      <c r="ASG166" s="90"/>
      <c r="ASH166" s="90"/>
      <c r="ASI166" s="90"/>
      <c r="ASJ166" s="90"/>
      <c r="ASK166" s="90"/>
      <c r="ASL166" s="90"/>
      <c r="ASM166" s="90"/>
      <c r="ASN166" s="90"/>
      <c r="ASO166" s="90"/>
      <c r="ASP166" s="90"/>
      <c r="ASQ166" s="90"/>
      <c r="ASR166" s="90"/>
      <c r="ASS166" s="90"/>
      <c r="AST166" s="90"/>
      <c r="ASU166" s="90"/>
      <c r="ASV166" s="90"/>
      <c r="ASW166" s="90"/>
      <c r="ASX166" s="90"/>
      <c r="ASY166" s="90"/>
      <c r="ASZ166" s="90"/>
      <c r="ATA166" s="90"/>
      <c r="ATB166" s="90"/>
      <c r="ATC166" s="90"/>
      <c r="ATD166" s="90"/>
      <c r="ATE166" s="90"/>
      <c r="ATF166" s="90"/>
      <c r="ATG166" s="90"/>
      <c r="ATH166" s="90"/>
      <c r="ATI166" s="90"/>
      <c r="ATJ166" s="90"/>
      <c r="ATK166" s="90"/>
      <c r="ATL166" s="90"/>
      <c r="ATM166" s="90"/>
      <c r="ATN166" s="90"/>
      <c r="ATO166" s="90"/>
      <c r="ATP166" s="90"/>
      <c r="ATQ166" s="90"/>
      <c r="ATR166" s="90"/>
      <c r="ATS166" s="90"/>
      <c r="ATT166" s="90"/>
      <c r="ATU166" s="90"/>
      <c r="ATV166" s="90"/>
      <c r="ATW166" s="90"/>
      <c r="ATX166" s="90"/>
      <c r="ATY166" s="90"/>
      <c r="ATZ166" s="90"/>
      <c r="AUA166" s="90"/>
      <c r="AUB166" s="90"/>
      <c r="AUC166" s="90"/>
      <c r="AUD166" s="90"/>
      <c r="AUE166" s="90"/>
      <c r="AUF166" s="90"/>
      <c r="AUG166" s="90"/>
      <c r="AUH166" s="90"/>
      <c r="AUI166" s="90"/>
      <c r="AUJ166" s="90"/>
      <c r="AUK166" s="90"/>
      <c r="AUL166" s="90"/>
      <c r="AUM166" s="90"/>
      <c r="AUN166" s="90"/>
      <c r="AUO166" s="90"/>
      <c r="AUP166" s="90"/>
      <c r="AUQ166" s="90"/>
      <c r="AUR166" s="90"/>
      <c r="AUS166" s="90"/>
      <c r="AUT166" s="90"/>
      <c r="AUU166" s="90"/>
      <c r="AUV166" s="90"/>
      <c r="AUW166" s="90"/>
      <c r="AUX166" s="90"/>
      <c r="AUY166" s="90"/>
      <c r="AUZ166" s="90"/>
      <c r="AVA166" s="90"/>
      <c r="AVB166" s="90"/>
      <c r="AVC166" s="90"/>
      <c r="AVD166" s="90"/>
      <c r="AVE166" s="90"/>
      <c r="AVF166" s="90"/>
      <c r="AVG166" s="90"/>
      <c r="AVH166" s="90"/>
      <c r="AVI166" s="90"/>
      <c r="AVJ166" s="90"/>
      <c r="AVK166" s="90"/>
      <c r="AVL166" s="90"/>
      <c r="AVM166" s="90"/>
      <c r="AVN166" s="90"/>
      <c r="AVO166" s="90"/>
      <c r="AVP166" s="90"/>
      <c r="AVQ166" s="90"/>
      <c r="AVR166" s="90"/>
      <c r="AVS166" s="90"/>
      <c r="AVT166" s="90"/>
      <c r="AVU166" s="90"/>
      <c r="AVV166" s="90"/>
      <c r="AVW166" s="90"/>
      <c r="AVX166" s="90"/>
      <c r="AVY166" s="90"/>
      <c r="AVZ166" s="90"/>
      <c r="AWA166" s="90"/>
      <c r="AWB166" s="90"/>
      <c r="AWC166" s="90"/>
      <c r="AWD166" s="90"/>
      <c r="AWE166" s="90"/>
      <c r="AWF166" s="90"/>
      <c r="AWG166" s="90"/>
      <c r="AWH166" s="90"/>
      <c r="AWI166" s="90"/>
      <c r="AWJ166" s="90"/>
      <c r="AWK166" s="90"/>
      <c r="AWL166" s="90"/>
      <c r="AWM166" s="90"/>
      <c r="AWN166" s="90"/>
      <c r="AWO166" s="90"/>
      <c r="AWP166" s="90"/>
      <c r="AWQ166" s="90"/>
      <c r="AWR166" s="90"/>
      <c r="AWS166" s="90"/>
      <c r="AWT166" s="90"/>
      <c r="AWU166" s="90"/>
      <c r="AWV166" s="90"/>
      <c r="AWW166" s="90"/>
      <c r="AWX166" s="90"/>
      <c r="AWY166" s="90"/>
      <c r="AWZ166" s="90"/>
      <c r="AXA166" s="90"/>
      <c r="AXB166" s="90"/>
      <c r="AXC166" s="90"/>
      <c r="AXD166" s="90"/>
      <c r="AXE166" s="90"/>
      <c r="AXF166" s="90"/>
      <c r="AXG166" s="90"/>
      <c r="AXH166" s="90"/>
      <c r="AXI166" s="90"/>
      <c r="AXJ166" s="90"/>
      <c r="AXK166" s="90"/>
      <c r="AXL166" s="90"/>
      <c r="AXM166" s="90"/>
      <c r="AXN166" s="90"/>
      <c r="AXO166" s="90"/>
      <c r="AXP166" s="90"/>
      <c r="AXQ166" s="90"/>
      <c r="AXR166" s="90"/>
      <c r="AXS166" s="90"/>
      <c r="AXT166" s="90"/>
      <c r="AXU166" s="90"/>
      <c r="AXV166" s="90"/>
      <c r="AXW166" s="90"/>
      <c r="AXX166" s="90"/>
      <c r="AXY166" s="90"/>
      <c r="AXZ166" s="90"/>
      <c r="AYA166" s="90"/>
      <c r="AYB166" s="90"/>
      <c r="AYC166" s="90"/>
      <c r="AYD166" s="90"/>
      <c r="AYE166" s="90"/>
      <c r="AYF166" s="90"/>
      <c r="AYG166" s="90"/>
      <c r="AYH166" s="90"/>
      <c r="AYI166" s="90"/>
      <c r="AYJ166" s="90"/>
      <c r="AYK166" s="90"/>
      <c r="AYL166" s="90"/>
      <c r="AYM166" s="90"/>
      <c r="AYN166" s="90"/>
      <c r="AYO166" s="90"/>
      <c r="AYP166" s="90"/>
      <c r="AYQ166" s="90"/>
      <c r="AYR166" s="90"/>
      <c r="AYS166" s="90"/>
      <c r="AYT166" s="90"/>
      <c r="AYU166" s="90"/>
      <c r="AYV166" s="90"/>
      <c r="AYW166" s="90"/>
      <c r="AYX166" s="90"/>
      <c r="AYY166" s="90"/>
      <c r="AYZ166" s="90"/>
      <c r="AZA166" s="90"/>
      <c r="AZB166" s="90"/>
      <c r="AZC166" s="90"/>
      <c r="AZD166" s="90"/>
      <c r="AZE166" s="90"/>
      <c r="AZF166" s="90"/>
      <c r="AZG166" s="90"/>
      <c r="AZH166" s="90"/>
      <c r="AZI166" s="90"/>
      <c r="AZJ166" s="90"/>
      <c r="AZK166" s="90"/>
      <c r="AZL166" s="90"/>
      <c r="AZM166" s="90"/>
      <c r="AZN166" s="90"/>
      <c r="AZO166" s="90"/>
      <c r="AZP166" s="90"/>
      <c r="AZQ166" s="90"/>
      <c r="AZR166" s="90"/>
      <c r="AZS166" s="90"/>
      <c r="AZT166" s="90"/>
      <c r="AZU166" s="90"/>
      <c r="AZV166" s="90"/>
      <c r="AZW166" s="90"/>
      <c r="AZX166" s="90"/>
      <c r="AZY166" s="90"/>
      <c r="AZZ166" s="90"/>
      <c r="BAA166" s="90"/>
      <c r="BAB166" s="90"/>
      <c r="BAC166" s="90"/>
      <c r="BAD166" s="90"/>
      <c r="BAE166" s="90"/>
      <c r="BAF166" s="90"/>
      <c r="BAG166" s="90"/>
      <c r="BAH166" s="90"/>
      <c r="BAI166" s="90"/>
      <c r="BAJ166" s="90"/>
      <c r="BAK166" s="90"/>
      <c r="BAL166" s="90"/>
      <c r="BAM166" s="90"/>
      <c r="BAN166" s="90"/>
      <c r="BAO166" s="90"/>
      <c r="BAP166" s="90"/>
      <c r="BAQ166" s="90"/>
      <c r="BAR166" s="90"/>
      <c r="BAS166" s="90"/>
      <c r="BAT166" s="90"/>
      <c r="BAU166" s="90"/>
      <c r="BAV166" s="90"/>
      <c r="BAW166" s="90"/>
      <c r="BAX166" s="90"/>
      <c r="BAY166" s="90"/>
      <c r="BAZ166" s="90"/>
      <c r="BBA166" s="90"/>
      <c r="BBB166" s="90"/>
      <c r="BBC166" s="90"/>
      <c r="BBD166" s="90"/>
      <c r="BBE166" s="90"/>
      <c r="BBF166" s="90"/>
      <c r="BBG166" s="90"/>
      <c r="BBH166" s="90"/>
      <c r="BBI166" s="90"/>
      <c r="BBJ166" s="90"/>
      <c r="BBK166" s="90"/>
      <c r="BBL166" s="90"/>
      <c r="BBM166" s="90"/>
      <c r="BBN166" s="90"/>
      <c r="BBO166" s="90"/>
      <c r="BBP166" s="90"/>
      <c r="BBQ166" s="90"/>
      <c r="BBR166" s="90"/>
      <c r="BBS166" s="90"/>
      <c r="BBT166" s="90"/>
      <c r="BBU166" s="90"/>
      <c r="BBV166" s="90"/>
      <c r="BBW166" s="90"/>
      <c r="BBX166" s="90"/>
      <c r="BBY166" s="90"/>
      <c r="BBZ166" s="90"/>
      <c r="BCA166" s="90"/>
      <c r="BCB166" s="90"/>
      <c r="BCC166" s="90"/>
      <c r="BCD166" s="90"/>
      <c r="BCE166" s="90"/>
      <c r="BCF166" s="90"/>
      <c r="BCG166" s="90"/>
      <c r="BCH166" s="90"/>
      <c r="BCI166" s="90"/>
      <c r="BCJ166" s="90"/>
      <c r="BCK166" s="90"/>
      <c r="BCL166" s="90"/>
      <c r="BCM166" s="90"/>
      <c r="BCN166" s="90"/>
      <c r="BCO166" s="90"/>
      <c r="BCP166" s="90"/>
      <c r="BCQ166" s="90"/>
      <c r="BCR166" s="90"/>
      <c r="BCS166" s="90"/>
      <c r="BCT166" s="90"/>
      <c r="BCU166" s="90"/>
      <c r="BCV166" s="90"/>
      <c r="BCW166" s="90"/>
      <c r="BCX166" s="90"/>
      <c r="BCY166" s="90"/>
      <c r="BCZ166" s="90"/>
      <c r="BDA166" s="90"/>
      <c r="BDB166" s="90"/>
      <c r="BDC166" s="90"/>
      <c r="BDD166" s="90"/>
      <c r="BDE166" s="90"/>
      <c r="BDF166" s="90"/>
      <c r="BDG166" s="90"/>
      <c r="BDH166" s="90"/>
      <c r="BDI166" s="90"/>
      <c r="BDJ166" s="90"/>
      <c r="BDK166" s="90"/>
      <c r="BDL166" s="90"/>
      <c r="BDM166" s="90"/>
      <c r="BDN166" s="90"/>
      <c r="BDO166" s="90"/>
      <c r="BDP166" s="90"/>
      <c r="BDQ166" s="90"/>
      <c r="BDR166" s="90"/>
      <c r="BDS166" s="90"/>
      <c r="BDT166" s="90"/>
      <c r="BDU166" s="90"/>
      <c r="BDV166" s="90"/>
      <c r="BDW166" s="90"/>
      <c r="BDX166" s="90"/>
      <c r="BDY166" s="90"/>
      <c r="BDZ166" s="90"/>
      <c r="BEA166" s="90"/>
      <c r="BEB166" s="90"/>
      <c r="BEC166" s="90"/>
      <c r="BED166" s="90"/>
      <c r="BEE166" s="90"/>
      <c r="BEF166" s="90"/>
      <c r="BEG166" s="90"/>
      <c r="BEH166" s="90"/>
      <c r="BEI166" s="90"/>
      <c r="BEJ166" s="90"/>
      <c r="BEK166" s="90"/>
      <c r="BEL166" s="90"/>
      <c r="BEM166" s="90"/>
      <c r="BEN166" s="90"/>
      <c r="BEO166" s="90"/>
      <c r="BEP166" s="90"/>
      <c r="BEQ166" s="90"/>
      <c r="BER166" s="90"/>
      <c r="BES166" s="90"/>
      <c r="BET166" s="90"/>
      <c r="BEU166" s="90"/>
      <c r="BEV166" s="90"/>
      <c r="BEW166" s="90"/>
      <c r="BEX166" s="90"/>
      <c r="BEY166" s="90"/>
      <c r="BEZ166" s="90"/>
      <c r="BFA166" s="90"/>
      <c r="BFB166" s="90"/>
      <c r="BFC166" s="90"/>
      <c r="BFD166" s="90"/>
      <c r="BFE166" s="90"/>
      <c r="BFF166" s="90"/>
      <c r="BFG166" s="90"/>
      <c r="BFH166" s="90"/>
      <c r="BFI166" s="90"/>
      <c r="BFJ166" s="90"/>
      <c r="BFK166" s="90"/>
      <c r="BFL166" s="90"/>
      <c r="BFM166" s="90"/>
      <c r="BFN166" s="90"/>
      <c r="BFO166" s="90"/>
      <c r="BFP166" s="90"/>
      <c r="BFQ166" s="90"/>
      <c r="BFR166" s="90"/>
      <c r="BFS166" s="90"/>
      <c r="BFT166" s="90"/>
      <c r="BFU166" s="90"/>
      <c r="BFV166" s="90"/>
      <c r="BFW166" s="90"/>
      <c r="BFX166" s="90"/>
      <c r="BFY166" s="90"/>
      <c r="BFZ166" s="90"/>
      <c r="BGA166" s="90"/>
      <c r="BGB166" s="90"/>
      <c r="BGC166" s="90"/>
      <c r="BGD166" s="90"/>
      <c r="BGE166" s="90"/>
      <c r="BGF166" s="90"/>
      <c r="BGG166" s="90"/>
      <c r="BGH166" s="90"/>
      <c r="BGI166" s="90"/>
      <c r="BGJ166" s="90"/>
      <c r="BGK166" s="90"/>
      <c r="BGL166" s="90"/>
      <c r="BGM166" s="90"/>
      <c r="BGN166" s="90"/>
      <c r="BGO166" s="90"/>
      <c r="BGP166" s="90"/>
      <c r="BGQ166" s="90"/>
      <c r="BGR166" s="90"/>
      <c r="BGS166" s="90"/>
      <c r="BGT166" s="90"/>
      <c r="BGU166" s="90"/>
      <c r="BGV166" s="90"/>
      <c r="BGW166" s="90"/>
      <c r="BGX166" s="90"/>
      <c r="BGY166" s="90"/>
      <c r="BGZ166" s="90"/>
      <c r="BHA166" s="90"/>
      <c r="BHB166" s="90"/>
      <c r="BHC166" s="90"/>
      <c r="BHD166" s="90"/>
      <c r="BHE166" s="90"/>
      <c r="BHF166" s="90"/>
      <c r="BHG166" s="90"/>
      <c r="BHH166" s="90"/>
      <c r="BHI166" s="90"/>
      <c r="BHJ166" s="90"/>
      <c r="BHK166" s="90"/>
      <c r="BHL166" s="90"/>
      <c r="BHM166" s="90"/>
      <c r="BHN166" s="90"/>
      <c r="BHO166" s="90"/>
      <c r="BHP166" s="90"/>
      <c r="BHQ166" s="90"/>
      <c r="BHR166" s="90"/>
      <c r="BHS166" s="90"/>
      <c r="BHT166" s="90"/>
      <c r="BHU166" s="90"/>
      <c r="BHV166" s="90"/>
      <c r="BHW166" s="90"/>
      <c r="BHX166" s="90"/>
      <c r="BHY166" s="90"/>
      <c r="BHZ166" s="90"/>
      <c r="BIA166" s="90"/>
      <c r="BIB166" s="90"/>
      <c r="BIC166" s="90"/>
      <c r="BID166" s="90"/>
      <c r="BIE166" s="90"/>
      <c r="BIF166" s="90"/>
      <c r="BIG166" s="90"/>
      <c r="BIH166" s="90"/>
      <c r="BII166" s="90"/>
      <c r="BIJ166" s="90"/>
      <c r="BIK166" s="90"/>
      <c r="BIL166" s="90"/>
      <c r="BIM166" s="90"/>
      <c r="BIN166" s="90"/>
      <c r="BIO166" s="90"/>
      <c r="BIP166" s="90"/>
      <c r="BIQ166" s="90"/>
      <c r="BIR166" s="90"/>
      <c r="BIS166" s="90"/>
      <c r="BIT166" s="90"/>
      <c r="BIU166" s="90"/>
      <c r="BIV166" s="90"/>
      <c r="BIW166" s="90"/>
      <c r="BIX166" s="90"/>
      <c r="BIY166" s="90"/>
      <c r="BIZ166" s="90"/>
      <c r="BJA166" s="90"/>
      <c r="BJB166" s="90"/>
      <c r="BJC166" s="90"/>
      <c r="BJD166" s="90"/>
      <c r="BJE166" s="90"/>
      <c r="BJF166" s="90"/>
      <c r="BJG166" s="90"/>
      <c r="BJH166" s="90"/>
      <c r="BJI166" s="90"/>
      <c r="BJJ166" s="90"/>
      <c r="BJK166" s="90"/>
      <c r="BJL166" s="90"/>
      <c r="BJM166" s="90"/>
      <c r="BJN166" s="90"/>
      <c r="BJO166" s="90"/>
      <c r="BJP166" s="90"/>
      <c r="BJQ166" s="90"/>
      <c r="BJR166" s="90"/>
      <c r="BJS166" s="90"/>
      <c r="BJT166" s="90"/>
      <c r="BJU166" s="90"/>
      <c r="BJV166" s="90"/>
      <c r="BJW166" s="90"/>
      <c r="BJX166" s="90"/>
      <c r="BJY166" s="90"/>
      <c r="BJZ166" s="90"/>
      <c r="BKA166" s="90"/>
      <c r="BKB166" s="90"/>
      <c r="BKC166" s="90"/>
      <c r="BKD166" s="90"/>
      <c r="BKE166" s="90"/>
      <c r="BKF166" s="90"/>
      <c r="BKG166" s="90"/>
      <c r="BKH166" s="90"/>
      <c r="BKI166" s="90"/>
      <c r="BKJ166" s="90"/>
      <c r="BKK166" s="90"/>
      <c r="BKL166" s="90"/>
      <c r="BKM166" s="90"/>
      <c r="BKN166" s="90"/>
      <c r="BKO166" s="90"/>
      <c r="BKP166" s="90"/>
      <c r="BKQ166" s="90"/>
      <c r="BKR166" s="90"/>
      <c r="BKS166" s="90"/>
      <c r="BKT166" s="90"/>
      <c r="BKU166" s="90"/>
      <c r="BKV166" s="90"/>
      <c r="BKW166" s="90"/>
      <c r="BKX166" s="90"/>
      <c r="BKY166" s="90"/>
      <c r="BKZ166" s="90"/>
      <c r="BLA166" s="90"/>
      <c r="BLB166" s="90"/>
      <c r="BLC166" s="90"/>
      <c r="BLD166" s="90"/>
      <c r="BLE166" s="90"/>
      <c r="BLF166" s="90"/>
      <c r="BLG166" s="90"/>
      <c r="BLH166" s="90"/>
      <c r="BLI166" s="90"/>
      <c r="BLJ166" s="90"/>
      <c r="BLK166" s="90"/>
      <c r="BLL166" s="90"/>
      <c r="BLM166" s="90"/>
      <c r="BLN166" s="90"/>
      <c r="BLO166" s="90"/>
      <c r="BLP166" s="90"/>
      <c r="BLQ166" s="90"/>
      <c r="BLR166" s="90"/>
      <c r="BLS166" s="90"/>
      <c r="BLT166" s="90"/>
      <c r="BLU166" s="90"/>
      <c r="BLV166" s="90"/>
      <c r="BLW166" s="90"/>
      <c r="BLX166" s="90"/>
      <c r="BLY166" s="90"/>
      <c r="BLZ166" s="90"/>
      <c r="BMA166" s="90"/>
      <c r="BMB166" s="90"/>
      <c r="BMC166" s="90"/>
      <c r="BMD166" s="90"/>
      <c r="BME166" s="90"/>
      <c r="BMF166" s="90"/>
      <c r="BMG166" s="90"/>
      <c r="BMH166" s="90"/>
      <c r="BMI166" s="90"/>
      <c r="BMJ166" s="90"/>
      <c r="BMK166" s="90"/>
      <c r="BML166" s="90"/>
      <c r="BMM166" s="90"/>
      <c r="BMN166" s="90"/>
      <c r="BMO166" s="90"/>
      <c r="BMP166" s="90"/>
      <c r="BMQ166" s="90"/>
      <c r="BMR166" s="90"/>
      <c r="BMS166" s="90"/>
      <c r="BMT166" s="90"/>
      <c r="BMU166" s="90"/>
      <c r="BMV166" s="90"/>
      <c r="BMW166" s="90"/>
      <c r="BMX166" s="90"/>
      <c r="BMY166" s="90"/>
      <c r="BMZ166" s="90"/>
      <c r="BNA166" s="90"/>
      <c r="BNB166" s="90"/>
      <c r="BNC166" s="90"/>
      <c r="BND166" s="90"/>
      <c r="BNE166" s="90"/>
      <c r="BNF166" s="90"/>
      <c r="BNG166" s="90"/>
      <c r="BNH166" s="90"/>
      <c r="BNI166" s="90"/>
      <c r="BNJ166" s="90"/>
      <c r="BNK166" s="90"/>
      <c r="BNL166" s="90"/>
      <c r="BNM166" s="90"/>
      <c r="BNN166" s="90"/>
      <c r="BNO166" s="90"/>
      <c r="BNP166" s="90"/>
      <c r="BNQ166" s="90"/>
      <c r="BNR166" s="90"/>
      <c r="BNS166" s="90"/>
      <c r="BNT166" s="90"/>
      <c r="BNU166" s="90"/>
      <c r="BNV166" s="90"/>
      <c r="BNW166" s="90"/>
      <c r="BNX166" s="90"/>
      <c r="BNY166" s="90"/>
      <c r="BNZ166" s="90"/>
      <c r="BOA166" s="90"/>
      <c r="BOB166" s="90"/>
      <c r="BOC166" s="90"/>
      <c r="BOD166" s="90"/>
      <c r="BOE166" s="90"/>
      <c r="BOF166" s="90"/>
      <c r="BOG166" s="90"/>
      <c r="BOH166" s="90"/>
      <c r="BOI166" s="90"/>
      <c r="BOJ166" s="90"/>
      <c r="BOK166" s="90"/>
      <c r="BOL166" s="90"/>
      <c r="BOM166" s="90"/>
      <c r="BON166" s="90"/>
      <c r="BOO166" s="90"/>
      <c r="BOP166" s="90"/>
      <c r="BOQ166" s="90"/>
      <c r="BOR166" s="90"/>
      <c r="BOS166" s="90"/>
      <c r="BOT166" s="90"/>
      <c r="BOU166" s="90"/>
      <c r="BOV166" s="90"/>
      <c r="BOW166" s="90"/>
      <c r="BOX166" s="90"/>
      <c r="BOY166" s="90"/>
      <c r="BOZ166" s="90"/>
      <c r="BPA166" s="90"/>
      <c r="BPB166" s="90"/>
      <c r="BPC166" s="90"/>
      <c r="BPD166" s="90"/>
      <c r="BPE166" s="90"/>
      <c r="BPF166" s="90"/>
      <c r="BPG166" s="90"/>
      <c r="BPH166" s="90"/>
      <c r="BPI166" s="90"/>
      <c r="BPJ166" s="90"/>
      <c r="BPK166" s="90"/>
      <c r="BPL166" s="90"/>
      <c r="BPM166" s="90"/>
      <c r="BPN166" s="90"/>
      <c r="BPO166" s="90"/>
      <c r="BPP166" s="90"/>
      <c r="BPQ166" s="90"/>
      <c r="BPR166" s="90"/>
      <c r="BPS166" s="90"/>
      <c r="BPT166" s="90"/>
      <c r="BPU166" s="90"/>
      <c r="BPV166" s="90"/>
      <c r="BPW166" s="90"/>
      <c r="BPX166" s="90"/>
      <c r="BPY166" s="90"/>
      <c r="BPZ166" s="90"/>
      <c r="BQA166" s="90"/>
      <c r="BQB166" s="90"/>
      <c r="BQC166" s="90"/>
      <c r="BQD166" s="90"/>
      <c r="BQE166" s="90"/>
      <c r="BQF166" s="90"/>
      <c r="BQG166" s="90"/>
      <c r="BQH166" s="90"/>
      <c r="BQI166" s="90"/>
      <c r="BQJ166" s="90"/>
      <c r="BQK166" s="90"/>
      <c r="BQL166" s="90"/>
      <c r="BQM166" s="90"/>
      <c r="BQN166" s="90"/>
      <c r="BQO166" s="90"/>
      <c r="BQP166" s="90"/>
      <c r="BQQ166" s="90"/>
      <c r="BQR166" s="90"/>
      <c r="BQS166" s="90"/>
      <c r="BQT166" s="90"/>
      <c r="BQU166" s="90"/>
      <c r="BQV166" s="90"/>
      <c r="BQW166" s="90"/>
      <c r="BQX166" s="90"/>
      <c r="BQY166" s="90"/>
      <c r="BQZ166" s="90"/>
      <c r="BRA166" s="90"/>
      <c r="BRB166" s="90"/>
      <c r="BRC166" s="90"/>
      <c r="BRD166" s="90"/>
      <c r="BRE166" s="90"/>
      <c r="BRF166" s="90"/>
      <c r="BRG166" s="90"/>
      <c r="BRH166" s="90"/>
      <c r="BRI166" s="90"/>
      <c r="BRJ166" s="90"/>
      <c r="BRK166" s="90"/>
      <c r="BRL166" s="90"/>
      <c r="BRM166" s="90"/>
      <c r="BRN166" s="90"/>
      <c r="BRO166" s="90"/>
      <c r="BRP166" s="90"/>
      <c r="BRQ166" s="90"/>
      <c r="BRR166" s="90"/>
      <c r="BRS166" s="90"/>
      <c r="BRT166" s="90"/>
      <c r="BRU166" s="90"/>
      <c r="BRV166" s="90"/>
      <c r="BRW166" s="90"/>
      <c r="BRX166" s="90"/>
      <c r="BRY166" s="90"/>
      <c r="BRZ166" s="90"/>
      <c r="BSA166" s="90"/>
      <c r="BSB166" s="90"/>
      <c r="BSC166" s="90"/>
      <c r="BSD166" s="90"/>
      <c r="BSE166" s="90"/>
      <c r="BSF166" s="90"/>
      <c r="BSG166" s="90"/>
      <c r="BSH166" s="90"/>
      <c r="BSI166" s="90"/>
      <c r="BSJ166" s="90"/>
      <c r="BSK166" s="90"/>
      <c r="BSL166" s="90"/>
      <c r="BSM166" s="90"/>
      <c r="BSN166" s="90"/>
      <c r="BSO166" s="90"/>
      <c r="BSP166" s="90"/>
      <c r="BSQ166" s="90"/>
      <c r="BSR166" s="90"/>
      <c r="BSS166" s="90"/>
      <c r="BST166" s="90"/>
      <c r="BSU166" s="90"/>
      <c r="BSV166" s="90"/>
      <c r="BSW166" s="90"/>
      <c r="BSX166" s="90"/>
      <c r="BSY166" s="90"/>
      <c r="BSZ166" s="90"/>
      <c r="BTA166" s="90"/>
      <c r="BTB166" s="90"/>
      <c r="BTC166" s="90"/>
      <c r="BTD166" s="90"/>
      <c r="BTE166" s="90"/>
      <c r="BTF166" s="90"/>
      <c r="BTG166" s="90"/>
      <c r="BTH166" s="90"/>
      <c r="BTI166" s="90"/>
      <c r="BTJ166" s="90"/>
      <c r="BTK166" s="90"/>
      <c r="BTL166" s="90"/>
      <c r="BTM166" s="90"/>
      <c r="BTN166" s="90"/>
      <c r="BTO166" s="90"/>
      <c r="BTP166" s="90"/>
      <c r="BTQ166" s="90"/>
      <c r="BTR166" s="90"/>
      <c r="BTS166" s="90"/>
      <c r="BTT166" s="90"/>
      <c r="BTU166" s="90"/>
      <c r="BTV166" s="90"/>
      <c r="BTW166" s="90"/>
      <c r="BTX166" s="90"/>
      <c r="BTY166" s="90"/>
      <c r="BTZ166" s="90"/>
      <c r="BUA166" s="90"/>
      <c r="BUB166" s="90"/>
      <c r="BUC166" s="90"/>
      <c r="BUD166" s="90"/>
      <c r="BUE166" s="90"/>
      <c r="BUF166" s="90"/>
      <c r="BUG166" s="90"/>
      <c r="BUH166" s="90"/>
      <c r="BUI166" s="90"/>
      <c r="BUJ166" s="90"/>
      <c r="BUK166" s="90"/>
      <c r="BUL166" s="90"/>
      <c r="BUM166" s="90"/>
      <c r="BUN166" s="90"/>
      <c r="BUO166" s="90"/>
      <c r="BUP166" s="90"/>
      <c r="BUQ166" s="90"/>
      <c r="BUR166" s="90"/>
      <c r="BUS166" s="90"/>
      <c r="BUT166" s="90"/>
      <c r="BUU166" s="90"/>
      <c r="BUV166" s="90"/>
      <c r="BUW166" s="90"/>
      <c r="BUX166" s="90"/>
      <c r="BUY166" s="90"/>
      <c r="BUZ166" s="90"/>
      <c r="BVA166" s="90"/>
      <c r="BVB166" s="90"/>
      <c r="BVC166" s="90"/>
      <c r="BVD166" s="90"/>
      <c r="BVE166" s="90"/>
      <c r="BVF166" s="90"/>
      <c r="BVG166" s="90"/>
      <c r="BVH166" s="90"/>
      <c r="BVI166" s="90"/>
      <c r="BVJ166" s="90"/>
      <c r="BVK166" s="90"/>
      <c r="BVL166" s="90"/>
      <c r="BVM166" s="90"/>
      <c r="BVN166" s="90"/>
      <c r="BVO166" s="90"/>
      <c r="BVP166" s="90"/>
      <c r="BVQ166" s="90"/>
      <c r="BVR166" s="90"/>
      <c r="BVS166" s="90"/>
      <c r="BVT166" s="90"/>
      <c r="BVU166" s="90"/>
      <c r="BVV166" s="90"/>
      <c r="BVW166" s="90"/>
      <c r="BVX166" s="90"/>
      <c r="BVY166" s="90"/>
      <c r="BVZ166" s="90"/>
      <c r="BWA166" s="90"/>
      <c r="BWB166" s="90"/>
      <c r="BWC166" s="90"/>
      <c r="BWD166" s="90"/>
      <c r="BWE166" s="90"/>
      <c r="BWF166" s="90"/>
      <c r="BWG166" s="90"/>
      <c r="BWH166" s="90"/>
      <c r="BWI166" s="90"/>
      <c r="BWJ166" s="90"/>
      <c r="BWK166" s="90"/>
      <c r="BWL166" s="90"/>
      <c r="BWM166" s="90"/>
      <c r="BWN166" s="90"/>
      <c r="BWO166" s="90"/>
      <c r="BWP166" s="90"/>
      <c r="BWQ166" s="90"/>
      <c r="BWR166" s="90"/>
      <c r="BWS166" s="90"/>
      <c r="BWT166" s="90"/>
      <c r="BWU166" s="90"/>
      <c r="BWV166" s="90"/>
      <c r="BWW166" s="90"/>
      <c r="BWX166" s="90"/>
      <c r="BWY166" s="90"/>
      <c r="BWZ166" s="90"/>
      <c r="BXA166" s="90"/>
      <c r="BXB166" s="90"/>
      <c r="BXC166" s="90"/>
      <c r="BXD166" s="90"/>
      <c r="BXE166" s="90"/>
      <c r="BXF166" s="90"/>
      <c r="BXG166" s="90"/>
      <c r="BXH166" s="90"/>
      <c r="BXI166" s="90"/>
      <c r="BXJ166" s="90"/>
      <c r="BXK166" s="90"/>
      <c r="BXL166" s="90"/>
      <c r="BXM166" s="90"/>
      <c r="BXN166" s="90"/>
      <c r="BXO166" s="90"/>
      <c r="BXP166" s="90"/>
      <c r="BXQ166" s="90"/>
      <c r="BXR166" s="90"/>
      <c r="BXS166" s="90"/>
      <c r="BXT166" s="90"/>
      <c r="BXU166" s="90"/>
      <c r="BXV166" s="90"/>
      <c r="BXW166" s="90"/>
      <c r="BXX166" s="90"/>
      <c r="BXY166" s="90"/>
      <c r="BXZ166" s="90"/>
      <c r="BYA166" s="90"/>
      <c r="BYB166" s="90"/>
      <c r="BYC166" s="90"/>
      <c r="BYD166" s="90"/>
      <c r="BYE166" s="90"/>
      <c r="BYF166" s="90"/>
      <c r="BYG166" s="90"/>
      <c r="BYH166" s="90"/>
      <c r="BYI166" s="90"/>
      <c r="BYJ166" s="90"/>
      <c r="BYK166" s="90"/>
      <c r="BYL166" s="90"/>
      <c r="BYM166" s="90"/>
      <c r="BYN166" s="90"/>
      <c r="BYO166" s="90"/>
      <c r="BYP166" s="90"/>
      <c r="BYQ166" s="90"/>
      <c r="BYR166" s="90"/>
      <c r="BYS166" s="90"/>
      <c r="BYT166" s="90"/>
      <c r="BYU166" s="90"/>
      <c r="BYV166" s="90"/>
      <c r="BYW166" s="90"/>
      <c r="BYX166" s="90"/>
      <c r="BYY166" s="90"/>
      <c r="BYZ166" s="90"/>
      <c r="BZA166" s="90"/>
      <c r="BZB166" s="90"/>
      <c r="BZC166" s="90"/>
      <c r="BZD166" s="90"/>
      <c r="BZE166" s="90"/>
      <c r="BZF166" s="90"/>
      <c r="BZG166" s="90"/>
      <c r="BZH166" s="90"/>
      <c r="BZI166" s="90"/>
      <c r="BZJ166" s="90"/>
      <c r="BZK166" s="90"/>
      <c r="BZL166" s="90"/>
      <c r="BZM166" s="90"/>
      <c r="BZN166" s="90"/>
      <c r="BZO166" s="90"/>
      <c r="BZP166" s="90"/>
      <c r="BZQ166" s="90"/>
      <c r="BZR166" s="90"/>
      <c r="BZS166" s="90"/>
      <c r="BZT166" s="90"/>
      <c r="BZU166" s="90"/>
      <c r="BZV166" s="90"/>
      <c r="BZW166" s="90"/>
      <c r="BZX166" s="90"/>
      <c r="BZY166" s="90"/>
      <c r="BZZ166" s="90"/>
      <c r="CAA166" s="90"/>
      <c r="CAB166" s="90"/>
      <c r="CAC166" s="90"/>
      <c r="CAD166" s="90"/>
      <c r="CAE166" s="90"/>
      <c r="CAF166" s="90"/>
      <c r="CAG166" s="90"/>
      <c r="CAH166" s="90"/>
      <c r="CAI166" s="90"/>
      <c r="CAJ166" s="90"/>
      <c r="CAK166" s="90"/>
      <c r="CAL166" s="90"/>
      <c r="CAM166" s="90"/>
      <c r="CAN166" s="90"/>
      <c r="CAO166" s="90"/>
      <c r="CAP166" s="90"/>
      <c r="CAQ166" s="90"/>
      <c r="CAR166" s="90"/>
      <c r="CAS166" s="90"/>
      <c r="CAT166" s="90"/>
      <c r="CAU166" s="90"/>
      <c r="CAV166" s="90"/>
      <c r="CAW166" s="90"/>
      <c r="CAX166" s="90"/>
      <c r="CAY166" s="90"/>
      <c r="CAZ166" s="90"/>
      <c r="CBA166" s="90"/>
      <c r="CBB166" s="90"/>
      <c r="CBC166" s="90"/>
      <c r="CBD166" s="90"/>
      <c r="CBE166" s="90"/>
      <c r="CBF166" s="90"/>
      <c r="CBG166" s="90"/>
      <c r="CBH166" s="90"/>
      <c r="CBI166" s="90"/>
      <c r="CBJ166" s="90"/>
      <c r="CBK166" s="90"/>
      <c r="CBL166" s="90"/>
      <c r="CBM166" s="90"/>
      <c r="CBN166" s="90"/>
      <c r="CBO166" s="90"/>
      <c r="CBP166" s="90"/>
      <c r="CBQ166" s="90"/>
      <c r="CBR166" s="90"/>
      <c r="CBS166" s="90"/>
      <c r="CBT166" s="90"/>
      <c r="CBU166" s="90"/>
      <c r="CBV166" s="90"/>
      <c r="CBW166" s="90"/>
      <c r="CBX166" s="90"/>
      <c r="CBY166" s="90"/>
      <c r="CBZ166" s="90"/>
      <c r="CCA166" s="90"/>
      <c r="CCB166" s="90"/>
      <c r="CCC166" s="90"/>
      <c r="CCD166" s="90"/>
      <c r="CCE166" s="90"/>
      <c r="CCF166" s="90"/>
      <c r="CCG166" s="90"/>
      <c r="CCH166" s="90"/>
      <c r="CCI166" s="90"/>
      <c r="CCJ166" s="90"/>
      <c r="CCK166" s="90"/>
      <c r="CCL166" s="90"/>
      <c r="CCM166" s="90"/>
      <c r="CCN166" s="90"/>
      <c r="CCO166" s="90"/>
      <c r="CCP166" s="90"/>
      <c r="CCQ166" s="90"/>
      <c r="CCR166" s="90"/>
      <c r="CCS166" s="90"/>
      <c r="CCT166" s="90"/>
      <c r="CCU166" s="90"/>
      <c r="CCV166" s="90"/>
      <c r="CCW166" s="90"/>
      <c r="CCX166" s="90"/>
      <c r="CCY166" s="90"/>
      <c r="CCZ166" s="90"/>
      <c r="CDA166" s="90"/>
      <c r="CDB166" s="90"/>
      <c r="CDC166" s="90"/>
      <c r="CDD166" s="90"/>
      <c r="CDE166" s="90"/>
      <c r="CDF166" s="90"/>
      <c r="CDG166" s="90"/>
      <c r="CDH166" s="90"/>
      <c r="CDI166" s="90"/>
      <c r="CDJ166" s="90"/>
      <c r="CDK166" s="90"/>
      <c r="CDL166" s="90"/>
      <c r="CDM166" s="90"/>
      <c r="CDN166" s="90"/>
      <c r="CDO166" s="90"/>
      <c r="CDP166" s="90"/>
      <c r="CDQ166" s="90"/>
      <c r="CDR166" s="90"/>
      <c r="CDS166" s="90"/>
      <c r="CDT166" s="90"/>
      <c r="CDU166" s="90"/>
      <c r="CDV166" s="90"/>
      <c r="CDW166" s="90"/>
      <c r="CDX166" s="90"/>
      <c r="CDY166" s="90"/>
      <c r="CDZ166" s="90"/>
      <c r="CEA166" s="90"/>
      <c r="CEB166" s="90"/>
      <c r="CEC166" s="90"/>
      <c r="CED166" s="90"/>
      <c r="CEE166" s="90"/>
      <c r="CEF166" s="90"/>
      <c r="CEG166" s="90"/>
      <c r="CEH166" s="90"/>
      <c r="CEI166" s="90"/>
      <c r="CEJ166" s="90"/>
      <c r="CEK166" s="90"/>
      <c r="CEL166" s="90"/>
      <c r="CEM166" s="90"/>
      <c r="CEN166" s="90"/>
      <c r="CEO166" s="90"/>
      <c r="CEP166" s="90"/>
      <c r="CEQ166" s="90"/>
      <c r="CER166" s="90"/>
      <c r="CES166" s="90"/>
      <c r="CET166" s="90"/>
      <c r="CEU166" s="90"/>
      <c r="CEV166" s="90"/>
      <c r="CEW166" s="90"/>
      <c r="CEX166" s="90"/>
      <c r="CEY166" s="90"/>
      <c r="CEZ166" s="90"/>
      <c r="CFA166" s="90"/>
      <c r="CFB166" s="90"/>
      <c r="CFC166" s="90"/>
      <c r="CFD166" s="90"/>
      <c r="CFE166" s="90"/>
      <c r="CFF166" s="90"/>
      <c r="CFG166" s="90"/>
      <c r="CFH166" s="90"/>
      <c r="CFI166" s="90"/>
      <c r="CFJ166" s="90"/>
      <c r="CFK166" s="90"/>
      <c r="CFL166" s="90"/>
      <c r="CFM166" s="90"/>
      <c r="CFN166" s="90"/>
      <c r="CFO166" s="90"/>
      <c r="CFP166" s="90"/>
      <c r="CFQ166" s="90"/>
      <c r="CFR166" s="90"/>
      <c r="CFS166" s="90"/>
      <c r="CFT166" s="90"/>
      <c r="CFU166" s="90"/>
      <c r="CFV166" s="90"/>
      <c r="CFW166" s="90"/>
      <c r="CFX166" s="90"/>
      <c r="CFY166" s="90"/>
      <c r="CFZ166" s="90"/>
      <c r="CGA166" s="90"/>
      <c r="CGB166" s="90"/>
      <c r="CGC166" s="90"/>
      <c r="CGD166" s="90"/>
      <c r="CGE166" s="90"/>
      <c r="CGF166" s="90"/>
      <c r="CGG166" s="90"/>
      <c r="CGH166" s="90"/>
      <c r="CGI166" s="90"/>
      <c r="CGJ166" s="90"/>
      <c r="CGK166" s="90"/>
      <c r="CGL166" s="90"/>
      <c r="CGM166" s="90"/>
      <c r="CGN166" s="90"/>
      <c r="CGO166" s="90"/>
      <c r="CGP166" s="90"/>
      <c r="CGQ166" s="90"/>
      <c r="CGR166" s="90"/>
      <c r="CGS166" s="90"/>
      <c r="CGT166" s="90"/>
      <c r="CGU166" s="90"/>
      <c r="CGV166" s="90"/>
      <c r="CGW166" s="90"/>
      <c r="CGX166" s="90"/>
      <c r="CGY166" s="90"/>
      <c r="CGZ166" s="90"/>
      <c r="CHA166" s="90"/>
      <c r="CHB166" s="90"/>
      <c r="CHC166" s="90"/>
      <c r="CHD166" s="90"/>
      <c r="CHE166" s="90"/>
      <c r="CHF166" s="90"/>
      <c r="CHG166" s="90"/>
      <c r="CHH166" s="90"/>
      <c r="CHI166" s="90"/>
      <c r="CHJ166" s="90"/>
      <c r="CHK166" s="90"/>
      <c r="CHL166" s="90"/>
      <c r="CHM166" s="90"/>
      <c r="CHN166" s="90"/>
      <c r="CHO166" s="90"/>
      <c r="CHP166" s="90"/>
      <c r="CHQ166" s="90"/>
      <c r="CHR166" s="90"/>
      <c r="CHS166" s="90"/>
      <c r="CHT166" s="90"/>
      <c r="CHU166" s="90"/>
      <c r="CHV166" s="90"/>
      <c r="CHW166" s="90"/>
      <c r="CHX166" s="90"/>
      <c r="CHY166" s="90"/>
      <c r="CHZ166" s="90"/>
      <c r="CIA166" s="90"/>
      <c r="CIB166" s="90"/>
      <c r="CIC166" s="90"/>
      <c r="CID166" s="90"/>
      <c r="CIE166" s="90"/>
      <c r="CIF166" s="90"/>
      <c r="CIG166" s="90"/>
      <c r="CIH166" s="90"/>
      <c r="CII166" s="90"/>
      <c r="CIJ166" s="90"/>
      <c r="CIK166" s="90"/>
      <c r="CIL166" s="90"/>
      <c r="CIM166" s="90"/>
      <c r="CIN166" s="90"/>
      <c r="CIO166" s="90"/>
      <c r="CIP166" s="90"/>
      <c r="CIQ166" s="90"/>
      <c r="CIR166" s="90"/>
      <c r="CIS166" s="90"/>
      <c r="CIT166" s="90"/>
      <c r="CIU166" s="90"/>
      <c r="CIV166" s="90"/>
      <c r="CIW166" s="90"/>
      <c r="CIX166" s="90"/>
      <c r="CIY166" s="90"/>
      <c r="CIZ166" s="90"/>
      <c r="CJA166" s="90"/>
      <c r="CJB166" s="90"/>
      <c r="CJC166" s="90"/>
      <c r="CJD166" s="90"/>
      <c r="CJE166" s="90"/>
      <c r="CJF166" s="90"/>
      <c r="CJG166" s="90"/>
      <c r="CJH166" s="90"/>
      <c r="CJI166" s="90"/>
      <c r="CJJ166" s="90"/>
      <c r="CJK166" s="90"/>
      <c r="CJL166" s="90"/>
      <c r="CJM166" s="90"/>
      <c r="CJN166" s="90"/>
      <c r="CJO166" s="90"/>
      <c r="CJP166" s="90"/>
      <c r="CJQ166" s="90"/>
      <c r="CJR166" s="90"/>
      <c r="CJS166" s="90"/>
      <c r="CJT166" s="90"/>
      <c r="CJU166" s="90"/>
      <c r="CJV166" s="90"/>
      <c r="CJW166" s="90"/>
      <c r="CJX166" s="90"/>
      <c r="CJY166" s="90"/>
      <c r="CJZ166" s="90"/>
      <c r="CKA166" s="90"/>
      <c r="CKB166" s="90"/>
      <c r="CKC166" s="90"/>
      <c r="CKD166" s="90"/>
      <c r="CKE166" s="90"/>
      <c r="CKF166" s="90"/>
      <c r="CKG166" s="90"/>
      <c r="CKH166" s="90"/>
      <c r="CKI166" s="90"/>
      <c r="CKJ166" s="90"/>
      <c r="CKK166" s="90"/>
      <c r="CKL166" s="90"/>
      <c r="CKM166" s="90"/>
      <c r="CKN166" s="90"/>
      <c r="CKO166" s="90"/>
      <c r="CKP166" s="90"/>
      <c r="CKQ166" s="90"/>
      <c r="CKR166" s="90"/>
      <c r="CKS166" s="90"/>
      <c r="CKT166" s="90"/>
      <c r="CKU166" s="90"/>
      <c r="CKV166" s="90"/>
      <c r="CKW166" s="90"/>
      <c r="CKX166" s="90"/>
      <c r="CKY166" s="90"/>
      <c r="CKZ166" s="90"/>
      <c r="CLA166" s="90"/>
      <c r="CLB166" s="90"/>
      <c r="CLC166" s="90"/>
      <c r="CLD166" s="90"/>
      <c r="CLE166" s="90"/>
      <c r="CLF166" s="90"/>
      <c r="CLG166" s="90"/>
      <c r="CLH166" s="90"/>
      <c r="CLI166" s="90"/>
      <c r="CLJ166" s="90"/>
      <c r="CLK166" s="90"/>
      <c r="CLL166" s="90"/>
      <c r="CLM166" s="90"/>
      <c r="CLN166" s="90"/>
      <c r="CLO166" s="90"/>
      <c r="CLP166" s="90"/>
      <c r="CLQ166" s="90"/>
      <c r="CLR166" s="90"/>
      <c r="CLS166" s="90"/>
      <c r="CLT166" s="90"/>
      <c r="CLU166" s="90"/>
      <c r="CLV166" s="90"/>
      <c r="CLW166" s="90"/>
      <c r="CLX166" s="90"/>
      <c r="CLY166" s="90"/>
      <c r="CLZ166" s="90"/>
      <c r="CMA166" s="90"/>
      <c r="CMB166" s="90"/>
      <c r="CMC166" s="90"/>
      <c r="CMD166" s="90"/>
      <c r="CME166" s="90"/>
      <c r="CMF166" s="90"/>
      <c r="CMG166" s="90"/>
      <c r="CMH166" s="90"/>
      <c r="CMI166" s="90"/>
      <c r="CMJ166" s="90"/>
      <c r="CMK166" s="90"/>
      <c r="CML166" s="90"/>
      <c r="CMM166" s="90"/>
      <c r="CMN166" s="90"/>
      <c r="CMO166" s="90"/>
      <c r="CMP166" s="90"/>
      <c r="CMQ166" s="90"/>
      <c r="CMR166" s="90"/>
      <c r="CMS166" s="90"/>
      <c r="CMT166" s="90"/>
      <c r="CMU166" s="90"/>
      <c r="CMV166" s="90"/>
      <c r="CMW166" s="90"/>
      <c r="CMX166" s="90"/>
      <c r="CMY166" s="90"/>
      <c r="CMZ166" s="90"/>
      <c r="CNA166" s="90"/>
      <c r="CNB166" s="90"/>
      <c r="CNC166" s="90"/>
      <c r="CND166" s="90"/>
      <c r="CNE166" s="90"/>
      <c r="CNF166" s="90"/>
      <c r="CNG166" s="90"/>
      <c r="CNH166" s="90"/>
      <c r="CNI166" s="90"/>
      <c r="CNJ166" s="90"/>
      <c r="CNK166" s="90"/>
      <c r="CNL166" s="90"/>
      <c r="CNM166" s="90"/>
      <c r="CNN166" s="90"/>
      <c r="CNO166" s="90"/>
      <c r="CNP166" s="90"/>
      <c r="CNQ166" s="90"/>
      <c r="CNR166" s="90"/>
      <c r="CNS166" s="90"/>
      <c r="CNT166" s="90"/>
      <c r="CNU166" s="90"/>
      <c r="CNV166" s="90"/>
      <c r="CNW166" s="90"/>
      <c r="CNX166" s="90"/>
      <c r="CNY166" s="90"/>
      <c r="CNZ166" s="90"/>
      <c r="COA166" s="90"/>
      <c r="COB166" s="90"/>
      <c r="COC166" s="90"/>
      <c r="COD166" s="90"/>
      <c r="COE166" s="90"/>
      <c r="COF166" s="90"/>
      <c r="COG166" s="90"/>
      <c r="COH166" s="90"/>
      <c r="COI166" s="90"/>
      <c r="COJ166" s="90"/>
      <c r="COK166" s="90"/>
      <c r="COL166" s="90"/>
      <c r="COM166" s="90"/>
      <c r="CON166" s="90"/>
      <c r="COO166" s="90"/>
      <c r="COP166" s="90"/>
      <c r="COQ166" s="90"/>
      <c r="COR166" s="90"/>
      <c r="COS166" s="90"/>
      <c r="COT166" s="90"/>
      <c r="COU166" s="90"/>
      <c r="COV166" s="90"/>
      <c r="COW166" s="90"/>
      <c r="COX166" s="90"/>
      <c r="COY166" s="90"/>
      <c r="COZ166" s="90"/>
      <c r="CPA166" s="90"/>
      <c r="CPB166" s="90"/>
      <c r="CPC166" s="90"/>
      <c r="CPD166" s="90"/>
      <c r="CPE166" s="90"/>
      <c r="CPF166" s="90"/>
      <c r="CPG166" s="90"/>
      <c r="CPH166" s="90"/>
      <c r="CPI166" s="90"/>
      <c r="CPJ166" s="90"/>
      <c r="CPK166" s="90"/>
      <c r="CPL166" s="90"/>
      <c r="CPM166" s="90"/>
      <c r="CPN166" s="90"/>
      <c r="CPO166" s="90"/>
      <c r="CPP166" s="90"/>
      <c r="CPQ166" s="90"/>
      <c r="CPR166" s="90"/>
      <c r="CPS166" s="90"/>
      <c r="CPT166" s="90"/>
      <c r="CPU166" s="90"/>
      <c r="CPV166" s="90"/>
      <c r="CPW166" s="90"/>
      <c r="CPX166" s="90"/>
      <c r="CPY166" s="90"/>
      <c r="CPZ166" s="90"/>
      <c r="CQA166" s="90"/>
      <c r="CQB166" s="90"/>
      <c r="CQC166" s="90"/>
      <c r="CQD166" s="90"/>
      <c r="CQE166" s="90"/>
      <c r="CQF166" s="90"/>
      <c r="CQG166" s="90"/>
      <c r="CQH166" s="90"/>
      <c r="CQI166" s="90"/>
      <c r="CQJ166" s="90"/>
      <c r="CQK166" s="90"/>
      <c r="CQL166" s="90"/>
      <c r="CQM166" s="90"/>
      <c r="CQN166" s="90"/>
      <c r="CQO166" s="90"/>
      <c r="CQP166" s="90"/>
      <c r="CQQ166" s="90"/>
      <c r="CQR166" s="90"/>
      <c r="CQS166" s="90"/>
      <c r="CQT166" s="90"/>
      <c r="CQU166" s="90"/>
      <c r="CQV166" s="90"/>
      <c r="CQW166" s="90"/>
      <c r="CQX166" s="90"/>
      <c r="CQY166" s="90"/>
      <c r="CQZ166" s="90"/>
      <c r="CRA166" s="90"/>
      <c r="CRB166" s="90"/>
      <c r="CRC166" s="90"/>
      <c r="CRD166" s="90"/>
      <c r="CRE166" s="90"/>
      <c r="CRF166" s="90"/>
      <c r="CRG166" s="90"/>
      <c r="CRH166" s="90"/>
      <c r="CRI166" s="90"/>
      <c r="CRJ166" s="90"/>
      <c r="CRK166" s="90"/>
      <c r="CRL166" s="90"/>
      <c r="CRM166" s="90"/>
      <c r="CRN166" s="90"/>
      <c r="CRO166" s="90"/>
      <c r="CRP166" s="90"/>
      <c r="CRQ166" s="90"/>
      <c r="CRR166" s="90"/>
      <c r="CRS166" s="90"/>
      <c r="CRT166" s="90"/>
      <c r="CRU166" s="90"/>
      <c r="CRV166" s="90"/>
      <c r="CRW166" s="90"/>
      <c r="CRX166" s="90"/>
      <c r="CRY166" s="90"/>
      <c r="CRZ166" s="90"/>
      <c r="CSA166" s="90"/>
      <c r="CSB166" s="90"/>
      <c r="CSC166" s="90"/>
      <c r="CSD166" s="90"/>
      <c r="CSE166" s="90"/>
      <c r="CSF166" s="90"/>
      <c r="CSG166" s="90"/>
      <c r="CSH166" s="90"/>
      <c r="CSI166" s="90"/>
      <c r="CSJ166" s="90"/>
      <c r="CSK166" s="90"/>
      <c r="CSL166" s="90"/>
      <c r="CSM166" s="90"/>
      <c r="CSN166" s="90"/>
      <c r="CSO166" s="90"/>
      <c r="CSP166" s="90"/>
      <c r="CSQ166" s="90"/>
      <c r="CSR166" s="90"/>
      <c r="CSS166" s="90"/>
      <c r="CST166" s="90"/>
      <c r="CSU166" s="90"/>
      <c r="CSV166" s="90"/>
      <c r="CSW166" s="90"/>
      <c r="CSX166" s="90"/>
      <c r="CSY166" s="90"/>
      <c r="CSZ166" s="90"/>
      <c r="CTA166" s="90"/>
      <c r="CTB166" s="90"/>
      <c r="CTC166" s="90"/>
      <c r="CTD166" s="90"/>
      <c r="CTE166" s="90"/>
      <c r="CTF166" s="90"/>
      <c r="CTG166" s="90"/>
      <c r="CTH166" s="90"/>
      <c r="CTI166" s="90"/>
      <c r="CTJ166" s="90"/>
      <c r="CTK166" s="90"/>
      <c r="CTL166" s="90"/>
      <c r="CTM166" s="90"/>
      <c r="CTN166" s="90"/>
      <c r="CTO166" s="90"/>
      <c r="CTP166" s="90"/>
      <c r="CTQ166" s="90"/>
      <c r="CTR166" s="90"/>
      <c r="CTS166" s="90"/>
      <c r="CTT166" s="90"/>
      <c r="CTU166" s="90"/>
      <c r="CTV166" s="90"/>
      <c r="CTW166" s="90"/>
      <c r="CTX166" s="90"/>
      <c r="CTY166" s="90"/>
      <c r="CTZ166" s="90"/>
      <c r="CUA166" s="90"/>
      <c r="CUB166" s="90"/>
      <c r="CUC166" s="90"/>
      <c r="CUD166" s="90"/>
      <c r="CUE166" s="90"/>
      <c r="CUF166" s="90"/>
      <c r="CUG166" s="90"/>
      <c r="CUH166" s="90"/>
      <c r="CUI166" s="90"/>
      <c r="CUJ166" s="90"/>
      <c r="CUK166" s="90"/>
      <c r="CUL166" s="90"/>
      <c r="CUM166" s="90"/>
      <c r="CUN166" s="90"/>
      <c r="CUO166" s="90"/>
      <c r="CUP166" s="90"/>
      <c r="CUQ166" s="90"/>
      <c r="CUR166" s="90"/>
      <c r="CUS166" s="90"/>
      <c r="CUT166" s="90"/>
      <c r="CUU166" s="90"/>
      <c r="CUV166" s="90"/>
      <c r="CUW166" s="90"/>
      <c r="CUX166" s="90"/>
      <c r="CUY166" s="90"/>
      <c r="CUZ166" s="90"/>
      <c r="CVA166" s="90"/>
      <c r="CVB166" s="90"/>
      <c r="CVC166" s="90"/>
      <c r="CVD166" s="90"/>
      <c r="CVE166" s="90"/>
      <c r="CVF166" s="90"/>
      <c r="CVG166" s="90"/>
      <c r="CVH166" s="90"/>
      <c r="CVI166" s="90"/>
      <c r="CVJ166" s="90"/>
      <c r="CVK166" s="90"/>
      <c r="CVL166" s="90"/>
      <c r="CVM166" s="90"/>
      <c r="CVN166" s="90"/>
      <c r="CVO166" s="90"/>
      <c r="CVP166" s="90"/>
      <c r="CVQ166" s="90"/>
      <c r="CVR166" s="90"/>
      <c r="CVS166" s="90"/>
      <c r="CVT166" s="90"/>
      <c r="CVU166" s="90"/>
      <c r="CVV166" s="90"/>
      <c r="CVW166" s="90"/>
      <c r="CVX166" s="90"/>
      <c r="CVY166" s="90"/>
      <c r="CVZ166" s="90"/>
      <c r="CWA166" s="90"/>
      <c r="CWB166" s="90"/>
      <c r="CWC166" s="90"/>
      <c r="CWD166" s="90"/>
      <c r="CWE166" s="90"/>
      <c r="CWF166" s="90"/>
      <c r="CWG166" s="90"/>
      <c r="CWH166" s="90"/>
      <c r="CWI166" s="90"/>
      <c r="CWJ166" s="90"/>
      <c r="CWK166" s="90"/>
      <c r="CWL166" s="90"/>
      <c r="CWM166" s="90"/>
      <c r="CWN166" s="90"/>
      <c r="CWO166" s="90"/>
      <c r="CWP166" s="90"/>
      <c r="CWQ166" s="90"/>
      <c r="CWR166" s="90"/>
      <c r="CWS166" s="90"/>
      <c r="CWT166" s="90"/>
      <c r="CWU166" s="90"/>
      <c r="CWV166" s="90"/>
      <c r="CWW166" s="90"/>
      <c r="CWX166" s="90"/>
      <c r="CWY166" s="90"/>
      <c r="CWZ166" s="90"/>
      <c r="CXA166" s="90"/>
      <c r="CXB166" s="90"/>
      <c r="CXC166" s="90"/>
      <c r="CXD166" s="90"/>
      <c r="CXE166" s="90"/>
      <c r="CXF166" s="90"/>
      <c r="CXG166" s="90"/>
      <c r="CXH166" s="90"/>
      <c r="CXI166" s="90"/>
      <c r="CXJ166" s="90"/>
      <c r="CXK166" s="90"/>
      <c r="CXL166" s="90"/>
      <c r="CXM166" s="90"/>
      <c r="CXN166" s="90"/>
      <c r="CXO166" s="90"/>
      <c r="CXP166" s="90"/>
      <c r="CXQ166" s="90"/>
      <c r="CXR166" s="90"/>
      <c r="CXS166" s="90"/>
      <c r="CXT166" s="90"/>
      <c r="CXU166" s="90"/>
      <c r="CXV166" s="90"/>
      <c r="CXW166" s="90"/>
      <c r="CXX166" s="90"/>
      <c r="CXY166" s="90"/>
      <c r="CXZ166" s="90"/>
      <c r="CYA166" s="90"/>
      <c r="CYB166" s="90"/>
      <c r="CYC166" s="90"/>
      <c r="CYD166" s="90"/>
      <c r="CYE166" s="90"/>
      <c r="CYF166" s="90"/>
      <c r="CYG166" s="90"/>
      <c r="CYH166" s="90"/>
      <c r="CYI166" s="90"/>
      <c r="CYJ166" s="90"/>
      <c r="CYK166" s="90"/>
      <c r="CYL166" s="90"/>
      <c r="CYM166" s="90"/>
      <c r="CYN166" s="90"/>
      <c r="CYO166" s="90"/>
      <c r="CYP166" s="90"/>
      <c r="CYQ166" s="90"/>
      <c r="CYR166" s="90"/>
      <c r="CYS166" s="90"/>
      <c r="CYT166" s="90"/>
      <c r="CYU166" s="90"/>
      <c r="CYV166" s="90"/>
      <c r="CYW166" s="90"/>
      <c r="CYX166" s="90"/>
      <c r="CYY166" s="90"/>
      <c r="CYZ166" s="90"/>
      <c r="CZA166" s="90"/>
      <c r="CZB166" s="90"/>
      <c r="CZC166" s="90"/>
      <c r="CZD166" s="90"/>
      <c r="CZE166" s="90"/>
      <c r="CZF166" s="90"/>
      <c r="CZG166" s="90"/>
      <c r="CZH166" s="90"/>
      <c r="CZI166" s="90"/>
      <c r="CZJ166" s="90"/>
      <c r="CZK166" s="90"/>
      <c r="CZL166" s="90"/>
      <c r="CZM166" s="90"/>
      <c r="CZN166" s="90"/>
      <c r="CZO166" s="90"/>
      <c r="CZP166" s="90"/>
      <c r="CZQ166" s="90"/>
      <c r="CZR166" s="90"/>
      <c r="CZS166" s="90"/>
      <c r="CZT166" s="90"/>
      <c r="CZU166" s="90"/>
      <c r="CZV166" s="90"/>
      <c r="CZW166" s="90"/>
      <c r="CZX166" s="90"/>
      <c r="CZY166" s="90"/>
      <c r="CZZ166" s="90"/>
      <c r="DAA166" s="90"/>
      <c r="DAB166" s="90"/>
      <c r="DAC166" s="90"/>
      <c r="DAD166" s="90"/>
      <c r="DAE166" s="90"/>
      <c r="DAF166" s="90"/>
      <c r="DAG166" s="90"/>
      <c r="DAH166" s="90"/>
      <c r="DAI166" s="90"/>
      <c r="DAJ166" s="90"/>
      <c r="DAK166" s="90"/>
      <c r="DAL166" s="90"/>
      <c r="DAM166" s="90"/>
      <c r="DAN166" s="90"/>
      <c r="DAO166" s="90"/>
      <c r="DAP166" s="90"/>
      <c r="DAQ166" s="90"/>
      <c r="DAR166" s="90"/>
      <c r="DAS166" s="90"/>
      <c r="DAT166" s="90"/>
      <c r="DAU166" s="90"/>
      <c r="DAV166" s="90"/>
      <c r="DAW166" s="90"/>
      <c r="DAX166" s="90"/>
      <c r="DAY166" s="90"/>
      <c r="DAZ166" s="90"/>
      <c r="DBA166" s="90"/>
      <c r="DBB166" s="90"/>
      <c r="DBC166" s="90"/>
      <c r="DBD166" s="90"/>
      <c r="DBE166" s="90"/>
      <c r="DBF166" s="90"/>
      <c r="DBG166" s="90"/>
      <c r="DBH166" s="90"/>
      <c r="DBI166" s="90"/>
      <c r="DBJ166" s="90"/>
      <c r="DBK166" s="90"/>
      <c r="DBL166" s="90"/>
      <c r="DBM166" s="90"/>
      <c r="DBN166" s="90"/>
      <c r="DBO166" s="90"/>
      <c r="DBP166" s="90"/>
      <c r="DBQ166" s="90"/>
      <c r="DBR166" s="90"/>
      <c r="DBS166" s="90"/>
      <c r="DBT166" s="90"/>
      <c r="DBU166" s="90"/>
      <c r="DBV166" s="90"/>
      <c r="DBW166" s="90"/>
      <c r="DBX166" s="90"/>
      <c r="DBY166" s="90"/>
      <c r="DBZ166" s="90"/>
      <c r="DCA166" s="90"/>
      <c r="DCB166" s="90"/>
      <c r="DCC166" s="90"/>
      <c r="DCD166" s="90"/>
      <c r="DCE166" s="90"/>
      <c r="DCF166" s="90"/>
      <c r="DCG166" s="90"/>
      <c r="DCH166" s="90"/>
      <c r="DCI166" s="90"/>
      <c r="DCJ166" s="90"/>
      <c r="DCK166" s="90"/>
      <c r="DCL166" s="90"/>
      <c r="DCM166" s="90"/>
      <c r="DCN166" s="90"/>
      <c r="DCO166" s="90"/>
      <c r="DCP166" s="90"/>
      <c r="DCQ166" s="90"/>
      <c r="DCR166" s="90"/>
      <c r="DCS166" s="90"/>
      <c r="DCT166" s="90"/>
      <c r="DCU166" s="90"/>
      <c r="DCV166" s="90"/>
      <c r="DCW166" s="90"/>
      <c r="DCX166" s="90"/>
      <c r="DCY166" s="90"/>
      <c r="DCZ166" s="90"/>
      <c r="DDA166" s="90"/>
      <c r="DDB166" s="90"/>
      <c r="DDC166" s="90"/>
      <c r="DDD166" s="90"/>
      <c r="DDE166" s="90"/>
      <c r="DDF166" s="90"/>
      <c r="DDG166" s="90"/>
      <c r="DDH166" s="90"/>
      <c r="DDI166" s="90"/>
      <c r="DDJ166" s="90"/>
      <c r="DDK166" s="90"/>
      <c r="DDL166" s="90"/>
      <c r="DDM166" s="90"/>
      <c r="DDN166" s="90"/>
      <c r="DDO166" s="90"/>
      <c r="DDP166" s="90"/>
      <c r="DDQ166" s="90"/>
      <c r="DDR166" s="90"/>
      <c r="DDS166" s="90"/>
      <c r="DDT166" s="90"/>
      <c r="DDU166" s="90"/>
      <c r="DDV166" s="90"/>
      <c r="DDW166" s="90"/>
      <c r="DDX166" s="90"/>
      <c r="DDY166" s="90"/>
      <c r="DDZ166" s="90"/>
      <c r="DEA166" s="90"/>
      <c r="DEB166" s="90"/>
      <c r="DEC166" s="90"/>
      <c r="DED166" s="90"/>
      <c r="DEE166" s="90"/>
      <c r="DEF166" s="90"/>
      <c r="DEG166" s="90"/>
      <c r="DEH166" s="90"/>
      <c r="DEI166" s="90"/>
      <c r="DEJ166" s="90"/>
      <c r="DEK166" s="90"/>
      <c r="DEL166" s="90"/>
      <c r="DEM166" s="90"/>
      <c r="DEN166" s="90"/>
      <c r="DEO166" s="90"/>
      <c r="DEP166" s="90"/>
      <c r="DEQ166" s="90"/>
      <c r="DER166" s="90"/>
      <c r="DES166" s="90"/>
      <c r="DET166" s="90"/>
      <c r="DEU166" s="90"/>
      <c r="DEV166" s="90"/>
      <c r="DEW166" s="90"/>
      <c r="DEX166" s="90"/>
      <c r="DEY166" s="90"/>
      <c r="DEZ166" s="90"/>
      <c r="DFA166" s="90"/>
      <c r="DFB166" s="90"/>
      <c r="DFC166" s="90"/>
      <c r="DFD166" s="90"/>
      <c r="DFE166" s="90"/>
      <c r="DFF166" s="90"/>
      <c r="DFG166" s="90"/>
      <c r="DFH166" s="90"/>
      <c r="DFI166" s="90"/>
      <c r="DFJ166" s="90"/>
      <c r="DFK166" s="90"/>
      <c r="DFL166" s="90"/>
      <c r="DFM166" s="90"/>
      <c r="DFN166" s="90"/>
      <c r="DFO166" s="90"/>
      <c r="DFP166" s="90"/>
      <c r="DFQ166" s="90"/>
      <c r="DFR166" s="90"/>
      <c r="DFS166" s="90"/>
      <c r="DFT166" s="90"/>
      <c r="DFU166" s="90"/>
      <c r="DFV166" s="90"/>
      <c r="DFW166" s="90"/>
      <c r="DFX166" s="90"/>
      <c r="DFY166" s="90"/>
      <c r="DFZ166" s="90"/>
      <c r="DGA166" s="90"/>
      <c r="DGB166" s="90"/>
      <c r="DGC166" s="90"/>
      <c r="DGD166" s="90"/>
      <c r="DGE166" s="90"/>
      <c r="DGF166" s="90"/>
      <c r="DGG166" s="90"/>
      <c r="DGH166" s="90"/>
      <c r="DGI166" s="90"/>
      <c r="DGJ166" s="90"/>
      <c r="DGK166" s="90"/>
      <c r="DGL166" s="90"/>
      <c r="DGM166" s="90"/>
      <c r="DGN166" s="90"/>
      <c r="DGO166" s="90"/>
      <c r="DGP166" s="90"/>
      <c r="DGQ166" s="90"/>
      <c r="DGR166" s="90"/>
      <c r="DGS166" s="90"/>
      <c r="DGT166" s="90"/>
      <c r="DGU166" s="90"/>
      <c r="DGV166" s="90"/>
      <c r="DGW166" s="90"/>
      <c r="DGX166" s="90"/>
      <c r="DGY166" s="90"/>
      <c r="DGZ166" s="90"/>
      <c r="DHA166" s="90"/>
      <c r="DHB166" s="90"/>
      <c r="DHC166" s="90"/>
      <c r="DHD166" s="90"/>
      <c r="DHE166" s="90"/>
      <c r="DHF166" s="90"/>
      <c r="DHG166" s="90"/>
      <c r="DHH166" s="90"/>
      <c r="DHI166" s="90"/>
      <c r="DHJ166" s="90"/>
      <c r="DHK166" s="90"/>
      <c r="DHL166" s="90"/>
      <c r="DHM166" s="90"/>
      <c r="DHN166" s="90"/>
      <c r="DHO166" s="90"/>
      <c r="DHP166" s="90"/>
      <c r="DHQ166" s="90"/>
      <c r="DHR166" s="90"/>
      <c r="DHS166" s="90"/>
      <c r="DHT166" s="90"/>
      <c r="DHU166" s="90"/>
      <c r="DHV166" s="90"/>
      <c r="DHW166" s="90"/>
      <c r="DHX166" s="90"/>
      <c r="DHY166" s="90"/>
      <c r="DHZ166" s="90"/>
      <c r="DIA166" s="90"/>
      <c r="DIB166" s="90"/>
      <c r="DIC166" s="90"/>
      <c r="DID166" s="90"/>
      <c r="DIE166" s="90"/>
      <c r="DIF166" s="90"/>
      <c r="DIG166" s="90"/>
      <c r="DIH166" s="90"/>
      <c r="DII166" s="90"/>
      <c r="DIJ166" s="90"/>
      <c r="DIK166" s="90"/>
      <c r="DIL166" s="90"/>
      <c r="DIM166" s="90"/>
      <c r="DIN166" s="90"/>
      <c r="DIO166" s="90"/>
      <c r="DIP166" s="90"/>
      <c r="DIQ166" s="90"/>
      <c r="DIR166" s="90"/>
      <c r="DIS166" s="90"/>
      <c r="DIT166" s="90"/>
      <c r="DIU166" s="90"/>
      <c r="DIV166" s="90"/>
      <c r="DIW166" s="90"/>
      <c r="DIX166" s="90"/>
      <c r="DIY166" s="90"/>
      <c r="DIZ166" s="90"/>
      <c r="DJA166" s="90"/>
      <c r="DJB166" s="90"/>
      <c r="DJC166" s="90"/>
      <c r="DJD166" s="90"/>
      <c r="DJE166" s="90"/>
      <c r="DJF166" s="90"/>
      <c r="DJG166" s="90"/>
      <c r="DJH166" s="90"/>
      <c r="DJI166" s="90"/>
      <c r="DJJ166" s="90"/>
      <c r="DJK166" s="90"/>
      <c r="DJL166" s="90"/>
      <c r="DJM166" s="90"/>
      <c r="DJN166" s="90"/>
      <c r="DJO166" s="90"/>
      <c r="DJP166" s="90"/>
      <c r="DJQ166" s="90"/>
      <c r="DJR166" s="90"/>
      <c r="DJS166" s="90"/>
      <c r="DJT166" s="90"/>
      <c r="DJU166" s="90"/>
      <c r="DJV166" s="90"/>
      <c r="DJW166" s="90"/>
      <c r="DJX166" s="90"/>
      <c r="DJY166" s="90"/>
      <c r="DJZ166" s="90"/>
      <c r="DKA166" s="90"/>
      <c r="DKB166" s="90"/>
      <c r="DKC166" s="90"/>
      <c r="DKD166" s="90"/>
      <c r="DKE166" s="90"/>
      <c r="DKF166" s="90"/>
      <c r="DKG166" s="90"/>
      <c r="DKH166" s="90"/>
      <c r="DKI166" s="90"/>
      <c r="DKJ166" s="90"/>
      <c r="DKK166" s="90"/>
      <c r="DKL166" s="90"/>
      <c r="DKM166" s="90"/>
      <c r="DKN166" s="90"/>
      <c r="DKO166" s="90"/>
      <c r="DKP166" s="90"/>
      <c r="DKQ166" s="90"/>
      <c r="DKR166" s="90"/>
      <c r="DKS166" s="90"/>
      <c r="DKT166" s="90"/>
      <c r="DKU166" s="90"/>
      <c r="DKV166" s="90"/>
      <c r="DKW166" s="90"/>
      <c r="DKX166" s="90"/>
      <c r="DKY166" s="90"/>
      <c r="DKZ166" s="90"/>
      <c r="DLA166" s="90"/>
      <c r="DLB166" s="90"/>
      <c r="DLC166" s="90"/>
      <c r="DLD166" s="90"/>
      <c r="DLE166" s="90"/>
      <c r="DLF166" s="90"/>
      <c r="DLG166" s="90"/>
      <c r="DLH166" s="90"/>
      <c r="DLI166" s="90"/>
      <c r="DLJ166" s="90"/>
      <c r="DLK166" s="90"/>
      <c r="DLL166" s="90"/>
      <c r="DLM166" s="90"/>
      <c r="DLN166" s="90"/>
      <c r="DLO166" s="90"/>
      <c r="DLP166" s="90"/>
      <c r="DLQ166" s="90"/>
      <c r="DLR166" s="90"/>
      <c r="DLS166" s="90"/>
      <c r="DLT166" s="90"/>
      <c r="DLU166" s="90"/>
      <c r="DLV166" s="90"/>
      <c r="DLW166" s="90"/>
      <c r="DLX166" s="90"/>
      <c r="DLY166" s="90"/>
      <c r="DLZ166" s="90"/>
      <c r="DMA166" s="90"/>
      <c r="DMB166" s="90"/>
      <c r="DMC166" s="90"/>
      <c r="DMD166" s="90"/>
      <c r="DME166" s="90"/>
      <c r="DMF166" s="90"/>
      <c r="DMG166" s="90"/>
      <c r="DMH166" s="90"/>
      <c r="DMI166" s="90"/>
      <c r="DMJ166" s="90"/>
      <c r="DMK166" s="90"/>
      <c r="DML166" s="90"/>
      <c r="DMM166" s="90"/>
      <c r="DMN166" s="90"/>
      <c r="DMO166" s="90"/>
      <c r="DMP166" s="90"/>
      <c r="DMQ166" s="90"/>
      <c r="DMR166" s="90"/>
      <c r="DMS166" s="90"/>
      <c r="DMT166" s="90"/>
      <c r="DMU166" s="90"/>
      <c r="DMV166" s="90"/>
      <c r="DMW166" s="90"/>
      <c r="DMX166" s="90"/>
      <c r="DMY166" s="90"/>
      <c r="DMZ166" s="90"/>
      <c r="DNA166" s="90"/>
      <c r="DNB166" s="90"/>
      <c r="DNC166" s="90"/>
      <c r="DND166" s="90"/>
      <c r="DNE166" s="90"/>
      <c r="DNF166" s="90"/>
      <c r="DNG166" s="90"/>
      <c r="DNH166" s="90"/>
      <c r="DNI166" s="90"/>
      <c r="DNJ166" s="90"/>
      <c r="DNK166" s="90"/>
      <c r="DNL166" s="90"/>
      <c r="DNM166" s="90"/>
      <c r="DNN166" s="90"/>
      <c r="DNO166" s="90"/>
      <c r="DNP166" s="90"/>
      <c r="DNQ166" s="90"/>
      <c r="DNR166" s="90"/>
      <c r="DNS166" s="90"/>
      <c r="DNT166" s="90"/>
      <c r="DNU166" s="90"/>
      <c r="DNV166" s="90"/>
      <c r="DNW166" s="90"/>
      <c r="DNX166" s="90"/>
      <c r="DNY166" s="90"/>
      <c r="DNZ166" s="90"/>
      <c r="DOA166" s="90"/>
      <c r="DOB166" s="90"/>
      <c r="DOC166" s="90"/>
      <c r="DOD166" s="90"/>
      <c r="DOE166" s="90"/>
      <c r="DOF166" s="90"/>
      <c r="DOG166" s="90"/>
      <c r="DOH166" s="90"/>
      <c r="DOI166" s="90"/>
      <c r="DOJ166" s="90"/>
      <c r="DOK166" s="90"/>
      <c r="DOL166" s="90"/>
      <c r="DOM166" s="90"/>
      <c r="DON166" s="90"/>
      <c r="DOO166" s="90"/>
      <c r="DOP166" s="90"/>
      <c r="DOQ166" s="90"/>
      <c r="DOR166" s="90"/>
      <c r="DOS166" s="90"/>
      <c r="DOT166" s="90"/>
      <c r="DOU166" s="90"/>
      <c r="DOV166" s="90"/>
      <c r="DOW166" s="90"/>
      <c r="DOX166" s="90"/>
      <c r="DOY166" s="90"/>
      <c r="DOZ166" s="90"/>
      <c r="DPA166" s="90"/>
      <c r="DPB166" s="90"/>
      <c r="DPC166" s="90"/>
      <c r="DPD166" s="90"/>
      <c r="DPE166" s="90"/>
      <c r="DPF166" s="90"/>
      <c r="DPG166" s="90"/>
      <c r="DPH166" s="90"/>
      <c r="DPI166" s="90"/>
      <c r="DPJ166" s="90"/>
      <c r="DPK166" s="90"/>
      <c r="DPL166" s="90"/>
      <c r="DPM166" s="90"/>
      <c r="DPN166" s="90"/>
      <c r="DPO166" s="90"/>
      <c r="DPP166" s="90"/>
      <c r="DPQ166" s="90"/>
      <c r="DPR166" s="90"/>
      <c r="DPS166" s="90"/>
      <c r="DPT166" s="90"/>
      <c r="DPU166" s="90"/>
      <c r="DPV166" s="90"/>
      <c r="DPW166" s="90"/>
      <c r="DPX166" s="90"/>
      <c r="DPY166" s="90"/>
      <c r="DPZ166" s="90"/>
      <c r="DQA166" s="90"/>
      <c r="DQB166" s="90"/>
      <c r="DQC166" s="90"/>
      <c r="DQD166" s="90"/>
      <c r="DQE166" s="90"/>
      <c r="DQF166" s="90"/>
      <c r="DQG166" s="90"/>
      <c r="DQH166" s="90"/>
      <c r="DQI166" s="90"/>
      <c r="DQJ166" s="90"/>
      <c r="DQK166" s="90"/>
      <c r="DQL166" s="90"/>
      <c r="DQM166" s="90"/>
      <c r="DQN166" s="90"/>
      <c r="DQO166" s="90"/>
      <c r="DQP166" s="90"/>
      <c r="DQQ166" s="90"/>
      <c r="DQR166" s="90"/>
      <c r="DQS166" s="90"/>
      <c r="DQT166" s="90"/>
      <c r="DQU166" s="90"/>
      <c r="DQV166" s="90"/>
      <c r="DQW166" s="90"/>
      <c r="DQX166" s="90"/>
      <c r="DQY166" s="90"/>
      <c r="DQZ166" s="90"/>
      <c r="DRA166" s="90"/>
      <c r="DRB166" s="90"/>
      <c r="DRC166" s="90"/>
      <c r="DRD166" s="90"/>
      <c r="DRE166" s="90"/>
      <c r="DRF166" s="90"/>
      <c r="DRG166" s="90"/>
      <c r="DRH166" s="90"/>
      <c r="DRI166" s="90"/>
      <c r="DRJ166" s="90"/>
      <c r="DRK166" s="90"/>
      <c r="DRL166" s="90"/>
      <c r="DRM166" s="90"/>
      <c r="DRN166" s="90"/>
      <c r="DRO166" s="90"/>
      <c r="DRP166" s="90"/>
      <c r="DRQ166" s="90"/>
      <c r="DRR166" s="90"/>
      <c r="DRS166" s="90"/>
      <c r="DRT166" s="90"/>
      <c r="DRU166" s="90"/>
      <c r="DRV166" s="90"/>
      <c r="DRW166" s="90"/>
      <c r="DRX166" s="90"/>
      <c r="DRY166" s="90"/>
      <c r="DRZ166" s="90"/>
      <c r="DSA166" s="90"/>
      <c r="DSB166" s="90"/>
      <c r="DSC166" s="90"/>
      <c r="DSD166" s="90"/>
      <c r="DSE166" s="90"/>
      <c r="DSF166" s="90"/>
      <c r="DSG166" s="90"/>
      <c r="DSH166" s="90"/>
      <c r="DSI166" s="90"/>
      <c r="DSJ166" s="90"/>
      <c r="DSK166" s="90"/>
      <c r="DSL166" s="90"/>
      <c r="DSM166" s="90"/>
      <c r="DSN166" s="90"/>
      <c r="DSO166" s="90"/>
      <c r="DSP166" s="90"/>
      <c r="DSQ166" s="90"/>
      <c r="DSR166" s="90"/>
      <c r="DSS166" s="90"/>
      <c r="DST166" s="90"/>
      <c r="DSU166" s="90"/>
      <c r="DSV166" s="90"/>
      <c r="DSW166" s="90"/>
      <c r="DSX166" s="90"/>
      <c r="DSY166" s="90"/>
      <c r="DSZ166" s="90"/>
      <c r="DTA166" s="90"/>
      <c r="DTB166" s="90"/>
      <c r="DTC166" s="90"/>
      <c r="DTD166" s="90"/>
      <c r="DTE166" s="90"/>
      <c r="DTF166" s="90"/>
      <c r="DTG166" s="90"/>
      <c r="DTH166" s="90"/>
      <c r="DTI166" s="90"/>
      <c r="DTJ166" s="90"/>
      <c r="DTK166" s="90"/>
      <c r="DTL166" s="90"/>
      <c r="DTM166" s="90"/>
      <c r="DTN166" s="90"/>
      <c r="DTO166" s="90"/>
      <c r="DTP166" s="90"/>
      <c r="DTQ166" s="90"/>
      <c r="DTR166" s="90"/>
      <c r="DTS166" s="90"/>
      <c r="DTT166" s="90"/>
      <c r="DTU166" s="90"/>
      <c r="DTV166" s="90"/>
      <c r="DTW166" s="90"/>
      <c r="DTX166" s="90"/>
      <c r="DTY166" s="90"/>
      <c r="DTZ166" s="90"/>
      <c r="DUA166" s="90"/>
      <c r="DUB166" s="90"/>
      <c r="DUC166" s="90"/>
      <c r="DUD166" s="90"/>
      <c r="DUE166" s="90"/>
      <c r="DUF166" s="90"/>
      <c r="DUG166" s="90"/>
      <c r="DUH166" s="90"/>
      <c r="DUI166" s="90"/>
      <c r="DUJ166" s="90"/>
      <c r="DUK166" s="90"/>
      <c r="DUL166" s="90"/>
      <c r="DUM166" s="90"/>
      <c r="DUN166" s="90"/>
      <c r="DUO166" s="90"/>
      <c r="DUP166" s="90"/>
      <c r="DUQ166" s="90"/>
      <c r="DUR166" s="90"/>
      <c r="DUS166" s="90"/>
      <c r="DUT166" s="90"/>
      <c r="DUU166" s="90"/>
      <c r="DUV166" s="90"/>
      <c r="DUW166" s="90"/>
      <c r="DUX166" s="90"/>
      <c r="DUY166" s="90"/>
      <c r="DUZ166" s="90"/>
      <c r="DVA166" s="90"/>
      <c r="DVB166" s="90"/>
      <c r="DVC166" s="90"/>
      <c r="DVD166" s="90"/>
      <c r="DVE166" s="90"/>
      <c r="DVF166" s="90"/>
      <c r="DVG166" s="90"/>
      <c r="DVH166" s="90"/>
      <c r="DVI166" s="90"/>
      <c r="DVJ166" s="90"/>
      <c r="DVK166" s="90"/>
      <c r="DVL166" s="90"/>
      <c r="DVM166" s="90"/>
      <c r="DVN166" s="90"/>
      <c r="DVO166" s="90"/>
      <c r="DVP166" s="90"/>
      <c r="DVQ166" s="90"/>
      <c r="DVR166" s="90"/>
      <c r="DVS166" s="90"/>
      <c r="DVT166" s="90"/>
      <c r="DVU166" s="90"/>
      <c r="DVV166" s="90"/>
      <c r="DVW166" s="90"/>
      <c r="DVX166" s="90"/>
      <c r="DVY166" s="90"/>
      <c r="DVZ166" s="90"/>
      <c r="DWA166" s="90"/>
      <c r="DWB166" s="90"/>
      <c r="DWC166" s="90"/>
      <c r="DWD166" s="90"/>
      <c r="DWE166" s="90"/>
      <c r="DWF166" s="90"/>
      <c r="DWG166" s="90"/>
      <c r="DWH166" s="90"/>
      <c r="DWI166" s="90"/>
      <c r="DWJ166" s="90"/>
      <c r="DWK166" s="90"/>
      <c r="DWL166" s="90"/>
      <c r="DWM166" s="90"/>
      <c r="DWN166" s="90"/>
      <c r="DWO166" s="90"/>
      <c r="DWP166" s="90"/>
      <c r="DWQ166" s="90"/>
      <c r="DWR166" s="90"/>
      <c r="DWS166" s="90"/>
      <c r="DWT166" s="90"/>
      <c r="DWU166" s="90"/>
      <c r="DWV166" s="90"/>
      <c r="DWW166" s="90"/>
      <c r="DWX166" s="90"/>
      <c r="DWY166" s="90"/>
      <c r="DWZ166" s="90"/>
      <c r="DXA166" s="90"/>
      <c r="DXB166" s="90"/>
      <c r="DXC166" s="90"/>
      <c r="DXD166" s="90"/>
      <c r="DXE166" s="90"/>
      <c r="DXF166" s="90"/>
      <c r="DXG166" s="90"/>
      <c r="DXH166" s="90"/>
      <c r="DXI166" s="90"/>
      <c r="DXJ166" s="90"/>
      <c r="DXK166" s="90"/>
      <c r="DXL166" s="90"/>
      <c r="DXM166" s="90"/>
      <c r="DXN166" s="90"/>
      <c r="DXO166" s="90"/>
      <c r="DXP166" s="90"/>
      <c r="DXQ166" s="90"/>
      <c r="DXR166" s="90"/>
      <c r="DXS166" s="90"/>
      <c r="DXT166" s="90"/>
      <c r="DXU166" s="90"/>
      <c r="DXV166" s="90"/>
      <c r="DXW166" s="90"/>
      <c r="DXX166" s="90"/>
      <c r="DXY166" s="90"/>
      <c r="DXZ166" s="90"/>
      <c r="DYA166" s="90"/>
      <c r="DYB166" s="90"/>
      <c r="DYC166" s="90"/>
      <c r="DYD166" s="90"/>
      <c r="DYE166" s="90"/>
      <c r="DYF166" s="90"/>
      <c r="DYG166" s="90"/>
      <c r="DYH166" s="90"/>
      <c r="DYI166" s="90"/>
      <c r="DYJ166" s="90"/>
      <c r="DYK166" s="90"/>
      <c r="DYL166" s="90"/>
      <c r="DYM166" s="90"/>
      <c r="DYN166" s="90"/>
      <c r="DYO166" s="90"/>
      <c r="DYP166" s="90"/>
      <c r="DYQ166" s="90"/>
      <c r="DYR166" s="90"/>
      <c r="DYS166" s="90"/>
      <c r="DYT166" s="90"/>
      <c r="DYU166" s="90"/>
      <c r="DYV166" s="90"/>
      <c r="DYW166" s="90"/>
      <c r="DYX166" s="90"/>
      <c r="DYY166" s="90"/>
      <c r="DYZ166" s="90"/>
      <c r="DZA166" s="90"/>
      <c r="DZB166" s="90"/>
      <c r="DZC166" s="90"/>
      <c r="DZD166" s="90"/>
      <c r="DZE166" s="90"/>
      <c r="DZF166" s="90"/>
      <c r="DZG166" s="90"/>
      <c r="DZH166" s="90"/>
      <c r="DZI166" s="90"/>
      <c r="DZJ166" s="90"/>
      <c r="DZK166" s="90"/>
      <c r="DZL166" s="90"/>
      <c r="DZM166" s="90"/>
      <c r="DZN166" s="90"/>
      <c r="DZO166" s="90"/>
      <c r="DZP166" s="90"/>
      <c r="DZQ166" s="90"/>
      <c r="DZR166" s="90"/>
      <c r="DZS166" s="90"/>
      <c r="DZT166" s="90"/>
      <c r="DZU166" s="90"/>
      <c r="DZV166" s="90"/>
      <c r="DZW166" s="90"/>
      <c r="DZX166" s="90"/>
      <c r="DZY166" s="90"/>
      <c r="DZZ166" s="90"/>
      <c r="EAA166" s="90"/>
      <c r="EAB166" s="90"/>
      <c r="EAC166" s="90"/>
      <c r="EAD166" s="90"/>
      <c r="EAE166" s="90"/>
      <c r="EAF166" s="90"/>
      <c r="EAG166" s="90"/>
      <c r="EAH166" s="90"/>
      <c r="EAI166" s="90"/>
      <c r="EAJ166" s="90"/>
      <c r="EAK166" s="90"/>
      <c r="EAL166" s="90"/>
      <c r="EAM166" s="90"/>
      <c r="EAN166" s="90"/>
      <c r="EAO166" s="90"/>
      <c r="EAP166" s="90"/>
      <c r="EAQ166" s="90"/>
      <c r="EAR166" s="90"/>
      <c r="EAS166" s="90"/>
      <c r="EAT166" s="90"/>
      <c r="EAU166" s="90"/>
      <c r="EAV166" s="90"/>
      <c r="EAW166" s="90"/>
      <c r="EAX166" s="90"/>
      <c r="EAY166" s="90"/>
      <c r="EAZ166" s="90"/>
      <c r="EBA166" s="90"/>
      <c r="EBB166" s="90"/>
      <c r="EBC166" s="90"/>
      <c r="EBD166" s="90"/>
      <c r="EBE166" s="90"/>
      <c r="EBF166" s="90"/>
      <c r="EBG166" s="90"/>
      <c r="EBH166" s="90"/>
      <c r="EBI166" s="90"/>
      <c r="EBJ166" s="90"/>
      <c r="EBK166" s="90"/>
      <c r="EBL166" s="90"/>
      <c r="EBM166" s="90"/>
      <c r="EBN166" s="90"/>
      <c r="EBO166" s="90"/>
      <c r="EBP166" s="90"/>
      <c r="EBQ166" s="90"/>
      <c r="EBR166" s="90"/>
      <c r="EBS166" s="90"/>
      <c r="EBT166" s="90"/>
      <c r="EBU166" s="90"/>
      <c r="EBV166" s="90"/>
      <c r="EBW166" s="90"/>
      <c r="EBX166" s="90"/>
      <c r="EBY166" s="90"/>
      <c r="EBZ166" s="90"/>
      <c r="ECA166" s="90"/>
      <c r="ECB166" s="90"/>
      <c r="ECC166" s="90"/>
      <c r="ECD166" s="90"/>
      <c r="ECE166" s="90"/>
      <c r="ECF166" s="90"/>
      <c r="ECG166" s="90"/>
      <c r="ECH166" s="90"/>
      <c r="ECI166" s="90"/>
      <c r="ECJ166" s="90"/>
      <c r="ECK166" s="90"/>
      <c r="ECL166" s="90"/>
      <c r="ECM166" s="90"/>
      <c r="ECN166" s="90"/>
      <c r="ECO166" s="90"/>
      <c r="ECP166" s="90"/>
      <c r="ECQ166" s="90"/>
      <c r="ECR166" s="90"/>
      <c r="ECS166" s="90"/>
      <c r="ECT166" s="90"/>
      <c r="ECU166" s="90"/>
      <c r="ECV166" s="90"/>
      <c r="ECW166" s="90"/>
      <c r="ECX166" s="90"/>
      <c r="ECY166" s="90"/>
      <c r="ECZ166" s="90"/>
      <c r="EDA166" s="90"/>
      <c r="EDB166" s="90"/>
      <c r="EDC166" s="90"/>
      <c r="EDD166" s="90"/>
      <c r="EDE166" s="90"/>
      <c r="EDF166" s="90"/>
      <c r="EDG166" s="90"/>
      <c r="EDH166" s="90"/>
      <c r="EDI166" s="90"/>
      <c r="EDJ166" s="90"/>
      <c r="EDK166" s="90"/>
      <c r="EDL166" s="90"/>
      <c r="EDM166" s="90"/>
      <c r="EDN166" s="90"/>
      <c r="EDO166" s="90"/>
      <c r="EDP166" s="90"/>
      <c r="EDQ166" s="90"/>
      <c r="EDR166" s="90"/>
      <c r="EDS166" s="90"/>
      <c r="EDT166" s="90"/>
      <c r="EDU166" s="90"/>
      <c r="EDV166" s="90"/>
      <c r="EDW166" s="90"/>
      <c r="EDX166" s="90"/>
      <c r="EDY166" s="90"/>
      <c r="EDZ166" s="90"/>
      <c r="EEA166" s="90"/>
      <c r="EEB166" s="90"/>
      <c r="EEC166" s="90"/>
      <c r="EED166" s="90"/>
      <c r="EEE166" s="90"/>
      <c r="EEF166" s="90"/>
      <c r="EEG166" s="90"/>
      <c r="EEH166" s="90"/>
      <c r="EEI166" s="90"/>
      <c r="EEJ166" s="90"/>
      <c r="EEK166" s="90"/>
      <c r="EEL166" s="90"/>
      <c r="EEM166" s="90"/>
      <c r="EEN166" s="90"/>
      <c r="EEO166" s="90"/>
      <c r="EEP166" s="90"/>
      <c r="EEQ166" s="90"/>
      <c r="EER166" s="90"/>
      <c r="EES166" s="90"/>
      <c r="EET166" s="90"/>
      <c r="EEU166" s="90"/>
      <c r="EEV166" s="90"/>
      <c r="EEW166" s="90"/>
      <c r="EEX166" s="90"/>
      <c r="EEY166" s="90"/>
      <c r="EEZ166" s="90"/>
      <c r="EFA166" s="90"/>
      <c r="EFB166" s="90"/>
      <c r="EFC166" s="90"/>
      <c r="EFD166" s="90"/>
      <c r="EFE166" s="90"/>
      <c r="EFF166" s="90"/>
      <c r="EFG166" s="90"/>
      <c r="EFH166" s="90"/>
      <c r="EFI166" s="90"/>
      <c r="EFJ166" s="90"/>
      <c r="EFK166" s="90"/>
      <c r="EFL166" s="90"/>
      <c r="EFM166" s="90"/>
      <c r="EFN166" s="90"/>
      <c r="EFO166" s="90"/>
      <c r="EFP166" s="90"/>
      <c r="EFQ166" s="90"/>
      <c r="EFR166" s="90"/>
      <c r="EFS166" s="90"/>
      <c r="EFT166" s="90"/>
      <c r="EFU166" s="90"/>
      <c r="EFV166" s="90"/>
      <c r="EFW166" s="90"/>
      <c r="EFX166" s="90"/>
      <c r="EFY166" s="90"/>
      <c r="EFZ166" s="90"/>
      <c r="EGA166" s="90"/>
      <c r="EGB166" s="90"/>
      <c r="EGC166" s="90"/>
      <c r="EGD166" s="90"/>
      <c r="EGE166" s="90"/>
      <c r="EGF166" s="90"/>
      <c r="EGG166" s="90"/>
      <c r="EGH166" s="90"/>
      <c r="EGI166" s="90"/>
      <c r="EGJ166" s="90"/>
      <c r="EGK166" s="90"/>
      <c r="EGL166" s="90"/>
      <c r="EGM166" s="90"/>
      <c r="EGN166" s="90"/>
      <c r="EGO166" s="90"/>
      <c r="EGP166" s="90"/>
      <c r="EGQ166" s="90"/>
      <c r="EGR166" s="90"/>
      <c r="EGS166" s="90"/>
      <c r="EGT166" s="90"/>
      <c r="EGU166" s="90"/>
      <c r="EGV166" s="90"/>
      <c r="EGW166" s="90"/>
      <c r="EGX166" s="90"/>
      <c r="EGY166" s="90"/>
      <c r="EGZ166" s="90"/>
      <c r="EHA166" s="90"/>
      <c r="EHB166" s="90"/>
      <c r="EHC166" s="90"/>
      <c r="EHD166" s="90"/>
      <c r="EHE166" s="90"/>
      <c r="EHF166" s="90"/>
      <c r="EHG166" s="90"/>
      <c r="EHH166" s="90"/>
      <c r="EHI166" s="90"/>
      <c r="EHJ166" s="90"/>
      <c r="EHK166" s="90"/>
      <c r="EHL166" s="90"/>
      <c r="EHM166" s="90"/>
      <c r="EHN166" s="90"/>
      <c r="EHO166" s="90"/>
      <c r="EHP166" s="90"/>
      <c r="EHQ166" s="90"/>
      <c r="EHR166" s="90"/>
      <c r="EHS166" s="90"/>
      <c r="EHT166" s="90"/>
      <c r="EHU166" s="90"/>
      <c r="EHV166" s="90"/>
      <c r="EHW166" s="90"/>
      <c r="EHX166" s="90"/>
      <c r="EHY166" s="90"/>
      <c r="EHZ166" s="90"/>
      <c r="EIA166" s="90"/>
      <c r="EIB166" s="90"/>
      <c r="EIC166" s="90"/>
      <c r="EID166" s="90"/>
      <c r="EIE166" s="90"/>
      <c r="EIF166" s="90"/>
      <c r="EIG166" s="90"/>
      <c r="EIH166" s="90"/>
      <c r="EII166" s="90"/>
      <c r="EIJ166" s="90"/>
      <c r="EIK166" s="90"/>
      <c r="EIL166" s="90"/>
      <c r="EIM166" s="90"/>
      <c r="EIN166" s="90"/>
      <c r="EIO166" s="90"/>
      <c r="EIP166" s="90"/>
      <c r="EIQ166" s="90"/>
      <c r="EIR166" s="90"/>
      <c r="EIS166" s="90"/>
      <c r="EIT166" s="90"/>
      <c r="EIU166" s="90"/>
      <c r="EIV166" s="90"/>
      <c r="EIW166" s="90"/>
      <c r="EIX166" s="90"/>
      <c r="EIY166" s="90"/>
      <c r="EIZ166" s="90"/>
      <c r="EJA166" s="90"/>
      <c r="EJB166" s="90"/>
      <c r="EJC166" s="90"/>
      <c r="EJD166" s="90"/>
      <c r="EJE166" s="90"/>
      <c r="EJF166" s="90"/>
      <c r="EJG166" s="90"/>
      <c r="EJH166" s="90"/>
      <c r="EJI166" s="90"/>
      <c r="EJJ166" s="90"/>
      <c r="EJK166" s="90"/>
      <c r="EJL166" s="90"/>
      <c r="EJM166" s="90"/>
      <c r="EJN166" s="90"/>
      <c r="EJO166" s="90"/>
      <c r="EJP166" s="90"/>
      <c r="EJQ166" s="90"/>
      <c r="EJR166" s="90"/>
      <c r="EJS166" s="90"/>
      <c r="EJT166" s="90"/>
      <c r="EJU166" s="90"/>
      <c r="EJV166" s="90"/>
      <c r="EJW166" s="90"/>
      <c r="EJX166" s="90"/>
      <c r="EJY166" s="90"/>
      <c r="EJZ166" s="90"/>
      <c r="EKA166" s="90"/>
      <c r="EKB166" s="90"/>
      <c r="EKC166" s="90"/>
      <c r="EKD166" s="90"/>
      <c r="EKE166" s="90"/>
      <c r="EKF166" s="90"/>
      <c r="EKG166" s="90"/>
      <c r="EKH166" s="90"/>
      <c r="EKI166" s="90"/>
      <c r="EKJ166" s="90"/>
      <c r="EKK166" s="90"/>
      <c r="EKL166" s="90"/>
      <c r="EKM166" s="90"/>
      <c r="EKN166" s="90"/>
      <c r="EKO166" s="90"/>
      <c r="EKP166" s="90"/>
      <c r="EKQ166" s="90"/>
      <c r="EKR166" s="90"/>
      <c r="EKS166" s="90"/>
      <c r="EKT166" s="90"/>
      <c r="EKU166" s="90"/>
      <c r="EKV166" s="90"/>
      <c r="EKW166" s="90"/>
      <c r="EKX166" s="90"/>
      <c r="EKY166" s="90"/>
      <c r="EKZ166" s="90"/>
      <c r="ELA166" s="90"/>
      <c r="ELB166" s="90"/>
      <c r="ELC166" s="90"/>
      <c r="ELD166" s="90"/>
      <c r="ELE166" s="90"/>
      <c r="ELF166" s="90"/>
      <c r="ELG166" s="90"/>
      <c r="ELH166" s="90"/>
      <c r="ELI166" s="90"/>
      <c r="ELJ166" s="90"/>
      <c r="ELK166" s="90"/>
      <c r="ELL166" s="90"/>
      <c r="ELM166" s="90"/>
      <c r="ELN166" s="90"/>
      <c r="ELO166" s="90"/>
      <c r="ELP166" s="90"/>
      <c r="ELQ166" s="90"/>
      <c r="ELR166" s="90"/>
      <c r="ELS166" s="90"/>
      <c r="ELT166" s="90"/>
      <c r="ELU166" s="90"/>
      <c r="ELV166" s="90"/>
      <c r="ELW166" s="90"/>
      <c r="ELX166" s="90"/>
      <c r="ELY166" s="90"/>
      <c r="ELZ166" s="90"/>
      <c r="EMA166" s="90"/>
      <c r="EMB166" s="90"/>
      <c r="EMC166" s="90"/>
      <c r="EMD166" s="90"/>
      <c r="EME166" s="90"/>
      <c r="EMF166" s="90"/>
      <c r="EMG166" s="90"/>
      <c r="EMH166" s="90"/>
      <c r="EMI166" s="90"/>
      <c r="EMJ166" s="90"/>
      <c r="EMK166" s="90"/>
      <c r="EML166" s="90"/>
      <c r="EMM166" s="90"/>
      <c r="EMN166" s="90"/>
      <c r="EMO166" s="90"/>
      <c r="EMP166" s="90"/>
      <c r="EMQ166" s="90"/>
      <c r="EMR166" s="90"/>
      <c r="EMS166" s="90"/>
      <c r="EMT166" s="90"/>
      <c r="EMU166" s="90"/>
      <c r="EMV166" s="90"/>
      <c r="EMW166" s="90"/>
      <c r="EMX166" s="90"/>
      <c r="EMY166" s="90"/>
      <c r="EMZ166" s="90"/>
      <c r="ENA166" s="90"/>
      <c r="ENB166" s="90"/>
      <c r="ENC166" s="90"/>
      <c r="END166" s="90"/>
      <c r="ENE166" s="90"/>
      <c r="ENF166" s="90"/>
      <c r="ENG166" s="90"/>
      <c r="ENH166" s="90"/>
      <c r="ENI166" s="90"/>
      <c r="ENJ166" s="90"/>
      <c r="ENK166" s="90"/>
      <c r="ENL166" s="90"/>
      <c r="ENM166" s="90"/>
      <c r="ENN166" s="90"/>
      <c r="ENO166" s="90"/>
      <c r="ENP166" s="90"/>
      <c r="ENQ166" s="90"/>
      <c r="ENR166" s="90"/>
      <c r="ENS166" s="90"/>
      <c r="ENT166" s="90"/>
      <c r="ENU166" s="90"/>
      <c r="ENV166" s="90"/>
      <c r="ENW166" s="90"/>
      <c r="ENX166" s="90"/>
      <c r="ENY166" s="90"/>
      <c r="ENZ166" s="90"/>
      <c r="EOA166" s="90"/>
      <c r="EOB166" s="90"/>
      <c r="EOC166" s="90"/>
      <c r="EOD166" s="90"/>
      <c r="EOE166" s="90"/>
      <c r="EOF166" s="90"/>
      <c r="EOG166" s="90"/>
      <c r="EOH166" s="90"/>
      <c r="EOI166" s="90"/>
      <c r="EOJ166" s="90"/>
      <c r="EOK166" s="90"/>
      <c r="EOL166" s="90"/>
      <c r="EOM166" s="90"/>
      <c r="EON166" s="90"/>
      <c r="EOO166" s="90"/>
      <c r="EOP166" s="90"/>
      <c r="EOQ166" s="90"/>
      <c r="EOR166" s="90"/>
      <c r="EOS166" s="90"/>
      <c r="EOT166" s="90"/>
      <c r="EOU166" s="90"/>
      <c r="EOV166" s="90"/>
      <c r="EOW166" s="90"/>
      <c r="EOX166" s="90"/>
      <c r="EOY166" s="90"/>
      <c r="EOZ166" s="90"/>
      <c r="EPA166" s="90"/>
      <c r="EPB166" s="90"/>
      <c r="EPC166" s="90"/>
      <c r="EPD166" s="90"/>
      <c r="EPE166" s="90"/>
      <c r="EPF166" s="90"/>
      <c r="EPG166" s="90"/>
      <c r="EPH166" s="90"/>
      <c r="EPI166" s="90"/>
      <c r="EPJ166" s="90"/>
      <c r="EPK166" s="90"/>
      <c r="EPL166" s="90"/>
      <c r="EPM166" s="90"/>
      <c r="EPN166" s="90"/>
      <c r="EPO166" s="90"/>
      <c r="EPP166" s="90"/>
      <c r="EPQ166" s="90"/>
      <c r="EPR166" s="90"/>
      <c r="EPS166" s="90"/>
      <c r="EPT166" s="90"/>
      <c r="EPU166" s="90"/>
      <c r="EPV166" s="90"/>
      <c r="EPW166" s="90"/>
      <c r="EPX166" s="90"/>
      <c r="EPY166" s="90"/>
      <c r="EPZ166" s="90"/>
      <c r="EQA166" s="90"/>
      <c r="EQB166" s="90"/>
      <c r="EQC166" s="90"/>
      <c r="EQD166" s="90"/>
      <c r="EQE166" s="90"/>
      <c r="EQF166" s="90"/>
      <c r="EQG166" s="90"/>
      <c r="EQH166" s="90"/>
      <c r="EQI166" s="90"/>
      <c r="EQJ166" s="90"/>
      <c r="EQK166" s="90"/>
      <c r="EQL166" s="90"/>
      <c r="EQM166" s="90"/>
      <c r="EQN166" s="90"/>
      <c r="EQO166" s="90"/>
      <c r="EQP166" s="90"/>
      <c r="EQQ166" s="90"/>
      <c r="EQR166" s="90"/>
      <c r="EQS166" s="90"/>
      <c r="EQT166" s="90"/>
      <c r="EQU166" s="90"/>
      <c r="EQV166" s="90"/>
      <c r="EQW166" s="90"/>
      <c r="EQX166" s="90"/>
      <c r="EQY166" s="90"/>
      <c r="EQZ166" s="90"/>
      <c r="ERA166" s="90"/>
      <c r="ERB166" s="90"/>
      <c r="ERC166" s="90"/>
      <c r="ERD166" s="90"/>
      <c r="ERE166" s="90"/>
      <c r="ERF166" s="90"/>
      <c r="ERG166" s="90"/>
      <c r="ERH166" s="90"/>
      <c r="ERI166" s="90"/>
      <c r="ERJ166" s="90"/>
      <c r="ERK166" s="90"/>
      <c r="ERL166" s="90"/>
      <c r="ERM166" s="90"/>
      <c r="ERN166" s="90"/>
      <c r="ERO166" s="90"/>
      <c r="ERP166" s="90"/>
      <c r="ERQ166" s="90"/>
      <c r="ERR166" s="90"/>
      <c r="ERS166" s="90"/>
      <c r="ERT166" s="90"/>
      <c r="ERU166" s="90"/>
      <c r="ERV166" s="90"/>
      <c r="ERW166" s="90"/>
      <c r="ERX166" s="90"/>
      <c r="ERY166" s="90"/>
      <c r="ERZ166" s="90"/>
      <c r="ESA166" s="90"/>
      <c r="ESB166" s="90"/>
      <c r="ESC166" s="90"/>
      <c r="ESD166" s="90"/>
      <c r="ESE166" s="90"/>
      <c r="ESF166" s="90"/>
      <c r="ESG166" s="90"/>
      <c r="ESH166" s="90"/>
      <c r="ESI166" s="90"/>
      <c r="ESJ166" s="90"/>
      <c r="ESK166" s="90"/>
      <c r="ESL166" s="90"/>
      <c r="ESM166" s="90"/>
      <c r="ESN166" s="90"/>
      <c r="ESO166" s="90"/>
      <c r="ESP166" s="90"/>
      <c r="ESQ166" s="90"/>
      <c r="ESR166" s="90"/>
      <c r="ESS166" s="90"/>
      <c r="EST166" s="90"/>
      <c r="ESU166" s="90"/>
      <c r="ESV166" s="90"/>
      <c r="ESW166" s="90"/>
      <c r="ESX166" s="90"/>
      <c r="ESY166" s="90"/>
      <c r="ESZ166" s="90"/>
      <c r="ETA166" s="90"/>
      <c r="ETB166" s="90"/>
      <c r="ETC166" s="90"/>
      <c r="ETD166" s="90"/>
      <c r="ETE166" s="90"/>
      <c r="ETF166" s="90"/>
      <c r="ETG166" s="90"/>
      <c r="ETH166" s="90"/>
      <c r="ETI166" s="90"/>
      <c r="ETJ166" s="90"/>
      <c r="ETK166" s="90"/>
      <c r="ETL166" s="90"/>
      <c r="ETM166" s="90"/>
      <c r="ETN166" s="90"/>
      <c r="ETO166" s="90"/>
      <c r="ETP166" s="90"/>
      <c r="ETQ166" s="90"/>
      <c r="ETR166" s="90"/>
      <c r="ETS166" s="90"/>
      <c r="ETT166" s="90"/>
      <c r="ETU166" s="90"/>
      <c r="ETV166" s="90"/>
      <c r="ETW166" s="90"/>
      <c r="ETX166" s="90"/>
      <c r="ETY166" s="90"/>
      <c r="ETZ166" s="90"/>
      <c r="EUA166" s="90"/>
      <c r="EUB166" s="90"/>
      <c r="EUC166" s="90"/>
      <c r="EUD166" s="90"/>
      <c r="EUE166" s="90"/>
      <c r="EUF166" s="90"/>
      <c r="EUG166" s="90"/>
      <c r="EUH166" s="90"/>
      <c r="EUI166" s="90"/>
      <c r="EUJ166" s="90"/>
      <c r="EUK166" s="90"/>
      <c r="EUL166" s="90"/>
      <c r="EUM166" s="90"/>
      <c r="EUN166" s="90"/>
      <c r="EUO166" s="90"/>
      <c r="EUP166" s="90"/>
      <c r="EUQ166" s="90"/>
      <c r="EUR166" s="90"/>
      <c r="EUS166" s="90"/>
      <c r="EUT166" s="90"/>
      <c r="EUU166" s="90"/>
      <c r="EUV166" s="90"/>
      <c r="EUW166" s="90"/>
      <c r="EUX166" s="90"/>
      <c r="EUY166" s="90"/>
      <c r="EUZ166" s="90"/>
      <c r="EVA166" s="90"/>
      <c r="EVB166" s="90"/>
      <c r="EVC166" s="90"/>
      <c r="EVD166" s="90"/>
      <c r="EVE166" s="90"/>
      <c r="EVF166" s="90"/>
      <c r="EVG166" s="90"/>
      <c r="EVH166" s="90"/>
      <c r="EVI166" s="90"/>
      <c r="EVJ166" s="90"/>
      <c r="EVK166" s="90"/>
      <c r="EVL166" s="90"/>
      <c r="EVM166" s="90"/>
      <c r="EVN166" s="90"/>
      <c r="EVO166" s="90"/>
      <c r="EVP166" s="90"/>
      <c r="EVQ166" s="90"/>
      <c r="EVR166" s="90"/>
      <c r="EVS166" s="90"/>
      <c r="EVT166" s="90"/>
      <c r="EVU166" s="90"/>
      <c r="EVV166" s="90"/>
      <c r="EVW166" s="90"/>
      <c r="EVX166" s="90"/>
      <c r="EVY166" s="90"/>
      <c r="EVZ166" s="90"/>
      <c r="EWA166" s="90"/>
      <c r="EWB166" s="90"/>
      <c r="EWC166" s="90"/>
      <c r="EWD166" s="90"/>
      <c r="EWE166" s="90"/>
      <c r="EWF166" s="90"/>
      <c r="EWG166" s="90"/>
      <c r="EWH166" s="90"/>
      <c r="EWI166" s="90"/>
      <c r="EWJ166" s="90"/>
      <c r="EWK166" s="90"/>
      <c r="EWL166" s="90"/>
      <c r="EWM166" s="90"/>
      <c r="EWN166" s="90"/>
      <c r="EWO166" s="90"/>
      <c r="EWP166" s="90"/>
      <c r="EWQ166" s="90"/>
      <c r="EWR166" s="90"/>
      <c r="EWS166" s="90"/>
      <c r="EWT166" s="90"/>
      <c r="EWU166" s="90"/>
      <c r="EWV166" s="90"/>
      <c r="EWW166" s="90"/>
      <c r="EWX166" s="90"/>
      <c r="EWY166" s="90"/>
      <c r="EWZ166" s="90"/>
      <c r="EXA166" s="90"/>
      <c r="EXB166" s="90"/>
      <c r="EXC166" s="90"/>
      <c r="EXD166" s="90"/>
      <c r="EXE166" s="90"/>
      <c r="EXF166" s="90"/>
      <c r="EXG166" s="90"/>
      <c r="EXH166" s="90"/>
      <c r="EXI166" s="90"/>
      <c r="EXJ166" s="90"/>
      <c r="EXK166" s="90"/>
      <c r="EXL166" s="90"/>
      <c r="EXM166" s="90"/>
      <c r="EXN166" s="90"/>
      <c r="EXO166" s="90"/>
      <c r="EXP166" s="90"/>
      <c r="EXQ166" s="90"/>
      <c r="EXR166" s="90"/>
      <c r="EXS166" s="90"/>
      <c r="EXT166" s="90"/>
      <c r="EXU166" s="90"/>
      <c r="EXV166" s="90"/>
      <c r="EXW166" s="90"/>
      <c r="EXX166" s="90"/>
      <c r="EXY166" s="90"/>
      <c r="EXZ166" s="90"/>
      <c r="EYA166" s="90"/>
      <c r="EYB166" s="90"/>
      <c r="EYC166" s="90"/>
      <c r="EYD166" s="90"/>
      <c r="EYE166" s="90"/>
      <c r="EYF166" s="90"/>
      <c r="EYG166" s="90"/>
      <c r="EYH166" s="90"/>
      <c r="EYI166" s="90"/>
      <c r="EYJ166" s="90"/>
      <c r="EYK166" s="90"/>
      <c r="EYL166" s="90"/>
      <c r="EYM166" s="90"/>
      <c r="EYN166" s="90"/>
      <c r="EYO166" s="90"/>
      <c r="EYP166" s="90"/>
      <c r="EYQ166" s="90"/>
      <c r="EYR166" s="90"/>
      <c r="EYS166" s="90"/>
      <c r="EYT166" s="90"/>
      <c r="EYU166" s="90"/>
      <c r="EYV166" s="90"/>
      <c r="EYW166" s="90"/>
      <c r="EYX166" s="90"/>
      <c r="EYY166" s="90"/>
      <c r="EYZ166" s="90"/>
      <c r="EZA166" s="90"/>
      <c r="EZB166" s="90"/>
      <c r="EZC166" s="90"/>
      <c r="EZD166" s="90"/>
      <c r="EZE166" s="90"/>
      <c r="EZF166" s="90"/>
      <c r="EZG166" s="90"/>
      <c r="EZH166" s="90"/>
      <c r="EZI166" s="90"/>
      <c r="EZJ166" s="90"/>
      <c r="EZK166" s="90"/>
      <c r="EZL166" s="90"/>
      <c r="EZM166" s="90"/>
      <c r="EZN166" s="90"/>
      <c r="EZO166" s="90"/>
      <c r="EZP166" s="90"/>
      <c r="EZQ166" s="90"/>
      <c r="EZR166" s="90"/>
      <c r="EZS166" s="90"/>
      <c r="EZT166" s="90"/>
      <c r="EZU166" s="90"/>
      <c r="EZV166" s="90"/>
      <c r="EZW166" s="90"/>
      <c r="EZX166" s="90"/>
      <c r="EZY166" s="90"/>
      <c r="EZZ166" s="90"/>
      <c r="FAA166" s="90"/>
      <c r="FAB166" s="90"/>
      <c r="FAC166" s="90"/>
      <c r="FAD166" s="90"/>
      <c r="FAE166" s="90"/>
      <c r="FAF166" s="90"/>
      <c r="FAG166" s="90"/>
      <c r="FAH166" s="90"/>
      <c r="FAI166" s="90"/>
      <c r="FAJ166" s="90"/>
      <c r="FAK166" s="90"/>
      <c r="FAL166" s="90"/>
      <c r="FAM166" s="90"/>
      <c r="FAN166" s="90"/>
      <c r="FAO166" s="90"/>
      <c r="FAP166" s="90"/>
      <c r="FAQ166" s="90"/>
      <c r="FAR166" s="90"/>
      <c r="FAS166" s="90"/>
      <c r="FAT166" s="90"/>
      <c r="FAU166" s="90"/>
      <c r="FAV166" s="90"/>
      <c r="FAW166" s="90"/>
      <c r="FAX166" s="90"/>
      <c r="FAY166" s="90"/>
      <c r="FAZ166" s="90"/>
      <c r="FBA166" s="90"/>
      <c r="FBB166" s="90"/>
      <c r="FBC166" s="90"/>
      <c r="FBD166" s="90"/>
      <c r="FBE166" s="90"/>
      <c r="FBF166" s="90"/>
      <c r="FBG166" s="90"/>
      <c r="FBH166" s="90"/>
      <c r="FBI166" s="90"/>
      <c r="FBJ166" s="90"/>
      <c r="FBK166" s="90"/>
      <c r="FBL166" s="90"/>
      <c r="FBM166" s="90"/>
      <c r="FBN166" s="90"/>
      <c r="FBO166" s="90"/>
      <c r="FBP166" s="90"/>
      <c r="FBQ166" s="90"/>
      <c r="FBR166" s="90"/>
      <c r="FBS166" s="90"/>
      <c r="FBT166" s="90"/>
      <c r="FBU166" s="90"/>
      <c r="FBV166" s="90"/>
      <c r="FBW166" s="90"/>
      <c r="FBX166" s="90"/>
      <c r="FBY166" s="90"/>
      <c r="FBZ166" s="90"/>
      <c r="FCA166" s="90"/>
      <c r="FCB166" s="90"/>
      <c r="FCC166" s="90"/>
      <c r="FCD166" s="90"/>
      <c r="FCE166" s="90"/>
      <c r="FCF166" s="90"/>
      <c r="FCG166" s="90"/>
      <c r="FCH166" s="90"/>
      <c r="FCI166" s="90"/>
      <c r="FCJ166" s="90"/>
      <c r="FCK166" s="90"/>
      <c r="FCL166" s="90"/>
      <c r="FCM166" s="90"/>
      <c r="FCN166" s="90"/>
      <c r="FCO166" s="90"/>
      <c r="FCP166" s="90"/>
      <c r="FCQ166" s="90"/>
      <c r="FCR166" s="90"/>
      <c r="FCS166" s="90"/>
      <c r="FCT166" s="90"/>
      <c r="FCU166" s="90"/>
      <c r="FCV166" s="90"/>
      <c r="FCW166" s="90"/>
      <c r="FCX166" s="90"/>
      <c r="FCY166" s="90"/>
      <c r="FCZ166" s="90"/>
      <c r="FDA166" s="90"/>
      <c r="FDB166" s="90"/>
      <c r="FDC166" s="90"/>
      <c r="FDD166" s="90"/>
      <c r="FDE166" s="90"/>
      <c r="FDF166" s="90"/>
      <c r="FDG166" s="90"/>
      <c r="FDH166" s="90"/>
      <c r="FDI166" s="90"/>
      <c r="FDJ166" s="90"/>
      <c r="FDK166" s="90"/>
      <c r="FDL166" s="90"/>
      <c r="FDM166" s="90"/>
      <c r="FDN166" s="90"/>
      <c r="FDO166" s="90"/>
      <c r="FDP166" s="90"/>
      <c r="FDQ166" s="90"/>
      <c r="FDR166" s="90"/>
      <c r="FDS166" s="90"/>
      <c r="FDT166" s="90"/>
      <c r="FDU166" s="90"/>
      <c r="FDV166" s="90"/>
      <c r="FDW166" s="90"/>
      <c r="FDX166" s="90"/>
      <c r="FDY166" s="90"/>
      <c r="FDZ166" s="90"/>
      <c r="FEA166" s="90"/>
      <c r="FEB166" s="90"/>
      <c r="FEC166" s="90"/>
      <c r="FED166" s="90"/>
      <c r="FEE166" s="90"/>
      <c r="FEF166" s="90"/>
      <c r="FEG166" s="90"/>
      <c r="FEH166" s="90"/>
      <c r="FEI166" s="90"/>
      <c r="FEJ166" s="90"/>
      <c r="FEK166" s="90"/>
      <c r="FEL166" s="90"/>
      <c r="FEM166" s="90"/>
      <c r="FEN166" s="90"/>
      <c r="FEO166" s="90"/>
      <c r="FEP166" s="90"/>
      <c r="FEQ166" s="90"/>
      <c r="FER166" s="90"/>
      <c r="FES166" s="90"/>
      <c r="FET166" s="90"/>
      <c r="FEU166" s="90"/>
      <c r="FEV166" s="90"/>
      <c r="FEW166" s="90"/>
      <c r="FEX166" s="90"/>
      <c r="FEY166" s="90"/>
      <c r="FEZ166" s="90"/>
      <c r="FFA166" s="90"/>
      <c r="FFB166" s="90"/>
      <c r="FFC166" s="90"/>
      <c r="FFD166" s="90"/>
      <c r="FFE166" s="90"/>
      <c r="FFF166" s="90"/>
      <c r="FFG166" s="90"/>
      <c r="FFH166" s="90"/>
      <c r="FFI166" s="90"/>
      <c r="FFJ166" s="90"/>
      <c r="FFK166" s="90"/>
      <c r="FFL166" s="90"/>
      <c r="FFM166" s="90"/>
      <c r="FFN166" s="90"/>
      <c r="FFO166" s="90"/>
      <c r="FFP166" s="90"/>
      <c r="FFQ166" s="90"/>
      <c r="FFR166" s="90"/>
      <c r="FFS166" s="90"/>
      <c r="FFT166" s="90"/>
      <c r="FFU166" s="90"/>
      <c r="FFV166" s="90"/>
      <c r="FFW166" s="90"/>
      <c r="FFX166" s="90"/>
      <c r="FFY166" s="90"/>
      <c r="FFZ166" s="90"/>
      <c r="FGA166" s="90"/>
      <c r="FGB166" s="90"/>
      <c r="FGC166" s="90"/>
      <c r="FGD166" s="90"/>
      <c r="FGE166" s="90"/>
      <c r="FGF166" s="90"/>
      <c r="FGG166" s="90"/>
      <c r="FGH166" s="90"/>
      <c r="FGI166" s="90"/>
      <c r="FGJ166" s="90"/>
      <c r="FGK166" s="90"/>
      <c r="FGL166" s="90"/>
      <c r="FGM166" s="90"/>
      <c r="FGN166" s="90"/>
      <c r="FGO166" s="90"/>
      <c r="FGP166" s="90"/>
      <c r="FGQ166" s="90"/>
      <c r="FGR166" s="90"/>
      <c r="FGS166" s="90"/>
      <c r="FGT166" s="90"/>
      <c r="FGU166" s="90"/>
      <c r="FGV166" s="90"/>
      <c r="FGW166" s="90"/>
      <c r="FGX166" s="90"/>
      <c r="FGY166" s="90"/>
      <c r="FGZ166" s="90"/>
      <c r="FHA166" s="90"/>
      <c r="FHB166" s="90"/>
      <c r="FHC166" s="90"/>
      <c r="FHD166" s="90"/>
      <c r="FHE166" s="90"/>
      <c r="FHF166" s="90"/>
      <c r="FHG166" s="90"/>
      <c r="FHH166" s="90"/>
      <c r="FHI166" s="90"/>
      <c r="FHJ166" s="90"/>
      <c r="FHK166" s="90"/>
      <c r="FHL166" s="90"/>
      <c r="FHM166" s="90"/>
      <c r="FHN166" s="90"/>
      <c r="FHO166" s="90"/>
      <c r="FHP166" s="90"/>
      <c r="FHQ166" s="90"/>
      <c r="FHR166" s="90"/>
      <c r="FHS166" s="90"/>
      <c r="FHT166" s="90"/>
      <c r="FHU166" s="90"/>
      <c r="FHV166" s="90"/>
      <c r="FHW166" s="90"/>
      <c r="FHX166" s="90"/>
      <c r="FHY166" s="90"/>
      <c r="FHZ166" s="90"/>
      <c r="FIA166" s="90"/>
      <c r="FIB166" s="90"/>
      <c r="FIC166" s="90"/>
      <c r="FID166" s="90"/>
      <c r="FIE166" s="90"/>
      <c r="FIF166" s="90"/>
      <c r="FIG166" s="90"/>
      <c r="FIH166" s="90"/>
      <c r="FII166" s="90"/>
      <c r="FIJ166" s="90"/>
      <c r="FIK166" s="90"/>
      <c r="FIL166" s="90"/>
      <c r="FIM166" s="90"/>
      <c r="FIN166" s="90"/>
      <c r="FIO166" s="90"/>
      <c r="FIP166" s="90"/>
      <c r="FIQ166" s="90"/>
      <c r="FIR166" s="90"/>
      <c r="FIS166" s="90"/>
      <c r="FIT166" s="90"/>
      <c r="FIU166" s="90"/>
      <c r="FIV166" s="90"/>
      <c r="FIW166" s="90"/>
      <c r="FIX166" s="90"/>
      <c r="FIY166" s="90"/>
      <c r="FIZ166" s="90"/>
      <c r="FJA166" s="90"/>
      <c r="FJB166" s="90"/>
      <c r="FJC166" s="90"/>
      <c r="FJD166" s="90"/>
      <c r="FJE166" s="90"/>
      <c r="FJF166" s="90"/>
      <c r="FJG166" s="90"/>
      <c r="FJH166" s="90"/>
      <c r="FJI166" s="90"/>
      <c r="FJJ166" s="90"/>
      <c r="FJK166" s="90"/>
      <c r="FJL166" s="90"/>
      <c r="FJM166" s="90"/>
      <c r="FJN166" s="90"/>
      <c r="FJO166" s="90"/>
      <c r="FJP166" s="90"/>
      <c r="FJQ166" s="90"/>
      <c r="FJR166" s="90"/>
      <c r="FJS166" s="90"/>
      <c r="FJT166" s="90"/>
      <c r="FJU166" s="90"/>
      <c r="FJV166" s="90"/>
      <c r="FJW166" s="90"/>
      <c r="FJX166" s="90"/>
      <c r="FJY166" s="90"/>
      <c r="FJZ166" s="90"/>
      <c r="FKA166" s="90"/>
      <c r="FKB166" s="90"/>
      <c r="FKC166" s="90"/>
      <c r="FKD166" s="90"/>
      <c r="FKE166" s="90"/>
      <c r="FKF166" s="90"/>
      <c r="FKG166" s="90"/>
      <c r="FKH166" s="90"/>
      <c r="FKI166" s="90"/>
      <c r="FKJ166" s="90"/>
      <c r="FKK166" s="90"/>
      <c r="FKL166" s="90"/>
      <c r="FKM166" s="90"/>
      <c r="FKN166" s="90"/>
      <c r="FKO166" s="90"/>
      <c r="FKP166" s="90"/>
      <c r="FKQ166" s="90"/>
      <c r="FKR166" s="90"/>
      <c r="FKS166" s="90"/>
      <c r="FKT166" s="90"/>
      <c r="FKU166" s="90"/>
      <c r="FKV166" s="90"/>
      <c r="FKW166" s="90"/>
      <c r="FKX166" s="90"/>
      <c r="FKY166" s="90"/>
      <c r="FKZ166" s="90"/>
      <c r="FLA166" s="90"/>
      <c r="FLB166" s="90"/>
      <c r="FLC166" s="90"/>
      <c r="FLD166" s="90"/>
      <c r="FLE166" s="90"/>
      <c r="FLF166" s="90"/>
      <c r="FLG166" s="90"/>
      <c r="FLH166" s="90"/>
      <c r="FLI166" s="90"/>
      <c r="FLJ166" s="90"/>
      <c r="FLK166" s="90"/>
      <c r="FLL166" s="90"/>
      <c r="FLM166" s="90"/>
      <c r="FLN166" s="90"/>
      <c r="FLO166" s="90"/>
      <c r="FLP166" s="90"/>
      <c r="FLQ166" s="90"/>
      <c r="FLR166" s="90"/>
      <c r="FLS166" s="90"/>
      <c r="FLT166" s="90"/>
      <c r="FLU166" s="90"/>
      <c r="FLV166" s="90"/>
      <c r="FLW166" s="90"/>
      <c r="FLX166" s="90"/>
      <c r="FLY166" s="90"/>
      <c r="FLZ166" s="90"/>
      <c r="FMA166" s="90"/>
      <c r="FMB166" s="90"/>
      <c r="FMC166" s="90"/>
      <c r="FMD166" s="90"/>
      <c r="FME166" s="90"/>
      <c r="FMF166" s="90"/>
      <c r="FMG166" s="90"/>
      <c r="FMH166" s="90"/>
      <c r="FMI166" s="90"/>
      <c r="FMJ166" s="90"/>
      <c r="FMK166" s="90"/>
      <c r="FML166" s="90"/>
      <c r="FMM166" s="90"/>
      <c r="FMN166" s="90"/>
      <c r="FMO166" s="90"/>
      <c r="FMP166" s="90"/>
      <c r="FMQ166" s="90"/>
      <c r="FMR166" s="90"/>
      <c r="FMS166" s="90"/>
      <c r="FMT166" s="90"/>
      <c r="FMU166" s="90"/>
      <c r="FMV166" s="90"/>
      <c r="FMW166" s="90"/>
      <c r="FMX166" s="90"/>
      <c r="FMY166" s="90"/>
      <c r="FMZ166" s="90"/>
      <c r="FNA166" s="90"/>
      <c r="FNB166" s="90"/>
      <c r="FNC166" s="90"/>
      <c r="FND166" s="90"/>
      <c r="FNE166" s="90"/>
      <c r="FNF166" s="90"/>
      <c r="FNG166" s="90"/>
      <c r="FNH166" s="90"/>
      <c r="FNI166" s="90"/>
      <c r="FNJ166" s="90"/>
      <c r="FNK166" s="90"/>
      <c r="FNL166" s="90"/>
      <c r="FNM166" s="90"/>
      <c r="FNN166" s="90"/>
      <c r="FNO166" s="90"/>
      <c r="FNP166" s="90"/>
      <c r="FNQ166" s="90"/>
      <c r="FNR166" s="90"/>
      <c r="FNS166" s="90"/>
      <c r="FNT166" s="90"/>
      <c r="FNU166" s="90"/>
      <c r="FNV166" s="90"/>
      <c r="FNW166" s="90"/>
      <c r="FNX166" s="90"/>
      <c r="FNY166" s="90"/>
      <c r="FNZ166" s="90"/>
      <c r="FOA166" s="90"/>
      <c r="FOB166" s="90"/>
      <c r="FOC166" s="90"/>
      <c r="FOD166" s="90"/>
      <c r="FOE166" s="90"/>
      <c r="FOF166" s="90"/>
      <c r="FOG166" s="90"/>
      <c r="FOH166" s="90"/>
      <c r="FOI166" s="90"/>
      <c r="FOJ166" s="90"/>
      <c r="FOK166" s="90"/>
      <c r="FOL166" s="90"/>
      <c r="FOM166" s="90"/>
      <c r="FON166" s="90"/>
      <c r="FOO166" s="90"/>
      <c r="FOP166" s="90"/>
      <c r="FOQ166" s="90"/>
      <c r="FOR166" s="90"/>
      <c r="FOS166" s="90"/>
      <c r="FOT166" s="90"/>
      <c r="FOU166" s="90"/>
      <c r="FOV166" s="90"/>
      <c r="FOW166" s="90"/>
      <c r="FOX166" s="90"/>
      <c r="FOY166" s="90"/>
      <c r="FOZ166" s="90"/>
      <c r="FPA166" s="90"/>
      <c r="FPB166" s="90"/>
      <c r="FPC166" s="90"/>
      <c r="FPD166" s="90"/>
      <c r="FPE166" s="90"/>
      <c r="FPF166" s="90"/>
      <c r="FPG166" s="90"/>
      <c r="FPH166" s="90"/>
      <c r="FPI166" s="90"/>
      <c r="FPJ166" s="90"/>
      <c r="FPK166" s="90"/>
      <c r="FPL166" s="90"/>
      <c r="FPM166" s="90"/>
      <c r="FPN166" s="90"/>
      <c r="FPO166" s="90"/>
      <c r="FPP166" s="90"/>
      <c r="FPQ166" s="90"/>
      <c r="FPR166" s="90"/>
      <c r="FPS166" s="90"/>
      <c r="FPT166" s="90"/>
      <c r="FPU166" s="90"/>
      <c r="FPV166" s="90"/>
      <c r="FPW166" s="90"/>
      <c r="FPX166" s="90"/>
      <c r="FPY166" s="90"/>
      <c r="FPZ166" s="90"/>
      <c r="FQA166" s="90"/>
      <c r="FQB166" s="90"/>
      <c r="FQC166" s="90"/>
      <c r="FQD166" s="90"/>
      <c r="FQE166" s="90"/>
      <c r="FQF166" s="90"/>
      <c r="FQG166" s="90"/>
      <c r="FQH166" s="90"/>
      <c r="FQI166" s="90"/>
      <c r="FQJ166" s="90"/>
      <c r="FQK166" s="90"/>
      <c r="FQL166" s="90"/>
      <c r="FQM166" s="90"/>
      <c r="FQN166" s="90"/>
      <c r="FQO166" s="90"/>
      <c r="FQP166" s="90"/>
      <c r="FQQ166" s="90"/>
      <c r="FQR166" s="90"/>
      <c r="FQS166" s="90"/>
      <c r="FQT166" s="90"/>
      <c r="FQU166" s="90"/>
      <c r="FQV166" s="90"/>
      <c r="FQW166" s="90"/>
      <c r="FQX166" s="90"/>
      <c r="FQY166" s="90"/>
      <c r="FQZ166" s="90"/>
      <c r="FRA166" s="90"/>
      <c r="FRB166" s="90"/>
      <c r="FRC166" s="90"/>
      <c r="FRD166" s="90"/>
      <c r="FRE166" s="90"/>
      <c r="FRF166" s="90"/>
      <c r="FRG166" s="90"/>
      <c r="FRH166" s="90"/>
      <c r="FRI166" s="90"/>
      <c r="FRJ166" s="90"/>
      <c r="FRK166" s="90"/>
      <c r="FRL166" s="90"/>
      <c r="FRM166" s="90"/>
      <c r="FRN166" s="90"/>
      <c r="FRO166" s="90"/>
      <c r="FRP166" s="90"/>
      <c r="FRQ166" s="90"/>
      <c r="FRR166" s="90"/>
      <c r="FRS166" s="90"/>
      <c r="FRT166" s="90"/>
      <c r="FRU166" s="90"/>
      <c r="FRV166" s="90"/>
      <c r="FRW166" s="90"/>
      <c r="FRX166" s="90"/>
      <c r="FRY166" s="90"/>
      <c r="FRZ166" s="90"/>
      <c r="FSA166" s="90"/>
      <c r="FSB166" s="90"/>
      <c r="FSC166" s="90"/>
      <c r="FSD166" s="90"/>
      <c r="FSE166" s="90"/>
      <c r="FSF166" s="90"/>
      <c r="FSG166" s="90"/>
      <c r="FSH166" s="90"/>
      <c r="FSI166" s="90"/>
      <c r="FSJ166" s="90"/>
      <c r="FSK166" s="90"/>
      <c r="FSL166" s="90"/>
      <c r="FSM166" s="90"/>
      <c r="FSN166" s="90"/>
      <c r="FSO166" s="90"/>
      <c r="FSP166" s="90"/>
      <c r="FSQ166" s="90"/>
      <c r="FSR166" s="90"/>
      <c r="FSS166" s="90"/>
      <c r="FST166" s="90"/>
      <c r="FSU166" s="90"/>
      <c r="FSV166" s="90"/>
      <c r="FSW166" s="90"/>
      <c r="FSX166" s="90"/>
      <c r="FSY166" s="90"/>
      <c r="FSZ166" s="90"/>
      <c r="FTA166" s="90"/>
      <c r="FTB166" s="90"/>
      <c r="FTC166" s="90"/>
      <c r="FTD166" s="90"/>
      <c r="FTE166" s="90"/>
      <c r="FTF166" s="90"/>
      <c r="FTG166" s="90"/>
      <c r="FTH166" s="90"/>
      <c r="FTI166" s="90"/>
      <c r="FTJ166" s="90"/>
      <c r="FTK166" s="90"/>
      <c r="FTL166" s="90"/>
      <c r="FTM166" s="90"/>
      <c r="FTN166" s="90"/>
      <c r="FTO166" s="90"/>
      <c r="FTP166" s="90"/>
      <c r="FTQ166" s="90"/>
      <c r="FTR166" s="90"/>
      <c r="FTS166" s="90"/>
      <c r="FTT166" s="90"/>
      <c r="FTU166" s="90"/>
      <c r="FTV166" s="90"/>
      <c r="FTW166" s="90"/>
      <c r="FTX166" s="90"/>
      <c r="FTY166" s="90"/>
      <c r="FTZ166" s="90"/>
      <c r="FUA166" s="90"/>
      <c r="FUB166" s="90"/>
      <c r="FUC166" s="90"/>
      <c r="FUD166" s="90"/>
      <c r="FUE166" s="90"/>
      <c r="FUF166" s="90"/>
      <c r="FUG166" s="90"/>
      <c r="FUH166" s="90"/>
      <c r="FUI166" s="90"/>
      <c r="FUJ166" s="90"/>
      <c r="FUK166" s="90"/>
      <c r="FUL166" s="90"/>
      <c r="FUM166" s="90"/>
      <c r="FUN166" s="90"/>
      <c r="FUO166" s="90"/>
      <c r="FUP166" s="90"/>
      <c r="FUQ166" s="90"/>
      <c r="FUR166" s="90"/>
      <c r="FUS166" s="90"/>
      <c r="FUT166" s="90"/>
      <c r="FUU166" s="90"/>
      <c r="FUV166" s="90"/>
      <c r="FUW166" s="90"/>
      <c r="FUX166" s="90"/>
      <c r="FUY166" s="90"/>
      <c r="FUZ166" s="90"/>
      <c r="FVA166" s="90"/>
      <c r="FVB166" s="90"/>
      <c r="FVC166" s="90"/>
      <c r="FVD166" s="90"/>
      <c r="FVE166" s="90"/>
      <c r="FVF166" s="90"/>
      <c r="FVG166" s="90"/>
      <c r="FVH166" s="90"/>
      <c r="FVI166" s="90"/>
      <c r="FVJ166" s="90"/>
      <c r="FVK166" s="90"/>
      <c r="FVL166" s="90"/>
      <c r="FVM166" s="90"/>
      <c r="FVN166" s="90"/>
      <c r="FVO166" s="90"/>
      <c r="FVP166" s="90"/>
      <c r="FVQ166" s="90"/>
      <c r="FVR166" s="90"/>
      <c r="FVS166" s="90"/>
      <c r="FVT166" s="90"/>
      <c r="FVU166" s="90"/>
      <c r="FVV166" s="90"/>
      <c r="FVW166" s="90"/>
      <c r="FVX166" s="90"/>
      <c r="FVY166" s="90"/>
      <c r="FVZ166" s="90"/>
      <c r="FWA166" s="90"/>
      <c r="FWB166" s="90"/>
      <c r="FWC166" s="90"/>
      <c r="FWD166" s="90"/>
      <c r="FWE166" s="90"/>
      <c r="FWF166" s="90"/>
      <c r="FWG166" s="90"/>
      <c r="FWH166" s="90"/>
      <c r="FWI166" s="90"/>
      <c r="FWJ166" s="90"/>
      <c r="FWK166" s="90"/>
      <c r="FWL166" s="90"/>
      <c r="FWM166" s="90"/>
      <c r="FWN166" s="90"/>
      <c r="FWO166" s="90"/>
      <c r="FWP166" s="90"/>
      <c r="FWQ166" s="90"/>
      <c r="FWR166" s="90"/>
      <c r="FWS166" s="90"/>
      <c r="FWT166" s="90"/>
      <c r="FWU166" s="90"/>
      <c r="FWV166" s="90"/>
      <c r="FWW166" s="90"/>
      <c r="FWX166" s="90"/>
      <c r="FWY166" s="90"/>
      <c r="FWZ166" s="90"/>
      <c r="FXA166" s="90"/>
      <c r="FXB166" s="90"/>
      <c r="FXC166" s="90"/>
      <c r="FXD166" s="90"/>
      <c r="FXE166" s="90"/>
      <c r="FXF166" s="90"/>
      <c r="FXG166" s="90"/>
      <c r="FXH166" s="90"/>
      <c r="FXI166" s="90"/>
      <c r="FXJ166" s="90"/>
      <c r="FXK166" s="90"/>
      <c r="FXL166" s="90"/>
      <c r="FXM166" s="90"/>
      <c r="FXN166" s="90"/>
      <c r="FXO166" s="90"/>
      <c r="FXP166" s="90"/>
      <c r="FXQ166" s="90"/>
      <c r="FXR166" s="90"/>
      <c r="FXS166" s="90"/>
      <c r="FXT166" s="90"/>
      <c r="FXU166" s="90"/>
      <c r="FXV166" s="90"/>
      <c r="FXW166" s="90"/>
      <c r="FXX166" s="90"/>
      <c r="FXY166" s="90"/>
      <c r="FXZ166" s="90"/>
      <c r="FYA166" s="90"/>
      <c r="FYB166" s="90"/>
      <c r="FYC166" s="90"/>
      <c r="FYD166" s="90"/>
      <c r="FYE166" s="90"/>
      <c r="FYF166" s="90"/>
      <c r="FYG166" s="90"/>
      <c r="FYH166" s="90"/>
      <c r="FYI166" s="90"/>
      <c r="FYJ166" s="90"/>
      <c r="FYK166" s="90"/>
      <c r="FYL166" s="90"/>
      <c r="FYM166" s="90"/>
      <c r="FYN166" s="90"/>
      <c r="FYO166" s="90"/>
      <c r="FYP166" s="90"/>
      <c r="FYQ166" s="90"/>
      <c r="FYR166" s="90"/>
      <c r="FYS166" s="90"/>
      <c r="FYT166" s="90"/>
      <c r="FYU166" s="90"/>
      <c r="FYV166" s="90"/>
      <c r="FYW166" s="90"/>
      <c r="FYX166" s="90"/>
      <c r="FYY166" s="90"/>
      <c r="FYZ166" s="90"/>
      <c r="FZA166" s="90"/>
      <c r="FZB166" s="90"/>
      <c r="FZC166" s="90"/>
      <c r="FZD166" s="90"/>
      <c r="FZE166" s="90"/>
      <c r="FZF166" s="90"/>
      <c r="FZG166" s="90"/>
      <c r="FZH166" s="90"/>
      <c r="FZI166" s="90"/>
      <c r="FZJ166" s="90"/>
      <c r="FZK166" s="90"/>
      <c r="FZL166" s="90"/>
      <c r="FZM166" s="90"/>
      <c r="FZN166" s="90"/>
      <c r="FZO166" s="90"/>
      <c r="FZP166" s="90"/>
      <c r="FZQ166" s="90"/>
      <c r="FZR166" s="90"/>
      <c r="FZS166" s="90"/>
      <c r="FZT166" s="90"/>
      <c r="FZU166" s="90"/>
      <c r="FZV166" s="90"/>
      <c r="FZW166" s="90"/>
      <c r="FZX166" s="90"/>
      <c r="FZY166" s="90"/>
      <c r="FZZ166" s="90"/>
      <c r="GAA166" s="90"/>
      <c r="GAB166" s="90"/>
      <c r="GAC166" s="90"/>
      <c r="GAD166" s="90"/>
      <c r="GAE166" s="90"/>
      <c r="GAF166" s="90"/>
      <c r="GAG166" s="90"/>
      <c r="GAH166" s="90"/>
      <c r="GAI166" s="90"/>
      <c r="GAJ166" s="90"/>
      <c r="GAK166" s="90"/>
      <c r="GAL166" s="90"/>
      <c r="GAM166" s="90"/>
      <c r="GAN166" s="90"/>
      <c r="GAO166" s="90"/>
      <c r="GAP166" s="90"/>
      <c r="GAQ166" s="90"/>
      <c r="GAR166" s="90"/>
      <c r="GAS166" s="90"/>
      <c r="GAT166" s="90"/>
      <c r="GAU166" s="90"/>
      <c r="GAV166" s="90"/>
      <c r="GAW166" s="90"/>
      <c r="GAX166" s="90"/>
      <c r="GAY166" s="90"/>
      <c r="GAZ166" s="90"/>
      <c r="GBA166" s="90"/>
      <c r="GBB166" s="90"/>
      <c r="GBC166" s="90"/>
      <c r="GBD166" s="90"/>
      <c r="GBE166" s="90"/>
      <c r="GBF166" s="90"/>
      <c r="GBG166" s="90"/>
      <c r="GBH166" s="90"/>
      <c r="GBI166" s="90"/>
      <c r="GBJ166" s="90"/>
      <c r="GBK166" s="90"/>
      <c r="GBL166" s="90"/>
      <c r="GBM166" s="90"/>
      <c r="GBN166" s="90"/>
      <c r="GBO166" s="90"/>
      <c r="GBP166" s="90"/>
      <c r="GBQ166" s="90"/>
      <c r="GBR166" s="90"/>
      <c r="GBS166" s="90"/>
      <c r="GBT166" s="90"/>
      <c r="GBU166" s="90"/>
      <c r="GBV166" s="90"/>
      <c r="GBW166" s="90"/>
      <c r="GBX166" s="90"/>
      <c r="GBY166" s="90"/>
      <c r="GBZ166" s="90"/>
      <c r="GCA166" s="90"/>
      <c r="GCB166" s="90"/>
      <c r="GCC166" s="90"/>
      <c r="GCD166" s="90"/>
      <c r="GCE166" s="90"/>
      <c r="GCF166" s="90"/>
      <c r="GCG166" s="90"/>
      <c r="GCH166" s="90"/>
      <c r="GCI166" s="90"/>
      <c r="GCJ166" s="90"/>
      <c r="GCK166" s="90"/>
      <c r="GCL166" s="90"/>
      <c r="GCM166" s="90"/>
      <c r="GCN166" s="90"/>
      <c r="GCO166" s="90"/>
      <c r="GCP166" s="90"/>
      <c r="GCQ166" s="90"/>
      <c r="GCR166" s="90"/>
      <c r="GCS166" s="90"/>
      <c r="GCT166" s="90"/>
      <c r="GCU166" s="90"/>
      <c r="GCV166" s="90"/>
      <c r="GCW166" s="90"/>
      <c r="GCX166" s="90"/>
      <c r="GCY166" s="90"/>
      <c r="GCZ166" s="90"/>
      <c r="GDA166" s="90"/>
      <c r="GDB166" s="90"/>
      <c r="GDC166" s="90"/>
      <c r="GDD166" s="90"/>
      <c r="GDE166" s="90"/>
      <c r="GDF166" s="90"/>
      <c r="GDG166" s="90"/>
      <c r="GDH166" s="90"/>
      <c r="GDI166" s="90"/>
      <c r="GDJ166" s="90"/>
      <c r="GDK166" s="90"/>
      <c r="GDL166" s="90"/>
      <c r="GDM166" s="90"/>
      <c r="GDN166" s="90"/>
      <c r="GDO166" s="90"/>
      <c r="GDP166" s="90"/>
      <c r="GDQ166" s="90"/>
      <c r="GDR166" s="90"/>
      <c r="GDS166" s="90"/>
      <c r="GDT166" s="90"/>
      <c r="GDU166" s="90"/>
      <c r="GDV166" s="90"/>
      <c r="GDW166" s="90"/>
      <c r="GDX166" s="90"/>
      <c r="GDY166" s="90"/>
      <c r="GDZ166" s="90"/>
      <c r="GEA166" s="90"/>
      <c r="GEB166" s="90"/>
      <c r="GEC166" s="90"/>
      <c r="GED166" s="90"/>
      <c r="GEE166" s="90"/>
      <c r="GEF166" s="90"/>
      <c r="GEG166" s="90"/>
      <c r="GEH166" s="90"/>
      <c r="GEI166" s="90"/>
      <c r="GEJ166" s="90"/>
      <c r="GEK166" s="90"/>
      <c r="GEL166" s="90"/>
      <c r="GEM166" s="90"/>
      <c r="GEN166" s="90"/>
      <c r="GEO166" s="90"/>
      <c r="GEP166" s="90"/>
      <c r="GEQ166" s="90"/>
      <c r="GER166" s="90"/>
      <c r="GES166" s="90"/>
      <c r="GET166" s="90"/>
      <c r="GEU166" s="90"/>
      <c r="GEV166" s="90"/>
      <c r="GEW166" s="90"/>
      <c r="GEX166" s="90"/>
      <c r="GEY166" s="90"/>
      <c r="GEZ166" s="90"/>
      <c r="GFA166" s="90"/>
      <c r="GFB166" s="90"/>
      <c r="GFC166" s="90"/>
      <c r="GFD166" s="90"/>
      <c r="GFE166" s="90"/>
      <c r="GFF166" s="90"/>
      <c r="GFG166" s="90"/>
      <c r="GFH166" s="90"/>
      <c r="GFI166" s="90"/>
      <c r="GFJ166" s="90"/>
      <c r="GFK166" s="90"/>
      <c r="GFL166" s="90"/>
      <c r="GFM166" s="90"/>
      <c r="GFN166" s="90"/>
      <c r="GFO166" s="90"/>
      <c r="GFP166" s="90"/>
      <c r="GFQ166" s="90"/>
      <c r="GFR166" s="90"/>
      <c r="GFS166" s="90"/>
      <c r="GFT166" s="90"/>
      <c r="GFU166" s="90"/>
      <c r="GFV166" s="90"/>
      <c r="GFW166" s="90"/>
      <c r="GFX166" s="90"/>
      <c r="GFY166" s="90"/>
      <c r="GFZ166" s="90"/>
      <c r="GGA166" s="90"/>
      <c r="GGB166" s="90"/>
      <c r="GGC166" s="90"/>
      <c r="GGD166" s="90"/>
      <c r="GGE166" s="90"/>
      <c r="GGF166" s="90"/>
      <c r="GGG166" s="90"/>
      <c r="GGH166" s="90"/>
      <c r="GGI166" s="90"/>
      <c r="GGJ166" s="90"/>
      <c r="GGK166" s="90"/>
      <c r="GGL166" s="90"/>
      <c r="GGM166" s="90"/>
      <c r="GGN166" s="90"/>
      <c r="GGO166" s="90"/>
      <c r="GGP166" s="90"/>
      <c r="GGQ166" s="90"/>
      <c r="GGR166" s="90"/>
      <c r="GGS166" s="90"/>
      <c r="GGT166" s="90"/>
      <c r="GGU166" s="90"/>
      <c r="GGV166" s="90"/>
      <c r="GGW166" s="90"/>
      <c r="GGX166" s="90"/>
      <c r="GGY166" s="90"/>
      <c r="GGZ166" s="90"/>
      <c r="GHA166" s="90"/>
      <c r="GHB166" s="90"/>
      <c r="GHC166" s="90"/>
      <c r="GHD166" s="90"/>
      <c r="GHE166" s="90"/>
      <c r="GHF166" s="90"/>
      <c r="GHG166" s="90"/>
      <c r="GHH166" s="90"/>
      <c r="GHI166" s="90"/>
      <c r="GHJ166" s="90"/>
      <c r="GHK166" s="90"/>
      <c r="GHL166" s="90"/>
      <c r="GHM166" s="90"/>
      <c r="GHN166" s="90"/>
      <c r="GHO166" s="90"/>
      <c r="GHP166" s="90"/>
      <c r="GHQ166" s="90"/>
      <c r="GHR166" s="90"/>
      <c r="GHS166" s="90"/>
      <c r="GHT166" s="90"/>
      <c r="GHU166" s="90"/>
      <c r="GHV166" s="90"/>
      <c r="GHW166" s="90"/>
      <c r="GHX166" s="90"/>
      <c r="GHY166" s="90"/>
      <c r="GHZ166" s="90"/>
      <c r="GIA166" s="90"/>
      <c r="GIB166" s="90"/>
      <c r="GIC166" s="90"/>
      <c r="GID166" s="90"/>
      <c r="GIE166" s="90"/>
      <c r="GIF166" s="90"/>
      <c r="GIG166" s="90"/>
      <c r="GIH166" s="90"/>
      <c r="GII166" s="90"/>
      <c r="GIJ166" s="90"/>
      <c r="GIK166" s="90"/>
      <c r="GIL166" s="90"/>
      <c r="GIM166" s="90"/>
      <c r="GIN166" s="90"/>
      <c r="GIO166" s="90"/>
      <c r="GIP166" s="90"/>
      <c r="GIQ166" s="90"/>
      <c r="GIR166" s="90"/>
      <c r="GIS166" s="90"/>
      <c r="GIT166" s="90"/>
      <c r="GIU166" s="90"/>
      <c r="GIV166" s="90"/>
      <c r="GIW166" s="90"/>
      <c r="GIX166" s="90"/>
      <c r="GIY166" s="90"/>
      <c r="GIZ166" s="90"/>
      <c r="GJA166" s="90"/>
      <c r="GJB166" s="90"/>
      <c r="GJC166" s="90"/>
      <c r="GJD166" s="90"/>
      <c r="GJE166" s="90"/>
      <c r="GJF166" s="90"/>
      <c r="GJG166" s="90"/>
      <c r="GJH166" s="90"/>
      <c r="GJI166" s="90"/>
      <c r="GJJ166" s="90"/>
      <c r="GJK166" s="90"/>
      <c r="GJL166" s="90"/>
      <c r="GJM166" s="90"/>
      <c r="GJN166" s="90"/>
      <c r="GJO166" s="90"/>
      <c r="GJP166" s="90"/>
      <c r="GJQ166" s="90"/>
      <c r="GJR166" s="90"/>
      <c r="GJS166" s="90"/>
      <c r="GJT166" s="90"/>
      <c r="GJU166" s="90"/>
      <c r="GJV166" s="90"/>
      <c r="GJW166" s="90"/>
      <c r="GJX166" s="90"/>
      <c r="GJY166" s="90"/>
      <c r="GJZ166" s="90"/>
      <c r="GKA166" s="90"/>
      <c r="GKB166" s="90"/>
      <c r="GKC166" s="90"/>
      <c r="GKD166" s="90"/>
      <c r="GKE166" s="90"/>
      <c r="GKF166" s="90"/>
      <c r="GKG166" s="90"/>
      <c r="GKH166" s="90"/>
      <c r="GKI166" s="90"/>
      <c r="GKJ166" s="90"/>
      <c r="GKK166" s="90"/>
      <c r="GKL166" s="90"/>
      <c r="GKM166" s="90"/>
      <c r="GKN166" s="90"/>
      <c r="GKO166" s="90"/>
      <c r="GKP166" s="90"/>
      <c r="GKQ166" s="90"/>
      <c r="GKR166" s="90"/>
      <c r="GKS166" s="90"/>
      <c r="GKT166" s="90"/>
      <c r="GKU166" s="90"/>
      <c r="GKV166" s="90"/>
      <c r="GKW166" s="90"/>
      <c r="GKX166" s="90"/>
      <c r="GKY166" s="90"/>
      <c r="GKZ166" s="90"/>
      <c r="GLA166" s="90"/>
      <c r="GLB166" s="90"/>
      <c r="GLC166" s="90"/>
      <c r="GLD166" s="90"/>
      <c r="GLE166" s="90"/>
      <c r="GLF166" s="90"/>
      <c r="GLG166" s="90"/>
      <c r="GLH166" s="90"/>
      <c r="GLI166" s="90"/>
      <c r="GLJ166" s="90"/>
      <c r="GLK166" s="90"/>
      <c r="GLL166" s="90"/>
      <c r="GLM166" s="90"/>
      <c r="GLN166" s="90"/>
      <c r="GLO166" s="90"/>
      <c r="GLP166" s="90"/>
      <c r="GLQ166" s="90"/>
      <c r="GLR166" s="90"/>
      <c r="GLS166" s="90"/>
      <c r="GLT166" s="90"/>
      <c r="GLU166" s="90"/>
      <c r="GLV166" s="90"/>
      <c r="GLW166" s="90"/>
      <c r="GLX166" s="90"/>
      <c r="GLY166" s="90"/>
      <c r="GLZ166" s="90"/>
      <c r="GMA166" s="90"/>
      <c r="GMB166" s="90"/>
      <c r="GMC166" s="90"/>
      <c r="GMD166" s="90"/>
      <c r="GME166" s="90"/>
      <c r="GMF166" s="90"/>
      <c r="GMG166" s="90"/>
      <c r="GMH166" s="90"/>
      <c r="GMI166" s="90"/>
      <c r="GMJ166" s="90"/>
      <c r="GMK166" s="90"/>
      <c r="GML166" s="90"/>
      <c r="GMM166" s="90"/>
      <c r="GMN166" s="90"/>
      <c r="GMO166" s="90"/>
      <c r="GMP166" s="90"/>
      <c r="GMQ166" s="90"/>
      <c r="GMR166" s="90"/>
      <c r="GMS166" s="90"/>
      <c r="GMT166" s="90"/>
      <c r="GMU166" s="90"/>
      <c r="GMV166" s="90"/>
      <c r="GMW166" s="90"/>
      <c r="GMX166" s="90"/>
      <c r="GMY166" s="90"/>
      <c r="GMZ166" s="90"/>
      <c r="GNA166" s="90"/>
      <c r="GNB166" s="90"/>
      <c r="GNC166" s="90"/>
      <c r="GND166" s="90"/>
      <c r="GNE166" s="90"/>
      <c r="GNF166" s="90"/>
      <c r="GNG166" s="90"/>
      <c r="GNH166" s="90"/>
      <c r="GNI166" s="90"/>
      <c r="GNJ166" s="90"/>
      <c r="GNK166" s="90"/>
      <c r="GNL166" s="90"/>
      <c r="GNM166" s="90"/>
      <c r="GNN166" s="90"/>
      <c r="GNO166" s="90"/>
      <c r="GNP166" s="90"/>
      <c r="GNQ166" s="90"/>
      <c r="GNR166" s="90"/>
      <c r="GNS166" s="90"/>
      <c r="GNT166" s="90"/>
      <c r="GNU166" s="90"/>
      <c r="GNV166" s="90"/>
      <c r="GNW166" s="90"/>
      <c r="GNX166" s="90"/>
      <c r="GNY166" s="90"/>
      <c r="GNZ166" s="90"/>
      <c r="GOA166" s="90"/>
      <c r="GOB166" s="90"/>
      <c r="GOC166" s="90"/>
      <c r="GOD166" s="90"/>
      <c r="GOE166" s="90"/>
      <c r="GOF166" s="90"/>
      <c r="GOG166" s="90"/>
      <c r="GOH166" s="90"/>
      <c r="GOI166" s="90"/>
      <c r="GOJ166" s="90"/>
      <c r="GOK166" s="90"/>
      <c r="GOL166" s="90"/>
      <c r="GOM166" s="90"/>
      <c r="GON166" s="90"/>
      <c r="GOO166" s="90"/>
      <c r="GOP166" s="90"/>
      <c r="GOQ166" s="90"/>
      <c r="GOR166" s="90"/>
      <c r="GOS166" s="90"/>
      <c r="GOT166" s="90"/>
      <c r="GOU166" s="90"/>
      <c r="GOV166" s="90"/>
      <c r="GOW166" s="90"/>
      <c r="GOX166" s="90"/>
      <c r="GOY166" s="90"/>
      <c r="GOZ166" s="90"/>
      <c r="GPA166" s="90"/>
      <c r="GPB166" s="90"/>
      <c r="GPC166" s="90"/>
      <c r="GPD166" s="90"/>
      <c r="GPE166" s="90"/>
      <c r="GPF166" s="90"/>
      <c r="GPG166" s="90"/>
      <c r="GPH166" s="90"/>
      <c r="GPI166" s="90"/>
      <c r="GPJ166" s="90"/>
      <c r="GPK166" s="90"/>
      <c r="GPL166" s="90"/>
      <c r="GPM166" s="90"/>
      <c r="GPN166" s="90"/>
      <c r="GPO166" s="90"/>
      <c r="GPP166" s="90"/>
      <c r="GPQ166" s="90"/>
      <c r="GPR166" s="90"/>
      <c r="GPS166" s="90"/>
      <c r="GPT166" s="90"/>
      <c r="GPU166" s="90"/>
      <c r="GPV166" s="90"/>
      <c r="GPW166" s="90"/>
      <c r="GPX166" s="90"/>
      <c r="GPY166" s="90"/>
      <c r="GPZ166" s="90"/>
      <c r="GQA166" s="90"/>
      <c r="GQB166" s="90"/>
      <c r="GQC166" s="90"/>
      <c r="GQD166" s="90"/>
      <c r="GQE166" s="90"/>
      <c r="GQF166" s="90"/>
      <c r="GQG166" s="90"/>
      <c r="GQH166" s="90"/>
      <c r="GQI166" s="90"/>
      <c r="GQJ166" s="90"/>
      <c r="GQK166" s="90"/>
      <c r="GQL166" s="90"/>
      <c r="GQM166" s="90"/>
      <c r="GQN166" s="90"/>
      <c r="GQO166" s="90"/>
      <c r="GQP166" s="90"/>
      <c r="GQQ166" s="90"/>
      <c r="GQR166" s="90"/>
      <c r="GQS166" s="90"/>
      <c r="GQT166" s="90"/>
      <c r="GQU166" s="90"/>
      <c r="GQV166" s="90"/>
      <c r="GQW166" s="90"/>
      <c r="GQX166" s="90"/>
      <c r="GQY166" s="90"/>
      <c r="GQZ166" s="90"/>
      <c r="GRA166" s="90"/>
      <c r="GRB166" s="90"/>
      <c r="GRC166" s="90"/>
      <c r="GRD166" s="90"/>
      <c r="GRE166" s="90"/>
      <c r="GRF166" s="90"/>
      <c r="GRG166" s="90"/>
      <c r="GRH166" s="90"/>
      <c r="GRI166" s="90"/>
      <c r="GRJ166" s="90"/>
      <c r="GRK166" s="90"/>
      <c r="GRL166" s="90"/>
      <c r="GRM166" s="90"/>
      <c r="GRN166" s="90"/>
      <c r="GRO166" s="90"/>
      <c r="GRP166" s="90"/>
      <c r="GRQ166" s="90"/>
      <c r="GRR166" s="90"/>
      <c r="GRS166" s="90"/>
      <c r="GRT166" s="90"/>
      <c r="GRU166" s="90"/>
      <c r="GRV166" s="90"/>
      <c r="GRW166" s="90"/>
      <c r="GRX166" s="90"/>
      <c r="GRY166" s="90"/>
      <c r="GRZ166" s="90"/>
      <c r="GSA166" s="90"/>
      <c r="GSB166" s="90"/>
      <c r="GSC166" s="90"/>
      <c r="GSD166" s="90"/>
      <c r="GSE166" s="90"/>
      <c r="GSF166" s="90"/>
      <c r="GSG166" s="90"/>
      <c r="GSH166" s="90"/>
      <c r="GSI166" s="90"/>
      <c r="GSJ166" s="90"/>
      <c r="GSK166" s="90"/>
      <c r="GSL166" s="90"/>
      <c r="GSM166" s="90"/>
      <c r="GSN166" s="90"/>
      <c r="GSO166" s="90"/>
      <c r="GSP166" s="90"/>
      <c r="GSQ166" s="90"/>
      <c r="GSR166" s="90"/>
      <c r="GSS166" s="90"/>
      <c r="GST166" s="90"/>
      <c r="GSU166" s="90"/>
      <c r="GSV166" s="90"/>
      <c r="GSW166" s="90"/>
      <c r="GSX166" s="90"/>
      <c r="GSY166" s="90"/>
      <c r="GSZ166" s="90"/>
      <c r="GTA166" s="90"/>
      <c r="GTB166" s="90"/>
      <c r="GTC166" s="90"/>
      <c r="GTD166" s="90"/>
      <c r="GTE166" s="90"/>
      <c r="GTF166" s="90"/>
      <c r="GTG166" s="90"/>
      <c r="GTH166" s="90"/>
      <c r="GTI166" s="90"/>
      <c r="GTJ166" s="90"/>
      <c r="GTK166" s="90"/>
      <c r="GTL166" s="90"/>
      <c r="GTM166" s="90"/>
      <c r="GTN166" s="90"/>
      <c r="GTO166" s="90"/>
      <c r="GTP166" s="90"/>
      <c r="GTQ166" s="90"/>
      <c r="GTR166" s="90"/>
      <c r="GTS166" s="90"/>
      <c r="GTT166" s="90"/>
      <c r="GTU166" s="90"/>
      <c r="GTV166" s="90"/>
      <c r="GTW166" s="90"/>
      <c r="GTX166" s="90"/>
      <c r="GTY166" s="90"/>
      <c r="GTZ166" s="90"/>
      <c r="GUA166" s="90"/>
      <c r="GUB166" s="90"/>
      <c r="GUC166" s="90"/>
      <c r="GUD166" s="90"/>
      <c r="GUE166" s="90"/>
      <c r="GUF166" s="90"/>
      <c r="GUG166" s="90"/>
      <c r="GUH166" s="90"/>
      <c r="GUI166" s="90"/>
      <c r="GUJ166" s="90"/>
      <c r="GUK166" s="90"/>
      <c r="GUL166" s="90"/>
      <c r="GUM166" s="90"/>
      <c r="GUN166" s="90"/>
      <c r="GUO166" s="90"/>
      <c r="GUP166" s="90"/>
      <c r="GUQ166" s="90"/>
      <c r="GUR166" s="90"/>
      <c r="GUS166" s="90"/>
      <c r="GUT166" s="90"/>
      <c r="GUU166" s="90"/>
      <c r="GUV166" s="90"/>
      <c r="GUW166" s="90"/>
      <c r="GUX166" s="90"/>
      <c r="GUY166" s="90"/>
      <c r="GUZ166" s="90"/>
      <c r="GVA166" s="90"/>
      <c r="GVB166" s="90"/>
      <c r="GVC166" s="90"/>
      <c r="GVD166" s="90"/>
      <c r="GVE166" s="90"/>
      <c r="GVF166" s="90"/>
      <c r="GVG166" s="90"/>
      <c r="GVH166" s="90"/>
      <c r="GVI166" s="90"/>
      <c r="GVJ166" s="90"/>
      <c r="GVK166" s="90"/>
      <c r="GVL166" s="90"/>
      <c r="GVM166" s="90"/>
      <c r="GVN166" s="90"/>
      <c r="GVO166" s="90"/>
      <c r="GVP166" s="90"/>
      <c r="GVQ166" s="90"/>
      <c r="GVR166" s="90"/>
      <c r="GVS166" s="90"/>
      <c r="GVT166" s="90"/>
      <c r="GVU166" s="90"/>
      <c r="GVV166" s="90"/>
      <c r="GVW166" s="90"/>
      <c r="GVX166" s="90"/>
      <c r="GVY166" s="90"/>
      <c r="GVZ166" s="90"/>
      <c r="GWA166" s="90"/>
      <c r="GWB166" s="90"/>
      <c r="GWC166" s="90"/>
      <c r="GWD166" s="90"/>
      <c r="GWE166" s="90"/>
      <c r="GWF166" s="90"/>
      <c r="GWG166" s="90"/>
      <c r="GWH166" s="90"/>
      <c r="GWI166" s="90"/>
      <c r="GWJ166" s="90"/>
      <c r="GWK166" s="90"/>
      <c r="GWL166" s="90"/>
      <c r="GWM166" s="90"/>
      <c r="GWN166" s="90"/>
      <c r="GWO166" s="90"/>
      <c r="GWP166" s="90"/>
      <c r="GWQ166" s="90"/>
      <c r="GWR166" s="90"/>
      <c r="GWS166" s="90"/>
      <c r="GWT166" s="90"/>
      <c r="GWU166" s="90"/>
      <c r="GWV166" s="90"/>
      <c r="GWW166" s="90"/>
      <c r="GWX166" s="90"/>
      <c r="GWY166" s="90"/>
      <c r="GWZ166" s="90"/>
      <c r="GXA166" s="90"/>
      <c r="GXB166" s="90"/>
      <c r="GXC166" s="90"/>
      <c r="GXD166" s="90"/>
      <c r="GXE166" s="90"/>
      <c r="GXF166" s="90"/>
      <c r="GXG166" s="90"/>
      <c r="GXH166" s="90"/>
      <c r="GXI166" s="90"/>
      <c r="GXJ166" s="90"/>
      <c r="GXK166" s="90"/>
      <c r="GXL166" s="90"/>
      <c r="GXM166" s="90"/>
      <c r="GXN166" s="90"/>
      <c r="GXO166" s="90"/>
      <c r="GXP166" s="90"/>
      <c r="GXQ166" s="90"/>
      <c r="GXR166" s="90"/>
      <c r="GXS166" s="90"/>
      <c r="GXT166" s="90"/>
      <c r="GXU166" s="90"/>
      <c r="GXV166" s="90"/>
      <c r="GXW166" s="90"/>
      <c r="GXX166" s="90"/>
      <c r="GXY166" s="90"/>
      <c r="GXZ166" s="90"/>
      <c r="GYA166" s="90"/>
      <c r="GYB166" s="90"/>
      <c r="GYC166" s="90"/>
      <c r="GYD166" s="90"/>
      <c r="GYE166" s="90"/>
      <c r="GYF166" s="90"/>
      <c r="GYG166" s="90"/>
      <c r="GYH166" s="90"/>
      <c r="GYI166" s="90"/>
      <c r="GYJ166" s="90"/>
      <c r="GYK166" s="90"/>
      <c r="GYL166" s="90"/>
      <c r="GYM166" s="90"/>
      <c r="GYN166" s="90"/>
      <c r="GYO166" s="90"/>
      <c r="GYP166" s="90"/>
      <c r="GYQ166" s="90"/>
      <c r="GYR166" s="90"/>
      <c r="GYS166" s="90"/>
      <c r="GYT166" s="90"/>
      <c r="GYU166" s="90"/>
      <c r="GYV166" s="90"/>
      <c r="GYW166" s="90"/>
      <c r="GYX166" s="90"/>
      <c r="GYY166" s="90"/>
      <c r="GYZ166" s="90"/>
      <c r="GZA166" s="90"/>
      <c r="GZB166" s="90"/>
      <c r="GZC166" s="90"/>
      <c r="GZD166" s="90"/>
      <c r="GZE166" s="90"/>
      <c r="GZF166" s="90"/>
      <c r="GZG166" s="90"/>
      <c r="GZH166" s="90"/>
      <c r="GZI166" s="90"/>
      <c r="GZJ166" s="90"/>
      <c r="GZK166" s="90"/>
      <c r="GZL166" s="90"/>
      <c r="GZM166" s="90"/>
      <c r="GZN166" s="90"/>
      <c r="GZO166" s="90"/>
      <c r="GZP166" s="90"/>
      <c r="GZQ166" s="90"/>
      <c r="GZR166" s="90"/>
      <c r="GZS166" s="90"/>
      <c r="GZT166" s="90"/>
      <c r="GZU166" s="90"/>
      <c r="GZV166" s="90"/>
      <c r="GZW166" s="90"/>
      <c r="GZX166" s="90"/>
      <c r="GZY166" s="90"/>
      <c r="GZZ166" s="90"/>
      <c r="HAA166" s="90"/>
      <c r="HAB166" s="90"/>
      <c r="HAC166" s="90"/>
      <c r="HAD166" s="90"/>
      <c r="HAE166" s="90"/>
      <c r="HAF166" s="90"/>
      <c r="HAG166" s="90"/>
      <c r="HAH166" s="90"/>
      <c r="HAI166" s="90"/>
      <c r="HAJ166" s="90"/>
      <c r="HAK166" s="90"/>
      <c r="HAL166" s="90"/>
      <c r="HAM166" s="90"/>
      <c r="HAN166" s="90"/>
      <c r="HAO166" s="90"/>
      <c r="HAP166" s="90"/>
      <c r="HAQ166" s="90"/>
      <c r="HAR166" s="90"/>
      <c r="HAS166" s="90"/>
      <c r="HAT166" s="90"/>
      <c r="HAU166" s="90"/>
      <c r="HAV166" s="90"/>
      <c r="HAW166" s="90"/>
      <c r="HAX166" s="90"/>
      <c r="HAY166" s="90"/>
      <c r="HAZ166" s="90"/>
      <c r="HBA166" s="90"/>
      <c r="HBB166" s="90"/>
      <c r="HBC166" s="90"/>
      <c r="HBD166" s="90"/>
      <c r="HBE166" s="90"/>
      <c r="HBF166" s="90"/>
      <c r="HBG166" s="90"/>
      <c r="HBH166" s="90"/>
      <c r="HBI166" s="90"/>
      <c r="HBJ166" s="90"/>
      <c r="HBK166" s="90"/>
      <c r="HBL166" s="90"/>
      <c r="HBM166" s="90"/>
      <c r="HBN166" s="90"/>
      <c r="HBO166" s="90"/>
      <c r="HBP166" s="90"/>
      <c r="HBQ166" s="90"/>
      <c r="HBR166" s="90"/>
      <c r="HBS166" s="90"/>
      <c r="HBT166" s="90"/>
      <c r="HBU166" s="90"/>
      <c r="HBV166" s="90"/>
      <c r="HBW166" s="90"/>
      <c r="HBX166" s="90"/>
      <c r="HBY166" s="90"/>
      <c r="HBZ166" s="90"/>
      <c r="HCA166" s="90"/>
      <c r="HCB166" s="90"/>
      <c r="HCC166" s="90"/>
      <c r="HCD166" s="90"/>
      <c r="HCE166" s="90"/>
      <c r="HCF166" s="90"/>
      <c r="HCG166" s="90"/>
      <c r="HCH166" s="90"/>
      <c r="HCI166" s="90"/>
      <c r="HCJ166" s="90"/>
      <c r="HCK166" s="90"/>
      <c r="HCL166" s="90"/>
      <c r="HCM166" s="90"/>
      <c r="HCN166" s="90"/>
      <c r="HCO166" s="90"/>
      <c r="HCP166" s="90"/>
      <c r="HCQ166" s="90"/>
      <c r="HCR166" s="90"/>
      <c r="HCS166" s="90"/>
      <c r="HCT166" s="90"/>
      <c r="HCU166" s="90"/>
      <c r="HCV166" s="90"/>
      <c r="HCW166" s="90"/>
      <c r="HCX166" s="90"/>
      <c r="HCY166" s="90"/>
      <c r="HCZ166" s="90"/>
      <c r="HDA166" s="90"/>
      <c r="HDB166" s="90"/>
      <c r="HDC166" s="90"/>
      <c r="HDD166" s="90"/>
      <c r="HDE166" s="90"/>
      <c r="HDF166" s="90"/>
      <c r="HDG166" s="90"/>
      <c r="HDH166" s="90"/>
      <c r="HDI166" s="90"/>
      <c r="HDJ166" s="90"/>
      <c r="HDK166" s="90"/>
      <c r="HDL166" s="90"/>
      <c r="HDM166" s="90"/>
      <c r="HDN166" s="90"/>
      <c r="HDO166" s="90"/>
      <c r="HDP166" s="90"/>
      <c r="HDQ166" s="90"/>
      <c r="HDR166" s="90"/>
      <c r="HDS166" s="90"/>
      <c r="HDT166" s="90"/>
      <c r="HDU166" s="90"/>
      <c r="HDV166" s="90"/>
      <c r="HDW166" s="90"/>
      <c r="HDX166" s="90"/>
      <c r="HDY166" s="90"/>
      <c r="HDZ166" s="90"/>
      <c r="HEA166" s="90"/>
      <c r="HEB166" s="90"/>
      <c r="HEC166" s="90"/>
      <c r="HED166" s="90"/>
      <c r="HEE166" s="90"/>
      <c r="HEF166" s="90"/>
      <c r="HEG166" s="90"/>
      <c r="HEH166" s="90"/>
      <c r="HEI166" s="90"/>
      <c r="HEJ166" s="90"/>
      <c r="HEK166" s="90"/>
      <c r="HEL166" s="90"/>
      <c r="HEM166" s="90"/>
      <c r="HEN166" s="90"/>
      <c r="HEO166" s="90"/>
      <c r="HEP166" s="90"/>
      <c r="HEQ166" s="90"/>
      <c r="HER166" s="90"/>
      <c r="HES166" s="90"/>
      <c r="HET166" s="90"/>
      <c r="HEU166" s="90"/>
      <c r="HEV166" s="90"/>
      <c r="HEW166" s="90"/>
      <c r="HEX166" s="90"/>
      <c r="HEY166" s="90"/>
      <c r="HEZ166" s="90"/>
      <c r="HFA166" s="90"/>
      <c r="HFB166" s="90"/>
      <c r="HFC166" s="90"/>
      <c r="HFD166" s="90"/>
      <c r="HFE166" s="90"/>
      <c r="HFF166" s="90"/>
      <c r="HFG166" s="90"/>
      <c r="HFH166" s="90"/>
      <c r="HFI166" s="90"/>
      <c r="HFJ166" s="90"/>
      <c r="HFK166" s="90"/>
      <c r="HFL166" s="90"/>
      <c r="HFM166" s="90"/>
      <c r="HFN166" s="90"/>
      <c r="HFO166" s="90"/>
      <c r="HFP166" s="90"/>
      <c r="HFQ166" s="90"/>
      <c r="HFR166" s="90"/>
      <c r="HFS166" s="90"/>
      <c r="HFT166" s="90"/>
      <c r="HFU166" s="90"/>
      <c r="HFV166" s="90"/>
      <c r="HFW166" s="90"/>
      <c r="HFX166" s="90"/>
      <c r="HFY166" s="90"/>
      <c r="HFZ166" s="90"/>
      <c r="HGA166" s="90"/>
      <c r="HGB166" s="90"/>
      <c r="HGC166" s="90"/>
      <c r="HGD166" s="90"/>
      <c r="HGE166" s="90"/>
      <c r="HGF166" s="90"/>
      <c r="HGG166" s="90"/>
      <c r="HGH166" s="90"/>
      <c r="HGI166" s="90"/>
      <c r="HGJ166" s="90"/>
      <c r="HGK166" s="90"/>
      <c r="HGL166" s="90"/>
      <c r="HGM166" s="90"/>
      <c r="HGN166" s="90"/>
      <c r="HGO166" s="90"/>
      <c r="HGP166" s="90"/>
      <c r="HGQ166" s="90"/>
      <c r="HGR166" s="90"/>
      <c r="HGS166" s="90"/>
      <c r="HGT166" s="90"/>
      <c r="HGU166" s="90"/>
      <c r="HGV166" s="90"/>
      <c r="HGW166" s="90"/>
      <c r="HGX166" s="90"/>
      <c r="HGY166" s="90"/>
      <c r="HGZ166" s="90"/>
      <c r="HHA166" s="90"/>
      <c r="HHB166" s="90"/>
      <c r="HHC166" s="90"/>
      <c r="HHD166" s="90"/>
      <c r="HHE166" s="90"/>
      <c r="HHF166" s="90"/>
      <c r="HHG166" s="90"/>
      <c r="HHH166" s="90"/>
      <c r="HHI166" s="90"/>
      <c r="HHJ166" s="90"/>
      <c r="HHK166" s="90"/>
      <c r="HHL166" s="90"/>
      <c r="HHM166" s="90"/>
      <c r="HHN166" s="90"/>
      <c r="HHO166" s="90"/>
      <c r="HHP166" s="90"/>
      <c r="HHQ166" s="90"/>
      <c r="HHR166" s="90"/>
      <c r="HHS166" s="90"/>
      <c r="HHT166" s="90"/>
      <c r="HHU166" s="90"/>
      <c r="HHV166" s="90"/>
      <c r="HHW166" s="90"/>
      <c r="HHX166" s="90"/>
      <c r="HHY166" s="90"/>
      <c r="HHZ166" s="90"/>
      <c r="HIA166" s="90"/>
      <c r="HIB166" s="90"/>
      <c r="HIC166" s="90"/>
      <c r="HID166" s="90"/>
      <c r="HIE166" s="90"/>
      <c r="HIF166" s="90"/>
      <c r="HIG166" s="90"/>
      <c r="HIH166" s="90"/>
      <c r="HII166" s="90"/>
      <c r="HIJ166" s="90"/>
      <c r="HIK166" s="90"/>
      <c r="HIL166" s="90"/>
      <c r="HIM166" s="90"/>
      <c r="HIN166" s="90"/>
      <c r="HIO166" s="90"/>
      <c r="HIP166" s="90"/>
      <c r="HIQ166" s="90"/>
      <c r="HIR166" s="90"/>
      <c r="HIS166" s="90"/>
      <c r="HIT166" s="90"/>
      <c r="HIU166" s="90"/>
      <c r="HIV166" s="90"/>
      <c r="HIW166" s="90"/>
      <c r="HIX166" s="90"/>
      <c r="HIY166" s="90"/>
      <c r="HIZ166" s="90"/>
      <c r="HJA166" s="90"/>
      <c r="HJB166" s="90"/>
      <c r="HJC166" s="90"/>
      <c r="HJD166" s="90"/>
      <c r="HJE166" s="90"/>
      <c r="HJF166" s="90"/>
      <c r="HJG166" s="90"/>
      <c r="HJH166" s="90"/>
      <c r="HJI166" s="90"/>
      <c r="HJJ166" s="90"/>
      <c r="HJK166" s="90"/>
      <c r="HJL166" s="90"/>
      <c r="HJM166" s="90"/>
      <c r="HJN166" s="90"/>
      <c r="HJO166" s="90"/>
      <c r="HJP166" s="90"/>
      <c r="HJQ166" s="90"/>
      <c r="HJR166" s="90"/>
      <c r="HJS166" s="90"/>
      <c r="HJT166" s="90"/>
      <c r="HJU166" s="90"/>
      <c r="HJV166" s="90"/>
      <c r="HJW166" s="90"/>
      <c r="HJX166" s="90"/>
      <c r="HJY166" s="90"/>
      <c r="HJZ166" s="90"/>
      <c r="HKA166" s="90"/>
      <c r="HKB166" s="90"/>
      <c r="HKC166" s="90"/>
      <c r="HKD166" s="90"/>
      <c r="HKE166" s="90"/>
      <c r="HKF166" s="90"/>
      <c r="HKG166" s="90"/>
      <c r="HKH166" s="90"/>
      <c r="HKI166" s="90"/>
      <c r="HKJ166" s="90"/>
      <c r="HKK166" s="90"/>
      <c r="HKL166" s="90"/>
      <c r="HKM166" s="90"/>
      <c r="HKN166" s="90"/>
      <c r="HKO166" s="90"/>
      <c r="HKP166" s="90"/>
      <c r="HKQ166" s="90"/>
      <c r="HKR166" s="90"/>
      <c r="HKS166" s="90"/>
      <c r="HKT166" s="90"/>
      <c r="HKU166" s="90"/>
      <c r="HKV166" s="90"/>
      <c r="HKW166" s="90"/>
      <c r="HKX166" s="90"/>
      <c r="HKY166" s="90"/>
      <c r="HKZ166" s="90"/>
      <c r="HLA166" s="90"/>
      <c r="HLB166" s="90"/>
      <c r="HLC166" s="90"/>
      <c r="HLD166" s="90"/>
      <c r="HLE166" s="90"/>
      <c r="HLF166" s="90"/>
      <c r="HLG166" s="90"/>
      <c r="HLH166" s="90"/>
      <c r="HLI166" s="90"/>
      <c r="HLJ166" s="90"/>
      <c r="HLK166" s="90"/>
      <c r="HLL166" s="90"/>
      <c r="HLM166" s="90"/>
      <c r="HLN166" s="90"/>
      <c r="HLO166" s="90"/>
      <c r="HLP166" s="90"/>
      <c r="HLQ166" s="90"/>
      <c r="HLR166" s="90"/>
      <c r="HLS166" s="90"/>
      <c r="HLT166" s="90"/>
      <c r="HLU166" s="90"/>
      <c r="HLV166" s="90"/>
      <c r="HLW166" s="90"/>
      <c r="HLX166" s="90"/>
      <c r="HLY166" s="90"/>
      <c r="HLZ166" s="90"/>
      <c r="HMA166" s="90"/>
      <c r="HMB166" s="90"/>
      <c r="HMC166" s="90"/>
      <c r="HMD166" s="90"/>
      <c r="HME166" s="90"/>
      <c r="HMF166" s="90"/>
      <c r="HMG166" s="90"/>
      <c r="HMH166" s="90"/>
      <c r="HMI166" s="90"/>
      <c r="HMJ166" s="90"/>
      <c r="HMK166" s="90"/>
      <c r="HML166" s="90"/>
      <c r="HMM166" s="90"/>
      <c r="HMN166" s="90"/>
      <c r="HMO166" s="90"/>
      <c r="HMP166" s="90"/>
      <c r="HMQ166" s="90"/>
      <c r="HMR166" s="90"/>
      <c r="HMS166" s="90"/>
      <c r="HMT166" s="90"/>
      <c r="HMU166" s="90"/>
      <c r="HMV166" s="90"/>
      <c r="HMW166" s="90"/>
      <c r="HMX166" s="90"/>
      <c r="HMY166" s="90"/>
      <c r="HMZ166" s="90"/>
      <c r="HNA166" s="90"/>
      <c r="HNB166" s="90"/>
      <c r="HNC166" s="90"/>
      <c r="HND166" s="90"/>
      <c r="HNE166" s="90"/>
      <c r="HNF166" s="90"/>
      <c r="HNG166" s="90"/>
      <c r="HNH166" s="90"/>
      <c r="HNI166" s="90"/>
      <c r="HNJ166" s="90"/>
      <c r="HNK166" s="90"/>
      <c r="HNL166" s="90"/>
      <c r="HNM166" s="90"/>
      <c r="HNN166" s="90"/>
      <c r="HNO166" s="90"/>
      <c r="HNP166" s="90"/>
      <c r="HNQ166" s="90"/>
      <c r="HNR166" s="90"/>
      <c r="HNS166" s="90"/>
      <c r="HNT166" s="90"/>
      <c r="HNU166" s="90"/>
      <c r="HNV166" s="90"/>
      <c r="HNW166" s="90"/>
      <c r="HNX166" s="90"/>
      <c r="HNY166" s="90"/>
      <c r="HNZ166" s="90"/>
      <c r="HOA166" s="90"/>
      <c r="HOB166" s="90"/>
      <c r="HOC166" s="90"/>
      <c r="HOD166" s="90"/>
      <c r="HOE166" s="90"/>
      <c r="HOF166" s="90"/>
      <c r="HOG166" s="90"/>
      <c r="HOH166" s="90"/>
      <c r="HOI166" s="90"/>
      <c r="HOJ166" s="90"/>
      <c r="HOK166" s="90"/>
      <c r="HOL166" s="90"/>
      <c r="HOM166" s="90"/>
      <c r="HON166" s="90"/>
      <c r="HOO166" s="90"/>
      <c r="HOP166" s="90"/>
      <c r="HOQ166" s="90"/>
      <c r="HOR166" s="90"/>
      <c r="HOS166" s="90"/>
      <c r="HOT166" s="90"/>
      <c r="HOU166" s="90"/>
      <c r="HOV166" s="90"/>
      <c r="HOW166" s="90"/>
      <c r="HOX166" s="90"/>
      <c r="HOY166" s="90"/>
      <c r="HOZ166" s="90"/>
      <c r="HPA166" s="90"/>
      <c r="HPB166" s="90"/>
      <c r="HPC166" s="90"/>
      <c r="HPD166" s="90"/>
      <c r="HPE166" s="90"/>
      <c r="HPF166" s="90"/>
      <c r="HPG166" s="90"/>
      <c r="HPH166" s="90"/>
      <c r="HPI166" s="90"/>
      <c r="HPJ166" s="90"/>
      <c r="HPK166" s="90"/>
      <c r="HPL166" s="90"/>
      <c r="HPM166" s="90"/>
      <c r="HPN166" s="90"/>
      <c r="HPO166" s="90"/>
      <c r="HPP166" s="90"/>
      <c r="HPQ166" s="90"/>
      <c r="HPR166" s="90"/>
      <c r="HPS166" s="90"/>
      <c r="HPT166" s="90"/>
      <c r="HPU166" s="90"/>
      <c r="HPV166" s="90"/>
      <c r="HPW166" s="90"/>
      <c r="HPX166" s="90"/>
      <c r="HPY166" s="90"/>
      <c r="HPZ166" s="90"/>
      <c r="HQA166" s="90"/>
      <c r="HQB166" s="90"/>
      <c r="HQC166" s="90"/>
      <c r="HQD166" s="90"/>
      <c r="HQE166" s="90"/>
      <c r="HQF166" s="90"/>
      <c r="HQG166" s="90"/>
      <c r="HQH166" s="90"/>
      <c r="HQI166" s="90"/>
      <c r="HQJ166" s="90"/>
      <c r="HQK166" s="90"/>
      <c r="HQL166" s="90"/>
      <c r="HQM166" s="90"/>
      <c r="HQN166" s="90"/>
      <c r="HQO166" s="90"/>
      <c r="HQP166" s="90"/>
      <c r="HQQ166" s="90"/>
      <c r="HQR166" s="90"/>
      <c r="HQS166" s="90"/>
      <c r="HQT166" s="90"/>
      <c r="HQU166" s="90"/>
      <c r="HQV166" s="90"/>
      <c r="HQW166" s="90"/>
      <c r="HQX166" s="90"/>
      <c r="HQY166" s="90"/>
      <c r="HQZ166" s="90"/>
      <c r="HRA166" s="90"/>
      <c r="HRB166" s="90"/>
      <c r="HRC166" s="90"/>
      <c r="HRD166" s="90"/>
      <c r="HRE166" s="90"/>
      <c r="HRF166" s="90"/>
      <c r="HRG166" s="90"/>
      <c r="HRH166" s="90"/>
      <c r="HRI166" s="90"/>
      <c r="HRJ166" s="90"/>
      <c r="HRK166" s="90"/>
      <c r="HRL166" s="90"/>
      <c r="HRM166" s="90"/>
      <c r="HRN166" s="90"/>
      <c r="HRO166" s="90"/>
      <c r="HRP166" s="90"/>
      <c r="HRQ166" s="90"/>
      <c r="HRR166" s="90"/>
      <c r="HRS166" s="90"/>
      <c r="HRT166" s="90"/>
      <c r="HRU166" s="90"/>
      <c r="HRV166" s="90"/>
      <c r="HRW166" s="90"/>
      <c r="HRX166" s="90"/>
      <c r="HRY166" s="90"/>
      <c r="HRZ166" s="90"/>
      <c r="HSA166" s="90"/>
      <c r="HSB166" s="90"/>
      <c r="HSC166" s="90"/>
      <c r="HSD166" s="90"/>
      <c r="HSE166" s="90"/>
      <c r="HSF166" s="90"/>
      <c r="HSG166" s="90"/>
      <c r="HSH166" s="90"/>
      <c r="HSI166" s="90"/>
      <c r="HSJ166" s="90"/>
      <c r="HSK166" s="90"/>
      <c r="HSL166" s="90"/>
      <c r="HSM166" s="90"/>
      <c r="HSN166" s="90"/>
      <c r="HSO166" s="90"/>
      <c r="HSP166" s="90"/>
      <c r="HSQ166" s="90"/>
      <c r="HSR166" s="90"/>
      <c r="HSS166" s="90"/>
      <c r="HST166" s="90"/>
      <c r="HSU166" s="90"/>
      <c r="HSV166" s="90"/>
      <c r="HSW166" s="90"/>
      <c r="HSX166" s="90"/>
      <c r="HSY166" s="90"/>
      <c r="HSZ166" s="90"/>
      <c r="HTA166" s="90"/>
      <c r="HTB166" s="90"/>
      <c r="HTC166" s="90"/>
      <c r="HTD166" s="90"/>
      <c r="HTE166" s="90"/>
      <c r="HTF166" s="90"/>
      <c r="HTG166" s="90"/>
      <c r="HTH166" s="90"/>
      <c r="HTI166" s="90"/>
      <c r="HTJ166" s="90"/>
      <c r="HTK166" s="90"/>
      <c r="HTL166" s="90"/>
      <c r="HTM166" s="90"/>
      <c r="HTN166" s="90"/>
      <c r="HTO166" s="90"/>
      <c r="HTP166" s="90"/>
      <c r="HTQ166" s="90"/>
      <c r="HTR166" s="90"/>
      <c r="HTS166" s="90"/>
      <c r="HTT166" s="90"/>
      <c r="HTU166" s="90"/>
      <c r="HTV166" s="90"/>
      <c r="HTW166" s="90"/>
      <c r="HTX166" s="90"/>
      <c r="HTY166" s="90"/>
      <c r="HTZ166" s="90"/>
      <c r="HUA166" s="90"/>
      <c r="HUB166" s="90"/>
      <c r="HUC166" s="90"/>
      <c r="HUD166" s="90"/>
      <c r="HUE166" s="90"/>
      <c r="HUF166" s="90"/>
      <c r="HUG166" s="90"/>
      <c r="HUH166" s="90"/>
      <c r="HUI166" s="90"/>
      <c r="HUJ166" s="90"/>
      <c r="HUK166" s="90"/>
      <c r="HUL166" s="90"/>
      <c r="HUM166" s="90"/>
      <c r="HUN166" s="90"/>
      <c r="HUO166" s="90"/>
      <c r="HUP166" s="90"/>
      <c r="HUQ166" s="90"/>
      <c r="HUR166" s="90"/>
      <c r="HUS166" s="90"/>
      <c r="HUT166" s="90"/>
      <c r="HUU166" s="90"/>
      <c r="HUV166" s="90"/>
      <c r="HUW166" s="90"/>
      <c r="HUX166" s="90"/>
      <c r="HUY166" s="90"/>
      <c r="HUZ166" s="90"/>
      <c r="HVA166" s="90"/>
      <c r="HVB166" s="90"/>
      <c r="HVC166" s="90"/>
      <c r="HVD166" s="90"/>
      <c r="HVE166" s="90"/>
      <c r="HVF166" s="90"/>
      <c r="HVG166" s="90"/>
      <c r="HVH166" s="90"/>
      <c r="HVI166" s="90"/>
      <c r="HVJ166" s="90"/>
      <c r="HVK166" s="90"/>
      <c r="HVL166" s="90"/>
      <c r="HVM166" s="90"/>
      <c r="HVN166" s="90"/>
      <c r="HVO166" s="90"/>
      <c r="HVP166" s="90"/>
      <c r="HVQ166" s="90"/>
      <c r="HVR166" s="90"/>
      <c r="HVS166" s="90"/>
      <c r="HVT166" s="90"/>
      <c r="HVU166" s="90"/>
      <c r="HVV166" s="90"/>
      <c r="HVW166" s="90"/>
      <c r="HVX166" s="90"/>
      <c r="HVY166" s="90"/>
      <c r="HVZ166" s="90"/>
      <c r="HWA166" s="90"/>
      <c r="HWB166" s="90"/>
      <c r="HWC166" s="90"/>
      <c r="HWD166" s="90"/>
      <c r="HWE166" s="90"/>
      <c r="HWF166" s="90"/>
      <c r="HWG166" s="90"/>
      <c r="HWH166" s="90"/>
      <c r="HWI166" s="90"/>
      <c r="HWJ166" s="90"/>
      <c r="HWK166" s="90"/>
      <c r="HWL166" s="90"/>
      <c r="HWM166" s="90"/>
      <c r="HWN166" s="90"/>
      <c r="HWO166" s="90"/>
      <c r="HWP166" s="90"/>
      <c r="HWQ166" s="90"/>
      <c r="HWR166" s="90"/>
      <c r="HWS166" s="90"/>
      <c r="HWT166" s="90"/>
      <c r="HWU166" s="90"/>
      <c r="HWV166" s="90"/>
      <c r="HWW166" s="90"/>
      <c r="HWX166" s="90"/>
      <c r="HWY166" s="90"/>
      <c r="HWZ166" s="90"/>
      <c r="HXA166" s="90"/>
      <c r="HXB166" s="90"/>
      <c r="HXC166" s="90"/>
      <c r="HXD166" s="90"/>
      <c r="HXE166" s="90"/>
      <c r="HXF166" s="90"/>
      <c r="HXG166" s="90"/>
      <c r="HXH166" s="90"/>
      <c r="HXI166" s="90"/>
      <c r="HXJ166" s="90"/>
      <c r="HXK166" s="90"/>
      <c r="HXL166" s="90"/>
      <c r="HXM166" s="90"/>
      <c r="HXN166" s="90"/>
      <c r="HXO166" s="90"/>
      <c r="HXP166" s="90"/>
      <c r="HXQ166" s="90"/>
      <c r="HXR166" s="90"/>
      <c r="HXS166" s="90"/>
      <c r="HXT166" s="90"/>
      <c r="HXU166" s="90"/>
      <c r="HXV166" s="90"/>
      <c r="HXW166" s="90"/>
      <c r="HXX166" s="90"/>
      <c r="HXY166" s="90"/>
      <c r="HXZ166" s="90"/>
      <c r="HYA166" s="90"/>
      <c r="HYB166" s="90"/>
      <c r="HYC166" s="90"/>
      <c r="HYD166" s="90"/>
      <c r="HYE166" s="90"/>
      <c r="HYF166" s="90"/>
      <c r="HYG166" s="90"/>
      <c r="HYH166" s="90"/>
      <c r="HYI166" s="90"/>
      <c r="HYJ166" s="90"/>
      <c r="HYK166" s="90"/>
      <c r="HYL166" s="90"/>
      <c r="HYM166" s="90"/>
      <c r="HYN166" s="90"/>
      <c r="HYO166" s="90"/>
      <c r="HYP166" s="90"/>
      <c r="HYQ166" s="90"/>
      <c r="HYR166" s="90"/>
      <c r="HYS166" s="90"/>
      <c r="HYT166" s="90"/>
      <c r="HYU166" s="90"/>
      <c r="HYV166" s="90"/>
      <c r="HYW166" s="90"/>
      <c r="HYX166" s="90"/>
      <c r="HYY166" s="90"/>
      <c r="HYZ166" s="90"/>
      <c r="HZA166" s="90"/>
      <c r="HZB166" s="90"/>
      <c r="HZC166" s="90"/>
      <c r="HZD166" s="90"/>
      <c r="HZE166" s="90"/>
      <c r="HZF166" s="90"/>
      <c r="HZG166" s="90"/>
      <c r="HZH166" s="90"/>
      <c r="HZI166" s="90"/>
      <c r="HZJ166" s="90"/>
      <c r="HZK166" s="90"/>
      <c r="HZL166" s="90"/>
      <c r="HZM166" s="90"/>
      <c r="HZN166" s="90"/>
      <c r="HZO166" s="90"/>
      <c r="HZP166" s="90"/>
      <c r="HZQ166" s="90"/>
      <c r="HZR166" s="90"/>
      <c r="HZS166" s="90"/>
      <c r="HZT166" s="90"/>
      <c r="HZU166" s="90"/>
      <c r="HZV166" s="90"/>
      <c r="HZW166" s="90"/>
      <c r="HZX166" s="90"/>
      <c r="HZY166" s="90"/>
      <c r="HZZ166" s="90"/>
      <c r="IAA166" s="90"/>
      <c r="IAB166" s="90"/>
      <c r="IAC166" s="90"/>
      <c r="IAD166" s="90"/>
      <c r="IAE166" s="90"/>
      <c r="IAF166" s="90"/>
      <c r="IAG166" s="90"/>
      <c r="IAH166" s="90"/>
      <c r="IAI166" s="90"/>
      <c r="IAJ166" s="90"/>
      <c r="IAK166" s="90"/>
      <c r="IAL166" s="90"/>
      <c r="IAM166" s="90"/>
      <c r="IAN166" s="90"/>
      <c r="IAO166" s="90"/>
      <c r="IAP166" s="90"/>
      <c r="IAQ166" s="90"/>
      <c r="IAR166" s="90"/>
      <c r="IAS166" s="90"/>
      <c r="IAT166" s="90"/>
      <c r="IAU166" s="90"/>
      <c r="IAV166" s="90"/>
      <c r="IAW166" s="90"/>
      <c r="IAX166" s="90"/>
      <c r="IAY166" s="90"/>
      <c r="IAZ166" s="90"/>
      <c r="IBA166" s="90"/>
      <c r="IBB166" s="90"/>
      <c r="IBC166" s="90"/>
      <c r="IBD166" s="90"/>
      <c r="IBE166" s="90"/>
      <c r="IBF166" s="90"/>
      <c r="IBG166" s="90"/>
      <c r="IBH166" s="90"/>
      <c r="IBI166" s="90"/>
      <c r="IBJ166" s="90"/>
      <c r="IBK166" s="90"/>
      <c r="IBL166" s="90"/>
      <c r="IBM166" s="90"/>
      <c r="IBN166" s="90"/>
      <c r="IBO166" s="90"/>
      <c r="IBP166" s="90"/>
      <c r="IBQ166" s="90"/>
      <c r="IBR166" s="90"/>
      <c r="IBS166" s="90"/>
      <c r="IBT166" s="90"/>
      <c r="IBU166" s="90"/>
      <c r="IBV166" s="90"/>
      <c r="IBW166" s="90"/>
      <c r="IBX166" s="90"/>
      <c r="IBY166" s="90"/>
      <c r="IBZ166" s="90"/>
      <c r="ICA166" s="90"/>
      <c r="ICB166" s="90"/>
      <c r="ICC166" s="90"/>
      <c r="ICD166" s="90"/>
      <c r="ICE166" s="90"/>
      <c r="ICF166" s="90"/>
      <c r="ICG166" s="90"/>
      <c r="ICH166" s="90"/>
      <c r="ICI166" s="90"/>
      <c r="ICJ166" s="90"/>
      <c r="ICK166" s="90"/>
      <c r="ICL166" s="90"/>
      <c r="ICM166" s="90"/>
      <c r="ICN166" s="90"/>
      <c r="ICO166" s="90"/>
      <c r="ICP166" s="90"/>
      <c r="ICQ166" s="90"/>
      <c r="ICR166" s="90"/>
      <c r="ICS166" s="90"/>
      <c r="ICT166" s="90"/>
      <c r="ICU166" s="90"/>
      <c r="ICV166" s="90"/>
      <c r="ICW166" s="90"/>
      <c r="ICX166" s="90"/>
      <c r="ICY166" s="90"/>
      <c r="ICZ166" s="90"/>
      <c r="IDA166" s="90"/>
      <c r="IDB166" s="90"/>
      <c r="IDC166" s="90"/>
      <c r="IDD166" s="90"/>
      <c r="IDE166" s="90"/>
      <c r="IDF166" s="90"/>
      <c r="IDG166" s="90"/>
      <c r="IDH166" s="90"/>
      <c r="IDI166" s="90"/>
      <c r="IDJ166" s="90"/>
      <c r="IDK166" s="90"/>
      <c r="IDL166" s="90"/>
      <c r="IDM166" s="90"/>
      <c r="IDN166" s="90"/>
      <c r="IDO166" s="90"/>
      <c r="IDP166" s="90"/>
      <c r="IDQ166" s="90"/>
      <c r="IDR166" s="90"/>
      <c r="IDS166" s="90"/>
      <c r="IDT166" s="90"/>
      <c r="IDU166" s="90"/>
      <c r="IDV166" s="90"/>
      <c r="IDW166" s="90"/>
      <c r="IDX166" s="90"/>
      <c r="IDY166" s="90"/>
      <c r="IDZ166" s="90"/>
      <c r="IEA166" s="90"/>
      <c r="IEB166" s="90"/>
      <c r="IEC166" s="90"/>
      <c r="IED166" s="90"/>
      <c r="IEE166" s="90"/>
      <c r="IEF166" s="90"/>
      <c r="IEG166" s="90"/>
      <c r="IEH166" s="90"/>
      <c r="IEI166" s="90"/>
      <c r="IEJ166" s="90"/>
      <c r="IEK166" s="90"/>
      <c r="IEL166" s="90"/>
      <c r="IEM166" s="90"/>
      <c r="IEN166" s="90"/>
      <c r="IEO166" s="90"/>
      <c r="IEP166" s="90"/>
      <c r="IEQ166" s="90"/>
      <c r="IER166" s="90"/>
      <c r="IES166" s="90"/>
      <c r="IET166" s="90"/>
      <c r="IEU166" s="90"/>
      <c r="IEV166" s="90"/>
      <c r="IEW166" s="90"/>
      <c r="IEX166" s="90"/>
      <c r="IEY166" s="90"/>
      <c r="IEZ166" s="90"/>
      <c r="IFA166" s="90"/>
      <c r="IFB166" s="90"/>
      <c r="IFC166" s="90"/>
      <c r="IFD166" s="90"/>
      <c r="IFE166" s="90"/>
      <c r="IFF166" s="90"/>
      <c r="IFG166" s="90"/>
      <c r="IFH166" s="90"/>
      <c r="IFI166" s="90"/>
      <c r="IFJ166" s="90"/>
      <c r="IFK166" s="90"/>
      <c r="IFL166" s="90"/>
      <c r="IFM166" s="90"/>
      <c r="IFN166" s="90"/>
      <c r="IFO166" s="90"/>
      <c r="IFP166" s="90"/>
      <c r="IFQ166" s="90"/>
      <c r="IFR166" s="90"/>
      <c r="IFS166" s="90"/>
      <c r="IFT166" s="90"/>
      <c r="IFU166" s="90"/>
      <c r="IFV166" s="90"/>
      <c r="IFW166" s="90"/>
      <c r="IFX166" s="90"/>
      <c r="IFY166" s="90"/>
      <c r="IFZ166" s="90"/>
      <c r="IGA166" s="90"/>
      <c r="IGB166" s="90"/>
      <c r="IGC166" s="90"/>
      <c r="IGD166" s="90"/>
      <c r="IGE166" s="90"/>
      <c r="IGF166" s="90"/>
      <c r="IGG166" s="90"/>
      <c r="IGH166" s="90"/>
      <c r="IGI166" s="90"/>
      <c r="IGJ166" s="90"/>
      <c r="IGK166" s="90"/>
      <c r="IGL166" s="90"/>
      <c r="IGM166" s="90"/>
      <c r="IGN166" s="90"/>
      <c r="IGO166" s="90"/>
      <c r="IGP166" s="90"/>
      <c r="IGQ166" s="90"/>
      <c r="IGR166" s="90"/>
      <c r="IGS166" s="90"/>
      <c r="IGT166" s="90"/>
      <c r="IGU166" s="90"/>
      <c r="IGV166" s="90"/>
      <c r="IGW166" s="90"/>
      <c r="IGX166" s="90"/>
      <c r="IGY166" s="90"/>
      <c r="IGZ166" s="90"/>
      <c r="IHA166" s="90"/>
      <c r="IHB166" s="90"/>
      <c r="IHC166" s="90"/>
      <c r="IHD166" s="90"/>
      <c r="IHE166" s="90"/>
      <c r="IHF166" s="90"/>
      <c r="IHG166" s="90"/>
      <c r="IHH166" s="90"/>
      <c r="IHI166" s="90"/>
      <c r="IHJ166" s="90"/>
      <c r="IHK166" s="90"/>
      <c r="IHL166" s="90"/>
      <c r="IHM166" s="90"/>
      <c r="IHN166" s="90"/>
      <c r="IHO166" s="90"/>
      <c r="IHP166" s="90"/>
      <c r="IHQ166" s="90"/>
      <c r="IHR166" s="90"/>
      <c r="IHS166" s="90"/>
      <c r="IHT166" s="90"/>
      <c r="IHU166" s="90"/>
      <c r="IHV166" s="90"/>
      <c r="IHW166" s="90"/>
      <c r="IHX166" s="90"/>
      <c r="IHY166" s="90"/>
      <c r="IHZ166" s="90"/>
      <c r="IIA166" s="90"/>
      <c r="IIB166" s="90"/>
      <c r="IIC166" s="90"/>
      <c r="IID166" s="90"/>
      <c r="IIE166" s="90"/>
      <c r="IIF166" s="90"/>
      <c r="IIG166" s="90"/>
      <c r="IIH166" s="90"/>
      <c r="III166" s="90"/>
      <c r="IIJ166" s="90"/>
      <c r="IIK166" s="90"/>
      <c r="IIL166" s="90"/>
      <c r="IIM166" s="90"/>
      <c r="IIN166" s="90"/>
      <c r="IIO166" s="90"/>
      <c r="IIP166" s="90"/>
      <c r="IIQ166" s="90"/>
      <c r="IIR166" s="90"/>
      <c r="IIS166" s="90"/>
      <c r="IIT166" s="90"/>
      <c r="IIU166" s="90"/>
      <c r="IIV166" s="90"/>
      <c r="IIW166" s="90"/>
      <c r="IIX166" s="90"/>
      <c r="IIY166" s="90"/>
      <c r="IIZ166" s="90"/>
      <c r="IJA166" s="90"/>
      <c r="IJB166" s="90"/>
      <c r="IJC166" s="90"/>
      <c r="IJD166" s="90"/>
      <c r="IJE166" s="90"/>
      <c r="IJF166" s="90"/>
      <c r="IJG166" s="90"/>
      <c r="IJH166" s="90"/>
      <c r="IJI166" s="90"/>
      <c r="IJJ166" s="90"/>
      <c r="IJK166" s="90"/>
      <c r="IJL166" s="90"/>
      <c r="IJM166" s="90"/>
      <c r="IJN166" s="90"/>
      <c r="IJO166" s="90"/>
      <c r="IJP166" s="90"/>
      <c r="IJQ166" s="90"/>
      <c r="IJR166" s="90"/>
      <c r="IJS166" s="90"/>
      <c r="IJT166" s="90"/>
      <c r="IJU166" s="90"/>
      <c r="IJV166" s="90"/>
      <c r="IJW166" s="90"/>
      <c r="IJX166" s="90"/>
      <c r="IJY166" s="90"/>
      <c r="IJZ166" s="90"/>
      <c r="IKA166" s="90"/>
      <c r="IKB166" s="90"/>
      <c r="IKC166" s="90"/>
      <c r="IKD166" s="90"/>
      <c r="IKE166" s="90"/>
      <c r="IKF166" s="90"/>
      <c r="IKG166" s="90"/>
      <c r="IKH166" s="90"/>
      <c r="IKI166" s="90"/>
      <c r="IKJ166" s="90"/>
      <c r="IKK166" s="90"/>
      <c r="IKL166" s="90"/>
      <c r="IKM166" s="90"/>
      <c r="IKN166" s="90"/>
      <c r="IKO166" s="90"/>
      <c r="IKP166" s="90"/>
      <c r="IKQ166" s="90"/>
      <c r="IKR166" s="90"/>
      <c r="IKS166" s="90"/>
      <c r="IKT166" s="90"/>
      <c r="IKU166" s="90"/>
      <c r="IKV166" s="90"/>
      <c r="IKW166" s="90"/>
      <c r="IKX166" s="90"/>
      <c r="IKY166" s="90"/>
      <c r="IKZ166" s="90"/>
      <c r="ILA166" s="90"/>
      <c r="ILB166" s="90"/>
      <c r="ILC166" s="90"/>
      <c r="ILD166" s="90"/>
      <c r="ILE166" s="90"/>
      <c r="ILF166" s="90"/>
      <c r="ILG166" s="90"/>
      <c r="ILH166" s="90"/>
      <c r="ILI166" s="90"/>
      <c r="ILJ166" s="90"/>
      <c r="ILK166" s="90"/>
      <c r="ILL166" s="90"/>
      <c r="ILM166" s="90"/>
      <c r="ILN166" s="90"/>
      <c r="ILO166" s="90"/>
      <c r="ILP166" s="90"/>
      <c r="ILQ166" s="90"/>
      <c r="ILR166" s="90"/>
      <c r="ILS166" s="90"/>
      <c r="ILT166" s="90"/>
      <c r="ILU166" s="90"/>
      <c r="ILV166" s="90"/>
      <c r="ILW166" s="90"/>
      <c r="ILX166" s="90"/>
      <c r="ILY166" s="90"/>
      <c r="ILZ166" s="90"/>
      <c r="IMA166" s="90"/>
      <c r="IMB166" s="90"/>
      <c r="IMC166" s="90"/>
      <c r="IMD166" s="90"/>
      <c r="IME166" s="90"/>
      <c r="IMF166" s="90"/>
      <c r="IMG166" s="90"/>
      <c r="IMH166" s="90"/>
      <c r="IMI166" s="90"/>
      <c r="IMJ166" s="90"/>
      <c r="IMK166" s="90"/>
      <c r="IML166" s="90"/>
      <c r="IMM166" s="90"/>
      <c r="IMN166" s="90"/>
      <c r="IMO166" s="90"/>
      <c r="IMP166" s="90"/>
      <c r="IMQ166" s="90"/>
      <c r="IMR166" s="90"/>
      <c r="IMS166" s="90"/>
      <c r="IMT166" s="90"/>
      <c r="IMU166" s="90"/>
      <c r="IMV166" s="90"/>
      <c r="IMW166" s="90"/>
      <c r="IMX166" s="90"/>
      <c r="IMY166" s="90"/>
      <c r="IMZ166" s="90"/>
      <c r="INA166" s="90"/>
      <c r="INB166" s="90"/>
      <c r="INC166" s="90"/>
      <c r="IND166" s="90"/>
      <c r="INE166" s="90"/>
      <c r="INF166" s="90"/>
      <c r="ING166" s="90"/>
      <c r="INH166" s="90"/>
      <c r="INI166" s="90"/>
      <c r="INJ166" s="90"/>
      <c r="INK166" s="90"/>
      <c r="INL166" s="90"/>
      <c r="INM166" s="90"/>
      <c r="INN166" s="90"/>
      <c r="INO166" s="90"/>
      <c r="INP166" s="90"/>
      <c r="INQ166" s="90"/>
      <c r="INR166" s="90"/>
      <c r="INS166" s="90"/>
      <c r="INT166" s="90"/>
      <c r="INU166" s="90"/>
      <c r="INV166" s="90"/>
      <c r="INW166" s="90"/>
      <c r="INX166" s="90"/>
      <c r="INY166" s="90"/>
      <c r="INZ166" s="90"/>
      <c r="IOA166" s="90"/>
      <c r="IOB166" s="90"/>
      <c r="IOC166" s="90"/>
      <c r="IOD166" s="90"/>
      <c r="IOE166" s="90"/>
      <c r="IOF166" s="90"/>
      <c r="IOG166" s="90"/>
      <c r="IOH166" s="90"/>
      <c r="IOI166" s="90"/>
      <c r="IOJ166" s="90"/>
      <c r="IOK166" s="90"/>
      <c r="IOL166" s="90"/>
      <c r="IOM166" s="90"/>
      <c r="ION166" s="90"/>
      <c r="IOO166" s="90"/>
      <c r="IOP166" s="90"/>
      <c r="IOQ166" s="90"/>
      <c r="IOR166" s="90"/>
      <c r="IOS166" s="90"/>
      <c r="IOT166" s="90"/>
      <c r="IOU166" s="90"/>
      <c r="IOV166" s="90"/>
      <c r="IOW166" s="90"/>
      <c r="IOX166" s="90"/>
      <c r="IOY166" s="90"/>
      <c r="IOZ166" s="90"/>
      <c r="IPA166" s="90"/>
      <c r="IPB166" s="90"/>
      <c r="IPC166" s="90"/>
      <c r="IPD166" s="90"/>
      <c r="IPE166" s="90"/>
      <c r="IPF166" s="90"/>
      <c r="IPG166" s="90"/>
      <c r="IPH166" s="90"/>
      <c r="IPI166" s="90"/>
      <c r="IPJ166" s="90"/>
      <c r="IPK166" s="90"/>
      <c r="IPL166" s="90"/>
      <c r="IPM166" s="90"/>
      <c r="IPN166" s="90"/>
      <c r="IPO166" s="90"/>
      <c r="IPP166" s="90"/>
      <c r="IPQ166" s="90"/>
      <c r="IPR166" s="90"/>
      <c r="IPS166" s="90"/>
      <c r="IPT166" s="90"/>
      <c r="IPU166" s="90"/>
      <c r="IPV166" s="90"/>
      <c r="IPW166" s="90"/>
      <c r="IPX166" s="90"/>
      <c r="IPY166" s="90"/>
      <c r="IPZ166" s="90"/>
      <c r="IQA166" s="90"/>
      <c r="IQB166" s="90"/>
      <c r="IQC166" s="90"/>
      <c r="IQD166" s="90"/>
      <c r="IQE166" s="90"/>
      <c r="IQF166" s="90"/>
      <c r="IQG166" s="90"/>
      <c r="IQH166" s="90"/>
      <c r="IQI166" s="90"/>
      <c r="IQJ166" s="90"/>
      <c r="IQK166" s="90"/>
      <c r="IQL166" s="90"/>
      <c r="IQM166" s="90"/>
      <c r="IQN166" s="90"/>
      <c r="IQO166" s="90"/>
      <c r="IQP166" s="90"/>
      <c r="IQQ166" s="90"/>
      <c r="IQR166" s="90"/>
      <c r="IQS166" s="90"/>
      <c r="IQT166" s="90"/>
      <c r="IQU166" s="90"/>
      <c r="IQV166" s="90"/>
      <c r="IQW166" s="90"/>
      <c r="IQX166" s="90"/>
      <c r="IQY166" s="90"/>
      <c r="IQZ166" s="90"/>
      <c r="IRA166" s="90"/>
      <c r="IRB166" s="90"/>
      <c r="IRC166" s="90"/>
      <c r="IRD166" s="90"/>
      <c r="IRE166" s="90"/>
      <c r="IRF166" s="90"/>
      <c r="IRG166" s="90"/>
      <c r="IRH166" s="90"/>
      <c r="IRI166" s="90"/>
      <c r="IRJ166" s="90"/>
      <c r="IRK166" s="90"/>
      <c r="IRL166" s="90"/>
      <c r="IRM166" s="90"/>
      <c r="IRN166" s="90"/>
      <c r="IRO166" s="90"/>
      <c r="IRP166" s="90"/>
      <c r="IRQ166" s="90"/>
      <c r="IRR166" s="90"/>
      <c r="IRS166" s="90"/>
      <c r="IRT166" s="90"/>
      <c r="IRU166" s="90"/>
      <c r="IRV166" s="90"/>
      <c r="IRW166" s="90"/>
      <c r="IRX166" s="90"/>
      <c r="IRY166" s="90"/>
      <c r="IRZ166" s="90"/>
      <c r="ISA166" s="90"/>
      <c r="ISB166" s="90"/>
      <c r="ISC166" s="90"/>
      <c r="ISD166" s="90"/>
      <c r="ISE166" s="90"/>
      <c r="ISF166" s="90"/>
      <c r="ISG166" s="90"/>
      <c r="ISH166" s="90"/>
      <c r="ISI166" s="90"/>
      <c r="ISJ166" s="90"/>
      <c r="ISK166" s="90"/>
      <c r="ISL166" s="90"/>
      <c r="ISM166" s="90"/>
      <c r="ISN166" s="90"/>
      <c r="ISO166" s="90"/>
      <c r="ISP166" s="90"/>
      <c r="ISQ166" s="90"/>
      <c r="ISR166" s="90"/>
      <c r="ISS166" s="90"/>
      <c r="IST166" s="90"/>
      <c r="ISU166" s="90"/>
      <c r="ISV166" s="90"/>
      <c r="ISW166" s="90"/>
      <c r="ISX166" s="90"/>
      <c r="ISY166" s="90"/>
      <c r="ISZ166" s="90"/>
      <c r="ITA166" s="90"/>
      <c r="ITB166" s="90"/>
      <c r="ITC166" s="90"/>
      <c r="ITD166" s="90"/>
      <c r="ITE166" s="90"/>
      <c r="ITF166" s="90"/>
      <c r="ITG166" s="90"/>
      <c r="ITH166" s="90"/>
      <c r="ITI166" s="90"/>
      <c r="ITJ166" s="90"/>
      <c r="ITK166" s="90"/>
      <c r="ITL166" s="90"/>
      <c r="ITM166" s="90"/>
      <c r="ITN166" s="90"/>
      <c r="ITO166" s="90"/>
      <c r="ITP166" s="90"/>
      <c r="ITQ166" s="90"/>
      <c r="ITR166" s="90"/>
      <c r="ITS166" s="90"/>
      <c r="ITT166" s="90"/>
      <c r="ITU166" s="90"/>
      <c r="ITV166" s="90"/>
      <c r="ITW166" s="90"/>
      <c r="ITX166" s="90"/>
      <c r="ITY166" s="90"/>
      <c r="ITZ166" s="90"/>
      <c r="IUA166" s="90"/>
      <c r="IUB166" s="90"/>
      <c r="IUC166" s="90"/>
      <c r="IUD166" s="90"/>
      <c r="IUE166" s="90"/>
      <c r="IUF166" s="90"/>
      <c r="IUG166" s="90"/>
      <c r="IUH166" s="90"/>
      <c r="IUI166" s="90"/>
      <c r="IUJ166" s="90"/>
      <c r="IUK166" s="90"/>
      <c r="IUL166" s="90"/>
      <c r="IUM166" s="90"/>
      <c r="IUN166" s="90"/>
      <c r="IUO166" s="90"/>
      <c r="IUP166" s="90"/>
      <c r="IUQ166" s="90"/>
      <c r="IUR166" s="90"/>
      <c r="IUS166" s="90"/>
      <c r="IUT166" s="90"/>
      <c r="IUU166" s="90"/>
      <c r="IUV166" s="90"/>
      <c r="IUW166" s="90"/>
      <c r="IUX166" s="90"/>
      <c r="IUY166" s="90"/>
      <c r="IUZ166" s="90"/>
      <c r="IVA166" s="90"/>
      <c r="IVB166" s="90"/>
      <c r="IVC166" s="90"/>
      <c r="IVD166" s="90"/>
      <c r="IVE166" s="90"/>
      <c r="IVF166" s="90"/>
      <c r="IVG166" s="90"/>
      <c r="IVH166" s="90"/>
      <c r="IVI166" s="90"/>
      <c r="IVJ166" s="90"/>
      <c r="IVK166" s="90"/>
      <c r="IVL166" s="90"/>
      <c r="IVM166" s="90"/>
      <c r="IVN166" s="90"/>
      <c r="IVO166" s="90"/>
      <c r="IVP166" s="90"/>
      <c r="IVQ166" s="90"/>
      <c r="IVR166" s="90"/>
      <c r="IVS166" s="90"/>
      <c r="IVT166" s="90"/>
      <c r="IVU166" s="90"/>
      <c r="IVV166" s="90"/>
      <c r="IVW166" s="90"/>
      <c r="IVX166" s="90"/>
      <c r="IVY166" s="90"/>
      <c r="IVZ166" s="90"/>
      <c r="IWA166" s="90"/>
      <c r="IWB166" s="90"/>
      <c r="IWC166" s="90"/>
      <c r="IWD166" s="90"/>
      <c r="IWE166" s="90"/>
      <c r="IWF166" s="90"/>
      <c r="IWG166" s="90"/>
      <c r="IWH166" s="90"/>
      <c r="IWI166" s="90"/>
      <c r="IWJ166" s="90"/>
      <c r="IWK166" s="90"/>
      <c r="IWL166" s="90"/>
      <c r="IWM166" s="90"/>
      <c r="IWN166" s="90"/>
      <c r="IWO166" s="90"/>
      <c r="IWP166" s="90"/>
      <c r="IWQ166" s="90"/>
      <c r="IWR166" s="90"/>
      <c r="IWS166" s="90"/>
      <c r="IWT166" s="90"/>
      <c r="IWU166" s="90"/>
      <c r="IWV166" s="90"/>
      <c r="IWW166" s="90"/>
      <c r="IWX166" s="90"/>
      <c r="IWY166" s="90"/>
      <c r="IWZ166" s="90"/>
      <c r="IXA166" s="90"/>
      <c r="IXB166" s="90"/>
      <c r="IXC166" s="90"/>
      <c r="IXD166" s="90"/>
      <c r="IXE166" s="90"/>
      <c r="IXF166" s="90"/>
      <c r="IXG166" s="90"/>
      <c r="IXH166" s="90"/>
      <c r="IXI166" s="90"/>
      <c r="IXJ166" s="90"/>
      <c r="IXK166" s="90"/>
      <c r="IXL166" s="90"/>
      <c r="IXM166" s="90"/>
      <c r="IXN166" s="90"/>
      <c r="IXO166" s="90"/>
      <c r="IXP166" s="90"/>
      <c r="IXQ166" s="90"/>
      <c r="IXR166" s="90"/>
      <c r="IXS166" s="90"/>
      <c r="IXT166" s="90"/>
      <c r="IXU166" s="90"/>
      <c r="IXV166" s="90"/>
      <c r="IXW166" s="90"/>
      <c r="IXX166" s="90"/>
      <c r="IXY166" s="90"/>
      <c r="IXZ166" s="90"/>
      <c r="IYA166" s="90"/>
      <c r="IYB166" s="90"/>
      <c r="IYC166" s="90"/>
      <c r="IYD166" s="90"/>
      <c r="IYE166" s="90"/>
      <c r="IYF166" s="90"/>
      <c r="IYG166" s="90"/>
      <c r="IYH166" s="90"/>
      <c r="IYI166" s="90"/>
      <c r="IYJ166" s="90"/>
      <c r="IYK166" s="90"/>
      <c r="IYL166" s="90"/>
      <c r="IYM166" s="90"/>
      <c r="IYN166" s="90"/>
      <c r="IYO166" s="90"/>
      <c r="IYP166" s="90"/>
      <c r="IYQ166" s="90"/>
      <c r="IYR166" s="90"/>
      <c r="IYS166" s="90"/>
      <c r="IYT166" s="90"/>
      <c r="IYU166" s="90"/>
      <c r="IYV166" s="90"/>
      <c r="IYW166" s="90"/>
      <c r="IYX166" s="90"/>
      <c r="IYY166" s="90"/>
      <c r="IYZ166" s="90"/>
      <c r="IZA166" s="90"/>
      <c r="IZB166" s="90"/>
      <c r="IZC166" s="90"/>
      <c r="IZD166" s="90"/>
      <c r="IZE166" s="90"/>
      <c r="IZF166" s="90"/>
      <c r="IZG166" s="90"/>
      <c r="IZH166" s="90"/>
      <c r="IZI166" s="90"/>
      <c r="IZJ166" s="90"/>
      <c r="IZK166" s="90"/>
      <c r="IZL166" s="90"/>
      <c r="IZM166" s="90"/>
      <c r="IZN166" s="90"/>
      <c r="IZO166" s="90"/>
      <c r="IZP166" s="90"/>
      <c r="IZQ166" s="90"/>
      <c r="IZR166" s="90"/>
      <c r="IZS166" s="90"/>
      <c r="IZT166" s="90"/>
      <c r="IZU166" s="90"/>
      <c r="IZV166" s="90"/>
      <c r="IZW166" s="90"/>
      <c r="IZX166" s="90"/>
      <c r="IZY166" s="90"/>
      <c r="IZZ166" s="90"/>
      <c r="JAA166" s="90"/>
      <c r="JAB166" s="90"/>
      <c r="JAC166" s="90"/>
      <c r="JAD166" s="90"/>
      <c r="JAE166" s="90"/>
      <c r="JAF166" s="90"/>
      <c r="JAG166" s="90"/>
      <c r="JAH166" s="90"/>
      <c r="JAI166" s="90"/>
      <c r="JAJ166" s="90"/>
      <c r="JAK166" s="90"/>
      <c r="JAL166" s="90"/>
      <c r="JAM166" s="90"/>
      <c r="JAN166" s="90"/>
      <c r="JAO166" s="90"/>
      <c r="JAP166" s="90"/>
      <c r="JAQ166" s="90"/>
      <c r="JAR166" s="90"/>
      <c r="JAS166" s="90"/>
      <c r="JAT166" s="90"/>
      <c r="JAU166" s="90"/>
      <c r="JAV166" s="90"/>
      <c r="JAW166" s="90"/>
      <c r="JAX166" s="90"/>
      <c r="JAY166" s="90"/>
      <c r="JAZ166" s="90"/>
      <c r="JBA166" s="90"/>
      <c r="JBB166" s="90"/>
      <c r="JBC166" s="90"/>
      <c r="JBD166" s="90"/>
      <c r="JBE166" s="90"/>
      <c r="JBF166" s="90"/>
      <c r="JBG166" s="90"/>
      <c r="JBH166" s="90"/>
      <c r="JBI166" s="90"/>
      <c r="JBJ166" s="90"/>
      <c r="JBK166" s="90"/>
      <c r="JBL166" s="90"/>
      <c r="JBM166" s="90"/>
      <c r="JBN166" s="90"/>
      <c r="JBO166" s="90"/>
      <c r="JBP166" s="90"/>
      <c r="JBQ166" s="90"/>
      <c r="JBR166" s="90"/>
      <c r="JBS166" s="90"/>
      <c r="JBT166" s="90"/>
      <c r="JBU166" s="90"/>
      <c r="JBV166" s="90"/>
      <c r="JBW166" s="90"/>
      <c r="JBX166" s="90"/>
      <c r="JBY166" s="90"/>
      <c r="JBZ166" s="90"/>
      <c r="JCA166" s="90"/>
      <c r="JCB166" s="90"/>
      <c r="JCC166" s="90"/>
      <c r="JCD166" s="90"/>
      <c r="JCE166" s="90"/>
      <c r="JCF166" s="90"/>
      <c r="JCG166" s="90"/>
      <c r="JCH166" s="90"/>
      <c r="JCI166" s="90"/>
      <c r="JCJ166" s="90"/>
      <c r="JCK166" s="90"/>
      <c r="JCL166" s="90"/>
      <c r="JCM166" s="90"/>
      <c r="JCN166" s="90"/>
      <c r="JCO166" s="90"/>
      <c r="JCP166" s="90"/>
      <c r="JCQ166" s="90"/>
      <c r="JCR166" s="90"/>
      <c r="JCS166" s="90"/>
      <c r="JCT166" s="90"/>
      <c r="JCU166" s="90"/>
      <c r="JCV166" s="90"/>
      <c r="JCW166" s="90"/>
      <c r="JCX166" s="90"/>
      <c r="JCY166" s="90"/>
      <c r="JCZ166" s="90"/>
      <c r="JDA166" s="90"/>
      <c r="JDB166" s="90"/>
      <c r="JDC166" s="90"/>
      <c r="JDD166" s="90"/>
      <c r="JDE166" s="90"/>
      <c r="JDF166" s="90"/>
      <c r="JDG166" s="90"/>
      <c r="JDH166" s="90"/>
      <c r="JDI166" s="90"/>
      <c r="JDJ166" s="90"/>
      <c r="JDK166" s="90"/>
      <c r="JDL166" s="90"/>
      <c r="JDM166" s="90"/>
      <c r="JDN166" s="90"/>
      <c r="JDO166" s="90"/>
      <c r="JDP166" s="90"/>
      <c r="JDQ166" s="90"/>
      <c r="JDR166" s="90"/>
      <c r="JDS166" s="90"/>
      <c r="JDT166" s="90"/>
      <c r="JDU166" s="90"/>
      <c r="JDV166" s="90"/>
      <c r="JDW166" s="90"/>
      <c r="JDX166" s="90"/>
      <c r="JDY166" s="90"/>
      <c r="JDZ166" s="90"/>
      <c r="JEA166" s="90"/>
      <c r="JEB166" s="90"/>
      <c r="JEC166" s="90"/>
      <c r="JED166" s="90"/>
      <c r="JEE166" s="90"/>
      <c r="JEF166" s="90"/>
      <c r="JEG166" s="90"/>
      <c r="JEH166" s="90"/>
      <c r="JEI166" s="90"/>
      <c r="JEJ166" s="90"/>
      <c r="JEK166" s="90"/>
      <c r="JEL166" s="90"/>
      <c r="JEM166" s="90"/>
      <c r="JEN166" s="90"/>
      <c r="JEO166" s="90"/>
      <c r="JEP166" s="90"/>
      <c r="JEQ166" s="90"/>
      <c r="JER166" s="90"/>
      <c r="JES166" s="90"/>
      <c r="JET166" s="90"/>
      <c r="JEU166" s="90"/>
      <c r="JEV166" s="90"/>
      <c r="JEW166" s="90"/>
      <c r="JEX166" s="90"/>
      <c r="JEY166" s="90"/>
      <c r="JEZ166" s="90"/>
      <c r="JFA166" s="90"/>
      <c r="JFB166" s="90"/>
      <c r="JFC166" s="90"/>
      <c r="JFD166" s="90"/>
      <c r="JFE166" s="90"/>
      <c r="JFF166" s="90"/>
      <c r="JFG166" s="90"/>
      <c r="JFH166" s="90"/>
      <c r="JFI166" s="90"/>
      <c r="JFJ166" s="90"/>
      <c r="JFK166" s="90"/>
      <c r="JFL166" s="90"/>
      <c r="JFM166" s="90"/>
      <c r="JFN166" s="90"/>
      <c r="JFO166" s="90"/>
      <c r="JFP166" s="90"/>
      <c r="JFQ166" s="90"/>
      <c r="JFR166" s="90"/>
      <c r="JFS166" s="90"/>
      <c r="JFT166" s="90"/>
      <c r="JFU166" s="90"/>
      <c r="JFV166" s="90"/>
      <c r="JFW166" s="90"/>
      <c r="JFX166" s="90"/>
      <c r="JFY166" s="90"/>
      <c r="JFZ166" s="90"/>
      <c r="JGA166" s="90"/>
      <c r="JGB166" s="90"/>
      <c r="JGC166" s="90"/>
      <c r="JGD166" s="90"/>
      <c r="JGE166" s="90"/>
      <c r="JGF166" s="90"/>
      <c r="JGG166" s="90"/>
      <c r="JGH166" s="90"/>
      <c r="JGI166" s="90"/>
      <c r="JGJ166" s="90"/>
      <c r="JGK166" s="90"/>
      <c r="JGL166" s="90"/>
      <c r="JGM166" s="90"/>
      <c r="JGN166" s="90"/>
      <c r="JGO166" s="90"/>
      <c r="JGP166" s="90"/>
      <c r="JGQ166" s="90"/>
      <c r="JGR166" s="90"/>
      <c r="JGS166" s="90"/>
      <c r="JGT166" s="90"/>
      <c r="JGU166" s="90"/>
      <c r="JGV166" s="90"/>
      <c r="JGW166" s="90"/>
      <c r="JGX166" s="90"/>
      <c r="JGY166" s="90"/>
      <c r="JGZ166" s="90"/>
      <c r="JHA166" s="90"/>
      <c r="JHB166" s="90"/>
      <c r="JHC166" s="90"/>
      <c r="JHD166" s="90"/>
      <c r="JHE166" s="90"/>
      <c r="JHF166" s="90"/>
      <c r="JHG166" s="90"/>
      <c r="JHH166" s="90"/>
      <c r="JHI166" s="90"/>
      <c r="JHJ166" s="90"/>
      <c r="JHK166" s="90"/>
      <c r="JHL166" s="90"/>
      <c r="JHM166" s="90"/>
      <c r="JHN166" s="90"/>
      <c r="JHO166" s="90"/>
      <c r="JHP166" s="90"/>
      <c r="JHQ166" s="90"/>
      <c r="JHR166" s="90"/>
      <c r="JHS166" s="90"/>
      <c r="JHT166" s="90"/>
      <c r="JHU166" s="90"/>
      <c r="JHV166" s="90"/>
      <c r="JHW166" s="90"/>
      <c r="JHX166" s="90"/>
      <c r="JHY166" s="90"/>
      <c r="JHZ166" s="90"/>
      <c r="JIA166" s="90"/>
      <c r="JIB166" s="90"/>
      <c r="JIC166" s="90"/>
      <c r="JID166" s="90"/>
      <c r="JIE166" s="90"/>
      <c r="JIF166" s="90"/>
      <c r="JIG166" s="90"/>
      <c r="JIH166" s="90"/>
      <c r="JII166" s="90"/>
      <c r="JIJ166" s="90"/>
      <c r="JIK166" s="90"/>
      <c r="JIL166" s="90"/>
      <c r="JIM166" s="90"/>
      <c r="JIN166" s="90"/>
      <c r="JIO166" s="90"/>
      <c r="JIP166" s="90"/>
      <c r="JIQ166" s="90"/>
      <c r="JIR166" s="90"/>
      <c r="JIS166" s="90"/>
      <c r="JIT166" s="90"/>
      <c r="JIU166" s="90"/>
      <c r="JIV166" s="90"/>
      <c r="JIW166" s="90"/>
      <c r="JIX166" s="90"/>
      <c r="JIY166" s="90"/>
      <c r="JIZ166" s="90"/>
      <c r="JJA166" s="90"/>
      <c r="JJB166" s="90"/>
      <c r="JJC166" s="90"/>
      <c r="JJD166" s="90"/>
      <c r="JJE166" s="90"/>
      <c r="JJF166" s="90"/>
      <c r="JJG166" s="90"/>
      <c r="JJH166" s="90"/>
      <c r="JJI166" s="90"/>
      <c r="JJJ166" s="90"/>
      <c r="JJK166" s="90"/>
      <c r="JJL166" s="90"/>
      <c r="JJM166" s="90"/>
      <c r="JJN166" s="90"/>
      <c r="JJO166" s="90"/>
      <c r="JJP166" s="90"/>
      <c r="JJQ166" s="90"/>
      <c r="JJR166" s="90"/>
      <c r="JJS166" s="90"/>
      <c r="JJT166" s="90"/>
      <c r="JJU166" s="90"/>
      <c r="JJV166" s="90"/>
      <c r="JJW166" s="90"/>
      <c r="JJX166" s="90"/>
      <c r="JJY166" s="90"/>
      <c r="JJZ166" s="90"/>
      <c r="JKA166" s="90"/>
      <c r="JKB166" s="90"/>
      <c r="JKC166" s="90"/>
      <c r="JKD166" s="90"/>
      <c r="JKE166" s="90"/>
      <c r="JKF166" s="90"/>
      <c r="JKG166" s="90"/>
      <c r="JKH166" s="90"/>
      <c r="JKI166" s="90"/>
      <c r="JKJ166" s="90"/>
      <c r="JKK166" s="90"/>
      <c r="JKL166" s="90"/>
      <c r="JKM166" s="90"/>
      <c r="JKN166" s="90"/>
      <c r="JKO166" s="90"/>
      <c r="JKP166" s="90"/>
      <c r="JKQ166" s="90"/>
      <c r="JKR166" s="90"/>
      <c r="JKS166" s="90"/>
      <c r="JKT166" s="90"/>
      <c r="JKU166" s="90"/>
      <c r="JKV166" s="90"/>
      <c r="JKW166" s="90"/>
      <c r="JKX166" s="90"/>
      <c r="JKY166" s="90"/>
      <c r="JKZ166" s="90"/>
      <c r="JLA166" s="90"/>
      <c r="JLB166" s="90"/>
      <c r="JLC166" s="90"/>
      <c r="JLD166" s="90"/>
      <c r="JLE166" s="90"/>
      <c r="JLF166" s="90"/>
      <c r="JLG166" s="90"/>
      <c r="JLH166" s="90"/>
      <c r="JLI166" s="90"/>
      <c r="JLJ166" s="90"/>
      <c r="JLK166" s="90"/>
      <c r="JLL166" s="90"/>
      <c r="JLM166" s="90"/>
      <c r="JLN166" s="90"/>
      <c r="JLO166" s="90"/>
      <c r="JLP166" s="90"/>
      <c r="JLQ166" s="90"/>
      <c r="JLR166" s="90"/>
      <c r="JLS166" s="90"/>
      <c r="JLT166" s="90"/>
      <c r="JLU166" s="90"/>
      <c r="JLV166" s="90"/>
      <c r="JLW166" s="90"/>
      <c r="JLX166" s="90"/>
      <c r="JLY166" s="90"/>
      <c r="JLZ166" s="90"/>
      <c r="JMA166" s="90"/>
      <c r="JMB166" s="90"/>
      <c r="JMC166" s="90"/>
      <c r="JMD166" s="90"/>
      <c r="JME166" s="90"/>
      <c r="JMF166" s="90"/>
      <c r="JMG166" s="90"/>
      <c r="JMH166" s="90"/>
      <c r="JMI166" s="90"/>
      <c r="JMJ166" s="90"/>
      <c r="JMK166" s="90"/>
      <c r="JML166" s="90"/>
      <c r="JMM166" s="90"/>
      <c r="JMN166" s="90"/>
      <c r="JMO166" s="90"/>
      <c r="JMP166" s="90"/>
      <c r="JMQ166" s="90"/>
      <c r="JMR166" s="90"/>
      <c r="JMS166" s="90"/>
      <c r="JMT166" s="90"/>
      <c r="JMU166" s="90"/>
      <c r="JMV166" s="90"/>
      <c r="JMW166" s="90"/>
      <c r="JMX166" s="90"/>
      <c r="JMY166" s="90"/>
      <c r="JMZ166" s="90"/>
      <c r="JNA166" s="90"/>
      <c r="JNB166" s="90"/>
      <c r="JNC166" s="90"/>
      <c r="JND166" s="90"/>
      <c r="JNE166" s="90"/>
      <c r="JNF166" s="90"/>
      <c r="JNG166" s="90"/>
      <c r="JNH166" s="90"/>
      <c r="JNI166" s="90"/>
      <c r="JNJ166" s="90"/>
      <c r="JNK166" s="90"/>
      <c r="JNL166" s="90"/>
      <c r="JNM166" s="90"/>
      <c r="JNN166" s="90"/>
      <c r="JNO166" s="90"/>
      <c r="JNP166" s="90"/>
      <c r="JNQ166" s="90"/>
      <c r="JNR166" s="90"/>
      <c r="JNS166" s="90"/>
      <c r="JNT166" s="90"/>
      <c r="JNU166" s="90"/>
      <c r="JNV166" s="90"/>
      <c r="JNW166" s="90"/>
      <c r="JNX166" s="90"/>
      <c r="JNY166" s="90"/>
      <c r="JNZ166" s="90"/>
      <c r="JOA166" s="90"/>
      <c r="JOB166" s="90"/>
      <c r="JOC166" s="90"/>
      <c r="JOD166" s="90"/>
      <c r="JOE166" s="90"/>
      <c r="JOF166" s="90"/>
      <c r="JOG166" s="90"/>
      <c r="JOH166" s="90"/>
      <c r="JOI166" s="90"/>
      <c r="JOJ166" s="90"/>
      <c r="JOK166" s="90"/>
      <c r="JOL166" s="90"/>
      <c r="JOM166" s="90"/>
      <c r="JON166" s="90"/>
      <c r="JOO166" s="90"/>
      <c r="JOP166" s="90"/>
      <c r="JOQ166" s="90"/>
      <c r="JOR166" s="90"/>
      <c r="JOS166" s="90"/>
      <c r="JOT166" s="90"/>
      <c r="JOU166" s="90"/>
      <c r="JOV166" s="90"/>
      <c r="JOW166" s="90"/>
      <c r="JOX166" s="90"/>
      <c r="JOY166" s="90"/>
      <c r="JOZ166" s="90"/>
      <c r="JPA166" s="90"/>
      <c r="JPB166" s="90"/>
      <c r="JPC166" s="90"/>
      <c r="JPD166" s="90"/>
      <c r="JPE166" s="90"/>
      <c r="JPF166" s="90"/>
      <c r="JPG166" s="90"/>
      <c r="JPH166" s="90"/>
      <c r="JPI166" s="90"/>
      <c r="JPJ166" s="90"/>
      <c r="JPK166" s="90"/>
      <c r="JPL166" s="90"/>
      <c r="JPM166" s="90"/>
      <c r="JPN166" s="90"/>
      <c r="JPO166" s="90"/>
      <c r="JPP166" s="90"/>
      <c r="JPQ166" s="90"/>
      <c r="JPR166" s="90"/>
      <c r="JPS166" s="90"/>
      <c r="JPT166" s="90"/>
      <c r="JPU166" s="90"/>
      <c r="JPV166" s="90"/>
      <c r="JPW166" s="90"/>
      <c r="JPX166" s="90"/>
      <c r="JPY166" s="90"/>
      <c r="JPZ166" s="90"/>
      <c r="JQA166" s="90"/>
      <c r="JQB166" s="90"/>
      <c r="JQC166" s="90"/>
      <c r="JQD166" s="90"/>
      <c r="JQE166" s="90"/>
      <c r="JQF166" s="90"/>
      <c r="JQG166" s="90"/>
      <c r="JQH166" s="90"/>
      <c r="JQI166" s="90"/>
      <c r="JQJ166" s="90"/>
      <c r="JQK166" s="90"/>
      <c r="JQL166" s="90"/>
      <c r="JQM166" s="90"/>
      <c r="JQN166" s="90"/>
      <c r="JQO166" s="90"/>
      <c r="JQP166" s="90"/>
      <c r="JQQ166" s="90"/>
      <c r="JQR166" s="90"/>
      <c r="JQS166" s="90"/>
      <c r="JQT166" s="90"/>
      <c r="JQU166" s="90"/>
      <c r="JQV166" s="90"/>
      <c r="JQW166" s="90"/>
      <c r="JQX166" s="90"/>
      <c r="JQY166" s="90"/>
      <c r="JQZ166" s="90"/>
      <c r="JRA166" s="90"/>
      <c r="JRB166" s="90"/>
      <c r="JRC166" s="90"/>
      <c r="JRD166" s="90"/>
      <c r="JRE166" s="90"/>
      <c r="JRF166" s="90"/>
      <c r="JRG166" s="90"/>
      <c r="JRH166" s="90"/>
      <c r="JRI166" s="90"/>
      <c r="JRJ166" s="90"/>
      <c r="JRK166" s="90"/>
      <c r="JRL166" s="90"/>
      <c r="JRM166" s="90"/>
      <c r="JRN166" s="90"/>
      <c r="JRO166" s="90"/>
      <c r="JRP166" s="90"/>
      <c r="JRQ166" s="90"/>
      <c r="JRR166" s="90"/>
      <c r="JRS166" s="90"/>
      <c r="JRT166" s="90"/>
      <c r="JRU166" s="90"/>
      <c r="JRV166" s="90"/>
      <c r="JRW166" s="90"/>
      <c r="JRX166" s="90"/>
      <c r="JRY166" s="90"/>
      <c r="JRZ166" s="90"/>
      <c r="JSA166" s="90"/>
      <c r="JSB166" s="90"/>
      <c r="JSC166" s="90"/>
      <c r="JSD166" s="90"/>
      <c r="JSE166" s="90"/>
      <c r="JSF166" s="90"/>
      <c r="JSG166" s="90"/>
      <c r="JSH166" s="90"/>
      <c r="JSI166" s="90"/>
      <c r="JSJ166" s="90"/>
      <c r="JSK166" s="90"/>
      <c r="JSL166" s="90"/>
      <c r="JSM166" s="90"/>
      <c r="JSN166" s="90"/>
      <c r="JSO166" s="90"/>
      <c r="JSP166" s="90"/>
      <c r="JSQ166" s="90"/>
      <c r="JSR166" s="90"/>
      <c r="JSS166" s="90"/>
      <c r="JST166" s="90"/>
      <c r="JSU166" s="90"/>
      <c r="JSV166" s="90"/>
      <c r="JSW166" s="90"/>
      <c r="JSX166" s="90"/>
      <c r="JSY166" s="90"/>
      <c r="JSZ166" s="90"/>
      <c r="JTA166" s="90"/>
      <c r="JTB166" s="90"/>
      <c r="JTC166" s="90"/>
      <c r="JTD166" s="90"/>
      <c r="JTE166" s="90"/>
      <c r="JTF166" s="90"/>
      <c r="JTG166" s="90"/>
      <c r="JTH166" s="90"/>
      <c r="JTI166" s="90"/>
      <c r="JTJ166" s="90"/>
      <c r="JTK166" s="90"/>
      <c r="JTL166" s="90"/>
      <c r="JTM166" s="90"/>
      <c r="JTN166" s="90"/>
      <c r="JTO166" s="90"/>
      <c r="JTP166" s="90"/>
      <c r="JTQ166" s="90"/>
      <c r="JTR166" s="90"/>
      <c r="JTS166" s="90"/>
      <c r="JTT166" s="90"/>
      <c r="JTU166" s="90"/>
      <c r="JTV166" s="90"/>
      <c r="JTW166" s="90"/>
      <c r="JTX166" s="90"/>
      <c r="JTY166" s="90"/>
      <c r="JTZ166" s="90"/>
      <c r="JUA166" s="90"/>
      <c r="JUB166" s="90"/>
      <c r="JUC166" s="90"/>
      <c r="JUD166" s="90"/>
      <c r="JUE166" s="90"/>
      <c r="JUF166" s="90"/>
      <c r="JUG166" s="90"/>
      <c r="JUH166" s="90"/>
      <c r="JUI166" s="90"/>
      <c r="JUJ166" s="90"/>
      <c r="JUK166" s="90"/>
      <c r="JUL166" s="90"/>
      <c r="JUM166" s="90"/>
      <c r="JUN166" s="90"/>
      <c r="JUO166" s="90"/>
      <c r="JUP166" s="90"/>
      <c r="JUQ166" s="90"/>
      <c r="JUR166" s="90"/>
      <c r="JUS166" s="90"/>
      <c r="JUT166" s="90"/>
      <c r="JUU166" s="90"/>
      <c r="JUV166" s="90"/>
      <c r="JUW166" s="90"/>
      <c r="JUX166" s="90"/>
      <c r="JUY166" s="90"/>
      <c r="JUZ166" s="90"/>
      <c r="JVA166" s="90"/>
      <c r="JVB166" s="90"/>
      <c r="JVC166" s="90"/>
      <c r="JVD166" s="90"/>
      <c r="JVE166" s="90"/>
      <c r="JVF166" s="90"/>
      <c r="JVG166" s="90"/>
      <c r="JVH166" s="90"/>
      <c r="JVI166" s="90"/>
      <c r="JVJ166" s="90"/>
      <c r="JVK166" s="90"/>
      <c r="JVL166" s="90"/>
      <c r="JVM166" s="90"/>
      <c r="JVN166" s="90"/>
      <c r="JVO166" s="90"/>
      <c r="JVP166" s="90"/>
      <c r="JVQ166" s="90"/>
      <c r="JVR166" s="90"/>
      <c r="JVS166" s="90"/>
      <c r="JVT166" s="90"/>
      <c r="JVU166" s="90"/>
      <c r="JVV166" s="90"/>
      <c r="JVW166" s="90"/>
      <c r="JVX166" s="90"/>
      <c r="JVY166" s="90"/>
      <c r="JVZ166" s="90"/>
      <c r="JWA166" s="90"/>
      <c r="JWB166" s="90"/>
      <c r="JWC166" s="90"/>
      <c r="JWD166" s="90"/>
      <c r="JWE166" s="90"/>
      <c r="JWF166" s="90"/>
      <c r="JWG166" s="90"/>
      <c r="JWH166" s="90"/>
      <c r="JWI166" s="90"/>
      <c r="JWJ166" s="90"/>
      <c r="JWK166" s="90"/>
      <c r="JWL166" s="90"/>
      <c r="JWM166" s="90"/>
      <c r="JWN166" s="90"/>
      <c r="JWO166" s="90"/>
      <c r="JWP166" s="90"/>
      <c r="JWQ166" s="90"/>
      <c r="JWR166" s="90"/>
      <c r="JWS166" s="90"/>
      <c r="JWT166" s="90"/>
      <c r="JWU166" s="90"/>
      <c r="JWV166" s="90"/>
      <c r="JWW166" s="90"/>
      <c r="JWX166" s="90"/>
      <c r="JWY166" s="90"/>
      <c r="JWZ166" s="90"/>
      <c r="JXA166" s="90"/>
      <c r="JXB166" s="90"/>
      <c r="JXC166" s="90"/>
      <c r="JXD166" s="90"/>
      <c r="JXE166" s="90"/>
      <c r="JXF166" s="90"/>
      <c r="JXG166" s="90"/>
      <c r="JXH166" s="90"/>
      <c r="JXI166" s="90"/>
      <c r="JXJ166" s="90"/>
      <c r="JXK166" s="90"/>
      <c r="JXL166" s="90"/>
      <c r="JXM166" s="90"/>
      <c r="JXN166" s="90"/>
      <c r="JXO166" s="90"/>
      <c r="JXP166" s="90"/>
      <c r="JXQ166" s="90"/>
      <c r="JXR166" s="90"/>
      <c r="JXS166" s="90"/>
      <c r="JXT166" s="90"/>
      <c r="JXU166" s="90"/>
      <c r="JXV166" s="90"/>
      <c r="JXW166" s="90"/>
      <c r="JXX166" s="90"/>
      <c r="JXY166" s="90"/>
      <c r="JXZ166" s="90"/>
      <c r="JYA166" s="90"/>
      <c r="JYB166" s="90"/>
      <c r="JYC166" s="90"/>
      <c r="JYD166" s="90"/>
      <c r="JYE166" s="90"/>
      <c r="JYF166" s="90"/>
      <c r="JYG166" s="90"/>
      <c r="JYH166" s="90"/>
      <c r="JYI166" s="90"/>
      <c r="JYJ166" s="90"/>
      <c r="JYK166" s="90"/>
      <c r="JYL166" s="90"/>
      <c r="JYM166" s="90"/>
      <c r="JYN166" s="90"/>
      <c r="JYO166" s="90"/>
      <c r="JYP166" s="90"/>
      <c r="JYQ166" s="90"/>
      <c r="JYR166" s="90"/>
      <c r="JYS166" s="90"/>
      <c r="JYT166" s="90"/>
      <c r="JYU166" s="90"/>
      <c r="JYV166" s="90"/>
      <c r="JYW166" s="90"/>
      <c r="JYX166" s="90"/>
      <c r="JYY166" s="90"/>
      <c r="JYZ166" s="90"/>
      <c r="JZA166" s="90"/>
      <c r="JZB166" s="90"/>
      <c r="JZC166" s="90"/>
      <c r="JZD166" s="90"/>
      <c r="JZE166" s="90"/>
      <c r="JZF166" s="90"/>
      <c r="JZG166" s="90"/>
      <c r="JZH166" s="90"/>
      <c r="JZI166" s="90"/>
      <c r="JZJ166" s="90"/>
      <c r="JZK166" s="90"/>
      <c r="JZL166" s="90"/>
      <c r="JZM166" s="90"/>
      <c r="JZN166" s="90"/>
      <c r="JZO166" s="90"/>
      <c r="JZP166" s="90"/>
      <c r="JZQ166" s="90"/>
      <c r="JZR166" s="90"/>
      <c r="JZS166" s="90"/>
      <c r="JZT166" s="90"/>
      <c r="JZU166" s="90"/>
      <c r="JZV166" s="90"/>
      <c r="JZW166" s="90"/>
      <c r="JZX166" s="90"/>
      <c r="JZY166" s="90"/>
      <c r="JZZ166" s="90"/>
      <c r="KAA166" s="90"/>
      <c r="KAB166" s="90"/>
      <c r="KAC166" s="90"/>
      <c r="KAD166" s="90"/>
      <c r="KAE166" s="90"/>
      <c r="KAF166" s="90"/>
      <c r="KAG166" s="90"/>
      <c r="KAH166" s="90"/>
      <c r="KAI166" s="90"/>
      <c r="KAJ166" s="90"/>
      <c r="KAK166" s="90"/>
      <c r="KAL166" s="90"/>
      <c r="KAM166" s="90"/>
      <c r="KAN166" s="90"/>
      <c r="KAO166" s="90"/>
      <c r="KAP166" s="90"/>
      <c r="KAQ166" s="90"/>
      <c r="KAR166" s="90"/>
      <c r="KAS166" s="90"/>
      <c r="KAT166" s="90"/>
      <c r="KAU166" s="90"/>
      <c r="KAV166" s="90"/>
      <c r="KAW166" s="90"/>
      <c r="KAX166" s="90"/>
      <c r="KAY166" s="90"/>
      <c r="KAZ166" s="90"/>
      <c r="KBA166" s="90"/>
      <c r="KBB166" s="90"/>
      <c r="KBC166" s="90"/>
      <c r="KBD166" s="90"/>
      <c r="KBE166" s="90"/>
      <c r="KBF166" s="90"/>
      <c r="KBG166" s="90"/>
      <c r="KBH166" s="90"/>
      <c r="KBI166" s="90"/>
      <c r="KBJ166" s="90"/>
      <c r="KBK166" s="90"/>
      <c r="KBL166" s="90"/>
      <c r="KBM166" s="90"/>
      <c r="KBN166" s="90"/>
      <c r="KBO166" s="90"/>
      <c r="KBP166" s="90"/>
      <c r="KBQ166" s="90"/>
      <c r="KBR166" s="90"/>
      <c r="KBS166" s="90"/>
      <c r="KBT166" s="90"/>
      <c r="KBU166" s="90"/>
      <c r="KBV166" s="90"/>
      <c r="KBW166" s="90"/>
      <c r="KBX166" s="90"/>
      <c r="KBY166" s="90"/>
      <c r="KBZ166" s="90"/>
      <c r="KCA166" s="90"/>
      <c r="KCB166" s="90"/>
      <c r="KCC166" s="90"/>
      <c r="KCD166" s="90"/>
      <c r="KCE166" s="90"/>
      <c r="KCF166" s="90"/>
      <c r="KCG166" s="90"/>
      <c r="KCH166" s="90"/>
      <c r="KCI166" s="90"/>
      <c r="KCJ166" s="90"/>
      <c r="KCK166" s="90"/>
      <c r="KCL166" s="90"/>
      <c r="KCM166" s="90"/>
      <c r="KCN166" s="90"/>
      <c r="KCO166" s="90"/>
      <c r="KCP166" s="90"/>
      <c r="KCQ166" s="90"/>
      <c r="KCR166" s="90"/>
      <c r="KCS166" s="90"/>
      <c r="KCT166" s="90"/>
      <c r="KCU166" s="90"/>
      <c r="KCV166" s="90"/>
      <c r="KCW166" s="90"/>
      <c r="KCX166" s="90"/>
      <c r="KCY166" s="90"/>
      <c r="KCZ166" s="90"/>
      <c r="KDA166" s="90"/>
      <c r="KDB166" s="90"/>
      <c r="KDC166" s="90"/>
      <c r="KDD166" s="90"/>
      <c r="KDE166" s="90"/>
      <c r="KDF166" s="90"/>
      <c r="KDG166" s="90"/>
      <c r="KDH166" s="90"/>
      <c r="KDI166" s="90"/>
      <c r="KDJ166" s="90"/>
      <c r="KDK166" s="90"/>
      <c r="KDL166" s="90"/>
      <c r="KDM166" s="90"/>
      <c r="KDN166" s="90"/>
      <c r="KDO166" s="90"/>
      <c r="KDP166" s="90"/>
      <c r="KDQ166" s="90"/>
      <c r="KDR166" s="90"/>
      <c r="KDS166" s="90"/>
      <c r="KDT166" s="90"/>
      <c r="KDU166" s="90"/>
      <c r="KDV166" s="90"/>
      <c r="KDW166" s="90"/>
      <c r="KDX166" s="90"/>
      <c r="KDY166" s="90"/>
      <c r="KDZ166" s="90"/>
      <c r="KEA166" s="90"/>
      <c r="KEB166" s="90"/>
      <c r="KEC166" s="90"/>
      <c r="KED166" s="90"/>
      <c r="KEE166" s="90"/>
      <c r="KEF166" s="90"/>
      <c r="KEG166" s="90"/>
      <c r="KEH166" s="90"/>
      <c r="KEI166" s="90"/>
      <c r="KEJ166" s="90"/>
      <c r="KEK166" s="90"/>
      <c r="KEL166" s="90"/>
      <c r="KEM166" s="90"/>
      <c r="KEN166" s="90"/>
      <c r="KEO166" s="90"/>
      <c r="KEP166" s="90"/>
      <c r="KEQ166" s="90"/>
      <c r="KER166" s="90"/>
      <c r="KES166" s="90"/>
      <c r="KET166" s="90"/>
      <c r="KEU166" s="90"/>
      <c r="KEV166" s="90"/>
      <c r="KEW166" s="90"/>
      <c r="KEX166" s="90"/>
      <c r="KEY166" s="90"/>
      <c r="KEZ166" s="90"/>
      <c r="KFA166" s="90"/>
      <c r="KFB166" s="90"/>
      <c r="KFC166" s="90"/>
      <c r="KFD166" s="90"/>
      <c r="KFE166" s="90"/>
      <c r="KFF166" s="90"/>
      <c r="KFG166" s="90"/>
      <c r="KFH166" s="90"/>
      <c r="KFI166" s="90"/>
      <c r="KFJ166" s="90"/>
      <c r="KFK166" s="90"/>
      <c r="KFL166" s="90"/>
      <c r="KFM166" s="90"/>
      <c r="KFN166" s="90"/>
      <c r="KFO166" s="90"/>
      <c r="KFP166" s="90"/>
      <c r="KFQ166" s="90"/>
      <c r="KFR166" s="90"/>
      <c r="KFS166" s="90"/>
      <c r="KFT166" s="90"/>
      <c r="KFU166" s="90"/>
      <c r="KFV166" s="90"/>
      <c r="KFW166" s="90"/>
      <c r="KFX166" s="90"/>
      <c r="KFY166" s="90"/>
      <c r="KFZ166" s="90"/>
      <c r="KGA166" s="90"/>
      <c r="KGB166" s="90"/>
      <c r="KGC166" s="90"/>
      <c r="KGD166" s="90"/>
      <c r="KGE166" s="90"/>
      <c r="KGF166" s="90"/>
      <c r="KGG166" s="90"/>
      <c r="KGH166" s="90"/>
      <c r="KGI166" s="90"/>
      <c r="KGJ166" s="90"/>
      <c r="KGK166" s="90"/>
      <c r="KGL166" s="90"/>
      <c r="KGM166" s="90"/>
      <c r="KGN166" s="90"/>
      <c r="KGO166" s="90"/>
      <c r="KGP166" s="90"/>
      <c r="KGQ166" s="90"/>
      <c r="KGR166" s="90"/>
      <c r="KGS166" s="90"/>
      <c r="KGT166" s="90"/>
      <c r="KGU166" s="90"/>
      <c r="KGV166" s="90"/>
      <c r="KGW166" s="90"/>
      <c r="KGX166" s="90"/>
      <c r="KGY166" s="90"/>
      <c r="KGZ166" s="90"/>
      <c r="KHA166" s="90"/>
      <c r="KHB166" s="90"/>
      <c r="KHC166" s="90"/>
      <c r="KHD166" s="90"/>
      <c r="KHE166" s="90"/>
      <c r="KHF166" s="90"/>
      <c r="KHG166" s="90"/>
      <c r="KHH166" s="90"/>
      <c r="KHI166" s="90"/>
      <c r="KHJ166" s="90"/>
      <c r="KHK166" s="90"/>
      <c r="KHL166" s="90"/>
      <c r="KHM166" s="90"/>
      <c r="KHN166" s="90"/>
      <c r="KHO166" s="90"/>
      <c r="KHP166" s="90"/>
      <c r="KHQ166" s="90"/>
      <c r="KHR166" s="90"/>
      <c r="KHS166" s="90"/>
      <c r="KHT166" s="90"/>
      <c r="KHU166" s="90"/>
      <c r="KHV166" s="90"/>
      <c r="KHW166" s="90"/>
      <c r="KHX166" s="90"/>
      <c r="KHY166" s="90"/>
      <c r="KHZ166" s="90"/>
      <c r="KIA166" s="90"/>
      <c r="KIB166" s="90"/>
      <c r="KIC166" s="90"/>
      <c r="KID166" s="90"/>
      <c r="KIE166" s="90"/>
      <c r="KIF166" s="90"/>
      <c r="KIG166" s="90"/>
      <c r="KIH166" s="90"/>
      <c r="KII166" s="90"/>
      <c r="KIJ166" s="90"/>
      <c r="KIK166" s="90"/>
      <c r="KIL166" s="90"/>
      <c r="KIM166" s="90"/>
      <c r="KIN166" s="90"/>
      <c r="KIO166" s="90"/>
      <c r="KIP166" s="90"/>
      <c r="KIQ166" s="90"/>
      <c r="KIR166" s="90"/>
      <c r="KIS166" s="90"/>
      <c r="KIT166" s="90"/>
      <c r="KIU166" s="90"/>
      <c r="KIV166" s="90"/>
      <c r="KIW166" s="90"/>
      <c r="KIX166" s="90"/>
      <c r="KIY166" s="90"/>
      <c r="KIZ166" s="90"/>
      <c r="KJA166" s="90"/>
      <c r="KJB166" s="90"/>
      <c r="KJC166" s="90"/>
      <c r="KJD166" s="90"/>
      <c r="KJE166" s="90"/>
      <c r="KJF166" s="90"/>
      <c r="KJG166" s="90"/>
      <c r="KJH166" s="90"/>
      <c r="KJI166" s="90"/>
      <c r="KJJ166" s="90"/>
      <c r="KJK166" s="90"/>
      <c r="KJL166" s="90"/>
      <c r="KJM166" s="90"/>
      <c r="KJN166" s="90"/>
      <c r="KJO166" s="90"/>
      <c r="KJP166" s="90"/>
      <c r="KJQ166" s="90"/>
      <c r="KJR166" s="90"/>
      <c r="KJS166" s="90"/>
      <c r="KJT166" s="90"/>
      <c r="KJU166" s="90"/>
      <c r="KJV166" s="90"/>
      <c r="KJW166" s="90"/>
      <c r="KJX166" s="90"/>
      <c r="KJY166" s="90"/>
      <c r="KJZ166" s="90"/>
      <c r="KKA166" s="90"/>
      <c r="KKB166" s="90"/>
      <c r="KKC166" s="90"/>
      <c r="KKD166" s="90"/>
      <c r="KKE166" s="90"/>
      <c r="KKF166" s="90"/>
      <c r="KKG166" s="90"/>
      <c r="KKH166" s="90"/>
      <c r="KKI166" s="90"/>
      <c r="KKJ166" s="90"/>
      <c r="KKK166" s="90"/>
      <c r="KKL166" s="90"/>
      <c r="KKM166" s="90"/>
      <c r="KKN166" s="90"/>
      <c r="KKO166" s="90"/>
      <c r="KKP166" s="90"/>
      <c r="KKQ166" s="90"/>
      <c r="KKR166" s="90"/>
      <c r="KKS166" s="90"/>
      <c r="KKT166" s="90"/>
      <c r="KKU166" s="90"/>
      <c r="KKV166" s="90"/>
      <c r="KKW166" s="90"/>
      <c r="KKX166" s="90"/>
      <c r="KKY166" s="90"/>
      <c r="KKZ166" s="90"/>
      <c r="KLA166" s="90"/>
      <c r="KLB166" s="90"/>
      <c r="KLC166" s="90"/>
      <c r="KLD166" s="90"/>
      <c r="KLE166" s="90"/>
      <c r="KLF166" s="90"/>
      <c r="KLG166" s="90"/>
      <c r="KLH166" s="90"/>
      <c r="KLI166" s="90"/>
      <c r="KLJ166" s="90"/>
      <c r="KLK166" s="90"/>
      <c r="KLL166" s="90"/>
      <c r="KLM166" s="90"/>
      <c r="KLN166" s="90"/>
      <c r="KLO166" s="90"/>
      <c r="KLP166" s="90"/>
      <c r="KLQ166" s="90"/>
      <c r="KLR166" s="90"/>
      <c r="KLS166" s="90"/>
      <c r="KLT166" s="90"/>
      <c r="KLU166" s="90"/>
      <c r="KLV166" s="90"/>
      <c r="KLW166" s="90"/>
      <c r="KLX166" s="90"/>
      <c r="KLY166" s="90"/>
      <c r="KLZ166" s="90"/>
      <c r="KMA166" s="90"/>
      <c r="KMB166" s="90"/>
      <c r="KMC166" s="90"/>
      <c r="KMD166" s="90"/>
      <c r="KME166" s="90"/>
      <c r="KMF166" s="90"/>
      <c r="KMG166" s="90"/>
      <c r="KMH166" s="90"/>
      <c r="KMI166" s="90"/>
      <c r="KMJ166" s="90"/>
      <c r="KMK166" s="90"/>
      <c r="KML166" s="90"/>
      <c r="KMM166" s="90"/>
      <c r="KMN166" s="90"/>
      <c r="KMO166" s="90"/>
      <c r="KMP166" s="90"/>
      <c r="KMQ166" s="90"/>
      <c r="KMR166" s="90"/>
      <c r="KMS166" s="90"/>
      <c r="KMT166" s="90"/>
      <c r="KMU166" s="90"/>
      <c r="KMV166" s="90"/>
      <c r="KMW166" s="90"/>
      <c r="KMX166" s="90"/>
      <c r="KMY166" s="90"/>
      <c r="KMZ166" s="90"/>
      <c r="KNA166" s="90"/>
      <c r="KNB166" s="90"/>
      <c r="KNC166" s="90"/>
      <c r="KND166" s="90"/>
      <c r="KNE166" s="90"/>
      <c r="KNF166" s="90"/>
      <c r="KNG166" s="90"/>
      <c r="KNH166" s="90"/>
      <c r="KNI166" s="90"/>
      <c r="KNJ166" s="90"/>
      <c r="KNK166" s="90"/>
      <c r="KNL166" s="90"/>
      <c r="KNM166" s="90"/>
      <c r="KNN166" s="90"/>
      <c r="KNO166" s="90"/>
      <c r="KNP166" s="90"/>
      <c r="KNQ166" s="90"/>
      <c r="KNR166" s="90"/>
      <c r="KNS166" s="90"/>
      <c r="KNT166" s="90"/>
      <c r="KNU166" s="90"/>
      <c r="KNV166" s="90"/>
      <c r="KNW166" s="90"/>
      <c r="KNX166" s="90"/>
      <c r="KNY166" s="90"/>
      <c r="KNZ166" s="90"/>
      <c r="KOA166" s="90"/>
      <c r="KOB166" s="90"/>
      <c r="KOC166" s="90"/>
      <c r="KOD166" s="90"/>
      <c r="KOE166" s="90"/>
      <c r="KOF166" s="90"/>
      <c r="KOG166" s="90"/>
      <c r="KOH166" s="90"/>
      <c r="KOI166" s="90"/>
      <c r="KOJ166" s="90"/>
      <c r="KOK166" s="90"/>
      <c r="KOL166" s="90"/>
      <c r="KOM166" s="90"/>
      <c r="KON166" s="90"/>
      <c r="KOO166" s="90"/>
      <c r="KOP166" s="90"/>
      <c r="KOQ166" s="90"/>
      <c r="KOR166" s="90"/>
      <c r="KOS166" s="90"/>
      <c r="KOT166" s="90"/>
      <c r="KOU166" s="90"/>
      <c r="KOV166" s="90"/>
      <c r="KOW166" s="90"/>
      <c r="KOX166" s="90"/>
      <c r="KOY166" s="90"/>
      <c r="KOZ166" s="90"/>
      <c r="KPA166" s="90"/>
      <c r="KPB166" s="90"/>
      <c r="KPC166" s="90"/>
      <c r="KPD166" s="90"/>
      <c r="KPE166" s="90"/>
      <c r="KPF166" s="90"/>
      <c r="KPG166" s="90"/>
      <c r="KPH166" s="90"/>
      <c r="KPI166" s="90"/>
      <c r="KPJ166" s="90"/>
      <c r="KPK166" s="90"/>
      <c r="KPL166" s="90"/>
      <c r="KPM166" s="90"/>
      <c r="KPN166" s="90"/>
      <c r="KPO166" s="90"/>
      <c r="KPP166" s="90"/>
      <c r="KPQ166" s="90"/>
      <c r="KPR166" s="90"/>
      <c r="KPS166" s="90"/>
      <c r="KPT166" s="90"/>
      <c r="KPU166" s="90"/>
      <c r="KPV166" s="90"/>
      <c r="KPW166" s="90"/>
      <c r="KPX166" s="90"/>
      <c r="KPY166" s="90"/>
      <c r="KPZ166" s="90"/>
      <c r="KQA166" s="90"/>
      <c r="KQB166" s="90"/>
      <c r="KQC166" s="90"/>
      <c r="KQD166" s="90"/>
      <c r="KQE166" s="90"/>
      <c r="KQF166" s="90"/>
      <c r="KQG166" s="90"/>
      <c r="KQH166" s="90"/>
      <c r="KQI166" s="90"/>
      <c r="KQJ166" s="90"/>
      <c r="KQK166" s="90"/>
      <c r="KQL166" s="90"/>
      <c r="KQM166" s="90"/>
      <c r="KQN166" s="90"/>
      <c r="KQO166" s="90"/>
      <c r="KQP166" s="90"/>
      <c r="KQQ166" s="90"/>
      <c r="KQR166" s="90"/>
      <c r="KQS166" s="90"/>
      <c r="KQT166" s="90"/>
      <c r="KQU166" s="90"/>
      <c r="KQV166" s="90"/>
      <c r="KQW166" s="90"/>
      <c r="KQX166" s="90"/>
      <c r="KQY166" s="90"/>
      <c r="KQZ166" s="90"/>
      <c r="KRA166" s="90"/>
      <c r="KRB166" s="90"/>
      <c r="KRC166" s="90"/>
      <c r="KRD166" s="90"/>
      <c r="KRE166" s="90"/>
      <c r="KRF166" s="90"/>
      <c r="KRG166" s="90"/>
      <c r="KRH166" s="90"/>
      <c r="KRI166" s="90"/>
      <c r="KRJ166" s="90"/>
      <c r="KRK166" s="90"/>
      <c r="KRL166" s="90"/>
      <c r="KRM166" s="90"/>
      <c r="KRN166" s="90"/>
      <c r="KRO166" s="90"/>
      <c r="KRP166" s="90"/>
      <c r="KRQ166" s="90"/>
      <c r="KRR166" s="90"/>
      <c r="KRS166" s="90"/>
      <c r="KRT166" s="90"/>
      <c r="KRU166" s="90"/>
      <c r="KRV166" s="90"/>
      <c r="KRW166" s="90"/>
      <c r="KRX166" s="90"/>
      <c r="KRY166" s="90"/>
      <c r="KRZ166" s="90"/>
      <c r="KSA166" s="90"/>
      <c r="KSB166" s="90"/>
      <c r="KSC166" s="90"/>
      <c r="KSD166" s="90"/>
      <c r="KSE166" s="90"/>
      <c r="KSF166" s="90"/>
      <c r="KSG166" s="90"/>
      <c r="KSH166" s="90"/>
      <c r="KSI166" s="90"/>
      <c r="KSJ166" s="90"/>
      <c r="KSK166" s="90"/>
      <c r="KSL166" s="90"/>
      <c r="KSM166" s="90"/>
      <c r="KSN166" s="90"/>
      <c r="KSO166" s="90"/>
      <c r="KSP166" s="90"/>
      <c r="KSQ166" s="90"/>
      <c r="KSR166" s="90"/>
      <c r="KSS166" s="90"/>
      <c r="KST166" s="90"/>
      <c r="KSU166" s="90"/>
      <c r="KSV166" s="90"/>
      <c r="KSW166" s="90"/>
      <c r="KSX166" s="90"/>
      <c r="KSY166" s="90"/>
      <c r="KSZ166" s="90"/>
      <c r="KTA166" s="90"/>
      <c r="KTB166" s="90"/>
      <c r="KTC166" s="90"/>
      <c r="KTD166" s="90"/>
      <c r="KTE166" s="90"/>
      <c r="KTF166" s="90"/>
      <c r="KTG166" s="90"/>
      <c r="KTH166" s="90"/>
      <c r="KTI166" s="90"/>
      <c r="KTJ166" s="90"/>
      <c r="KTK166" s="90"/>
      <c r="KTL166" s="90"/>
      <c r="KTM166" s="90"/>
      <c r="KTN166" s="90"/>
      <c r="KTO166" s="90"/>
      <c r="KTP166" s="90"/>
      <c r="KTQ166" s="90"/>
      <c r="KTR166" s="90"/>
      <c r="KTS166" s="90"/>
      <c r="KTT166" s="90"/>
      <c r="KTU166" s="90"/>
      <c r="KTV166" s="90"/>
      <c r="KTW166" s="90"/>
      <c r="KTX166" s="90"/>
      <c r="KTY166" s="90"/>
      <c r="KTZ166" s="90"/>
      <c r="KUA166" s="90"/>
      <c r="KUB166" s="90"/>
      <c r="KUC166" s="90"/>
      <c r="KUD166" s="90"/>
      <c r="KUE166" s="90"/>
      <c r="KUF166" s="90"/>
      <c r="KUG166" s="90"/>
      <c r="KUH166" s="90"/>
      <c r="KUI166" s="90"/>
      <c r="KUJ166" s="90"/>
      <c r="KUK166" s="90"/>
      <c r="KUL166" s="90"/>
      <c r="KUM166" s="90"/>
      <c r="KUN166" s="90"/>
      <c r="KUO166" s="90"/>
      <c r="KUP166" s="90"/>
      <c r="KUQ166" s="90"/>
      <c r="KUR166" s="90"/>
      <c r="KUS166" s="90"/>
      <c r="KUT166" s="90"/>
      <c r="KUU166" s="90"/>
      <c r="KUV166" s="90"/>
      <c r="KUW166" s="90"/>
      <c r="KUX166" s="90"/>
      <c r="KUY166" s="90"/>
      <c r="KUZ166" s="90"/>
      <c r="KVA166" s="90"/>
      <c r="KVB166" s="90"/>
      <c r="KVC166" s="90"/>
      <c r="KVD166" s="90"/>
      <c r="KVE166" s="90"/>
      <c r="KVF166" s="90"/>
      <c r="KVG166" s="90"/>
      <c r="KVH166" s="90"/>
      <c r="KVI166" s="90"/>
      <c r="KVJ166" s="90"/>
      <c r="KVK166" s="90"/>
      <c r="KVL166" s="90"/>
      <c r="KVM166" s="90"/>
      <c r="KVN166" s="90"/>
      <c r="KVO166" s="90"/>
      <c r="KVP166" s="90"/>
      <c r="KVQ166" s="90"/>
      <c r="KVR166" s="90"/>
      <c r="KVS166" s="90"/>
      <c r="KVT166" s="90"/>
      <c r="KVU166" s="90"/>
      <c r="KVV166" s="90"/>
      <c r="KVW166" s="90"/>
      <c r="KVX166" s="90"/>
      <c r="KVY166" s="90"/>
      <c r="KVZ166" s="90"/>
      <c r="KWA166" s="90"/>
      <c r="KWB166" s="90"/>
      <c r="KWC166" s="90"/>
      <c r="KWD166" s="90"/>
      <c r="KWE166" s="90"/>
      <c r="KWF166" s="90"/>
      <c r="KWG166" s="90"/>
      <c r="KWH166" s="90"/>
      <c r="KWI166" s="90"/>
      <c r="KWJ166" s="90"/>
      <c r="KWK166" s="90"/>
      <c r="KWL166" s="90"/>
      <c r="KWM166" s="90"/>
      <c r="KWN166" s="90"/>
      <c r="KWO166" s="90"/>
      <c r="KWP166" s="90"/>
      <c r="KWQ166" s="90"/>
      <c r="KWR166" s="90"/>
      <c r="KWS166" s="90"/>
      <c r="KWT166" s="90"/>
      <c r="KWU166" s="90"/>
      <c r="KWV166" s="90"/>
      <c r="KWW166" s="90"/>
      <c r="KWX166" s="90"/>
      <c r="KWY166" s="90"/>
      <c r="KWZ166" s="90"/>
      <c r="KXA166" s="90"/>
      <c r="KXB166" s="90"/>
      <c r="KXC166" s="90"/>
      <c r="KXD166" s="90"/>
      <c r="KXE166" s="90"/>
      <c r="KXF166" s="90"/>
      <c r="KXG166" s="90"/>
      <c r="KXH166" s="90"/>
      <c r="KXI166" s="90"/>
      <c r="KXJ166" s="90"/>
      <c r="KXK166" s="90"/>
      <c r="KXL166" s="90"/>
      <c r="KXM166" s="90"/>
      <c r="KXN166" s="90"/>
      <c r="KXO166" s="90"/>
      <c r="KXP166" s="90"/>
      <c r="KXQ166" s="90"/>
      <c r="KXR166" s="90"/>
      <c r="KXS166" s="90"/>
      <c r="KXT166" s="90"/>
      <c r="KXU166" s="90"/>
      <c r="KXV166" s="90"/>
      <c r="KXW166" s="90"/>
      <c r="KXX166" s="90"/>
      <c r="KXY166" s="90"/>
      <c r="KXZ166" s="90"/>
      <c r="KYA166" s="90"/>
      <c r="KYB166" s="90"/>
      <c r="KYC166" s="90"/>
      <c r="KYD166" s="90"/>
      <c r="KYE166" s="90"/>
      <c r="KYF166" s="90"/>
      <c r="KYG166" s="90"/>
      <c r="KYH166" s="90"/>
      <c r="KYI166" s="90"/>
      <c r="KYJ166" s="90"/>
      <c r="KYK166" s="90"/>
      <c r="KYL166" s="90"/>
      <c r="KYM166" s="90"/>
      <c r="KYN166" s="90"/>
      <c r="KYO166" s="90"/>
      <c r="KYP166" s="90"/>
      <c r="KYQ166" s="90"/>
      <c r="KYR166" s="90"/>
      <c r="KYS166" s="90"/>
      <c r="KYT166" s="90"/>
      <c r="KYU166" s="90"/>
      <c r="KYV166" s="90"/>
      <c r="KYW166" s="90"/>
      <c r="KYX166" s="90"/>
      <c r="KYY166" s="90"/>
      <c r="KYZ166" s="90"/>
      <c r="KZA166" s="90"/>
      <c r="KZB166" s="90"/>
      <c r="KZC166" s="90"/>
      <c r="KZD166" s="90"/>
      <c r="KZE166" s="90"/>
      <c r="KZF166" s="90"/>
      <c r="KZG166" s="90"/>
      <c r="KZH166" s="90"/>
      <c r="KZI166" s="90"/>
      <c r="KZJ166" s="90"/>
      <c r="KZK166" s="90"/>
      <c r="KZL166" s="90"/>
      <c r="KZM166" s="90"/>
      <c r="KZN166" s="90"/>
      <c r="KZO166" s="90"/>
      <c r="KZP166" s="90"/>
      <c r="KZQ166" s="90"/>
      <c r="KZR166" s="90"/>
      <c r="KZS166" s="90"/>
      <c r="KZT166" s="90"/>
      <c r="KZU166" s="90"/>
      <c r="KZV166" s="90"/>
      <c r="KZW166" s="90"/>
      <c r="KZX166" s="90"/>
      <c r="KZY166" s="90"/>
      <c r="KZZ166" s="90"/>
      <c r="LAA166" s="90"/>
      <c r="LAB166" s="90"/>
      <c r="LAC166" s="90"/>
      <c r="LAD166" s="90"/>
      <c r="LAE166" s="90"/>
      <c r="LAF166" s="90"/>
      <c r="LAG166" s="90"/>
      <c r="LAH166" s="90"/>
      <c r="LAI166" s="90"/>
      <c r="LAJ166" s="90"/>
      <c r="LAK166" s="90"/>
      <c r="LAL166" s="90"/>
      <c r="LAM166" s="90"/>
      <c r="LAN166" s="90"/>
      <c r="LAO166" s="90"/>
      <c r="LAP166" s="90"/>
      <c r="LAQ166" s="90"/>
      <c r="LAR166" s="90"/>
      <c r="LAS166" s="90"/>
      <c r="LAT166" s="90"/>
      <c r="LAU166" s="90"/>
      <c r="LAV166" s="90"/>
      <c r="LAW166" s="90"/>
      <c r="LAX166" s="90"/>
      <c r="LAY166" s="90"/>
      <c r="LAZ166" s="90"/>
      <c r="LBA166" s="90"/>
      <c r="LBB166" s="90"/>
      <c r="LBC166" s="90"/>
      <c r="LBD166" s="90"/>
      <c r="LBE166" s="90"/>
      <c r="LBF166" s="90"/>
      <c r="LBG166" s="90"/>
      <c r="LBH166" s="90"/>
      <c r="LBI166" s="90"/>
      <c r="LBJ166" s="90"/>
      <c r="LBK166" s="90"/>
      <c r="LBL166" s="90"/>
      <c r="LBM166" s="90"/>
      <c r="LBN166" s="90"/>
      <c r="LBO166" s="90"/>
      <c r="LBP166" s="90"/>
      <c r="LBQ166" s="90"/>
      <c r="LBR166" s="90"/>
      <c r="LBS166" s="90"/>
      <c r="LBT166" s="90"/>
      <c r="LBU166" s="90"/>
      <c r="LBV166" s="90"/>
      <c r="LBW166" s="90"/>
      <c r="LBX166" s="90"/>
      <c r="LBY166" s="90"/>
      <c r="LBZ166" s="90"/>
      <c r="LCA166" s="90"/>
      <c r="LCB166" s="90"/>
      <c r="LCC166" s="90"/>
      <c r="LCD166" s="90"/>
      <c r="LCE166" s="90"/>
      <c r="LCF166" s="90"/>
      <c r="LCG166" s="90"/>
      <c r="LCH166" s="90"/>
      <c r="LCI166" s="90"/>
      <c r="LCJ166" s="90"/>
      <c r="LCK166" s="90"/>
      <c r="LCL166" s="90"/>
      <c r="LCM166" s="90"/>
      <c r="LCN166" s="90"/>
      <c r="LCO166" s="90"/>
      <c r="LCP166" s="90"/>
      <c r="LCQ166" s="90"/>
      <c r="LCR166" s="90"/>
      <c r="LCS166" s="90"/>
      <c r="LCT166" s="90"/>
      <c r="LCU166" s="90"/>
      <c r="LCV166" s="90"/>
      <c r="LCW166" s="90"/>
      <c r="LCX166" s="90"/>
      <c r="LCY166" s="90"/>
      <c r="LCZ166" s="90"/>
      <c r="LDA166" s="90"/>
      <c r="LDB166" s="90"/>
      <c r="LDC166" s="90"/>
      <c r="LDD166" s="90"/>
      <c r="LDE166" s="90"/>
      <c r="LDF166" s="90"/>
      <c r="LDG166" s="90"/>
      <c r="LDH166" s="90"/>
      <c r="LDI166" s="90"/>
      <c r="LDJ166" s="90"/>
      <c r="LDK166" s="90"/>
      <c r="LDL166" s="90"/>
      <c r="LDM166" s="90"/>
      <c r="LDN166" s="90"/>
      <c r="LDO166" s="90"/>
      <c r="LDP166" s="90"/>
      <c r="LDQ166" s="90"/>
      <c r="LDR166" s="90"/>
      <c r="LDS166" s="90"/>
      <c r="LDT166" s="90"/>
      <c r="LDU166" s="90"/>
      <c r="LDV166" s="90"/>
      <c r="LDW166" s="90"/>
      <c r="LDX166" s="90"/>
      <c r="LDY166" s="90"/>
      <c r="LDZ166" s="90"/>
      <c r="LEA166" s="90"/>
      <c r="LEB166" s="90"/>
      <c r="LEC166" s="90"/>
      <c r="LED166" s="90"/>
      <c r="LEE166" s="90"/>
      <c r="LEF166" s="90"/>
      <c r="LEG166" s="90"/>
      <c r="LEH166" s="90"/>
      <c r="LEI166" s="90"/>
      <c r="LEJ166" s="90"/>
      <c r="LEK166" s="90"/>
      <c r="LEL166" s="90"/>
      <c r="LEM166" s="90"/>
      <c r="LEN166" s="90"/>
      <c r="LEO166" s="90"/>
      <c r="LEP166" s="90"/>
      <c r="LEQ166" s="90"/>
      <c r="LER166" s="90"/>
      <c r="LES166" s="90"/>
      <c r="LET166" s="90"/>
      <c r="LEU166" s="90"/>
      <c r="LEV166" s="90"/>
      <c r="LEW166" s="90"/>
      <c r="LEX166" s="90"/>
      <c r="LEY166" s="90"/>
      <c r="LEZ166" s="90"/>
      <c r="LFA166" s="90"/>
      <c r="LFB166" s="90"/>
      <c r="LFC166" s="90"/>
      <c r="LFD166" s="90"/>
      <c r="LFE166" s="90"/>
      <c r="LFF166" s="90"/>
      <c r="LFG166" s="90"/>
      <c r="LFH166" s="90"/>
      <c r="LFI166" s="90"/>
      <c r="LFJ166" s="90"/>
      <c r="LFK166" s="90"/>
      <c r="LFL166" s="90"/>
      <c r="LFM166" s="90"/>
      <c r="LFN166" s="90"/>
      <c r="LFO166" s="90"/>
      <c r="LFP166" s="90"/>
      <c r="LFQ166" s="90"/>
      <c r="LFR166" s="90"/>
      <c r="LFS166" s="90"/>
      <c r="LFT166" s="90"/>
      <c r="LFU166" s="90"/>
      <c r="LFV166" s="90"/>
      <c r="LFW166" s="90"/>
      <c r="LFX166" s="90"/>
      <c r="LFY166" s="90"/>
      <c r="LFZ166" s="90"/>
      <c r="LGA166" s="90"/>
      <c r="LGB166" s="90"/>
      <c r="LGC166" s="90"/>
      <c r="LGD166" s="90"/>
      <c r="LGE166" s="90"/>
      <c r="LGF166" s="90"/>
      <c r="LGG166" s="90"/>
      <c r="LGH166" s="90"/>
      <c r="LGI166" s="90"/>
      <c r="LGJ166" s="90"/>
      <c r="LGK166" s="90"/>
      <c r="LGL166" s="90"/>
      <c r="LGM166" s="90"/>
      <c r="LGN166" s="90"/>
      <c r="LGO166" s="90"/>
      <c r="LGP166" s="90"/>
      <c r="LGQ166" s="90"/>
      <c r="LGR166" s="90"/>
      <c r="LGS166" s="90"/>
      <c r="LGT166" s="90"/>
      <c r="LGU166" s="90"/>
      <c r="LGV166" s="90"/>
      <c r="LGW166" s="90"/>
      <c r="LGX166" s="90"/>
      <c r="LGY166" s="90"/>
      <c r="LGZ166" s="90"/>
      <c r="LHA166" s="90"/>
      <c r="LHB166" s="90"/>
      <c r="LHC166" s="90"/>
      <c r="LHD166" s="90"/>
      <c r="LHE166" s="90"/>
      <c r="LHF166" s="90"/>
      <c r="LHG166" s="90"/>
      <c r="LHH166" s="90"/>
      <c r="LHI166" s="90"/>
      <c r="LHJ166" s="90"/>
      <c r="LHK166" s="90"/>
      <c r="LHL166" s="90"/>
      <c r="LHM166" s="90"/>
      <c r="LHN166" s="90"/>
      <c r="LHO166" s="90"/>
      <c r="LHP166" s="90"/>
      <c r="LHQ166" s="90"/>
      <c r="LHR166" s="90"/>
      <c r="LHS166" s="90"/>
      <c r="LHT166" s="90"/>
      <c r="LHU166" s="90"/>
      <c r="LHV166" s="90"/>
      <c r="LHW166" s="90"/>
      <c r="LHX166" s="90"/>
      <c r="LHY166" s="90"/>
      <c r="LHZ166" s="90"/>
      <c r="LIA166" s="90"/>
      <c r="LIB166" s="90"/>
      <c r="LIC166" s="90"/>
      <c r="LID166" s="90"/>
      <c r="LIE166" s="90"/>
      <c r="LIF166" s="90"/>
      <c r="LIG166" s="90"/>
      <c r="LIH166" s="90"/>
      <c r="LII166" s="90"/>
      <c r="LIJ166" s="90"/>
      <c r="LIK166" s="90"/>
      <c r="LIL166" s="90"/>
      <c r="LIM166" s="90"/>
      <c r="LIN166" s="90"/>
      <c r="LIO166" s="90"/>
      <c r="LIP166" s="90"/>
      <c r="LIQ166" s="90"/>
      <c r="LIR166" s="90"/>
      <c r="LIS166" s="90"/>
      <c r="LIT166" s="90"/>
      <c r="LIU166" s="90"/>
      <c r="LIV166" s="90"/>
      <c r="LIW166" s="90"/>
      <c r="LIX166" s="90"/>
      <c r="LIY166" s="90"/>
      <c r="LIZ166" s="90"/>
      <c r="LJA166" s="90"/>
      <c r="LJB166" s="90"/>
      <c r="LJC166" s="90"/>
      <c r="LJD166" s="90"/>
      <c r="LJE166" s="90"/>
      <c r="LJF166" s="90"/>
      <c r="LJG166" s="90"/>
      <c r="LJH166" s="90"/>
      <c r="LJI166" s="90"/>
      <c r="LJJ166" s="90"/>
      <c r="LJK166" s="90"/>
      <c r="LJL166" s="90"/>
      <c r="LJM166" s="90"/>
      <c r="LJN166" s="90"/>
      <c r="LJO166" s="90"/>
      <c r="LJP166" s="90"/>
      <c r="LJQ166" s="90"/>
      <c r="LJR166" s="90"/>
      <c r="LJS166" s="90"/>
      <c r="LJT166" s="90"/>
      <c r="LJU166" s="90"/>
      <c r="LJV166" s="90"/>
      <c r="LJW166" s="90"/>
      <c r="LJX166" s="90"/>
      <c r="LJY166" s="90"/>
      <c r="LJZ166" s="90"/>
      <c r="LKA166" s="90"/>
      <c r="LKB166" s="90"/>
      <c r="LKC166" s="90"/>
      <c r="LKD166" s="90"/>
      <c r="LKE166" s="90"/>
      <c r="LKF166" s="90"/>
      <c r="LKG166" s="90"/>
      <c r="LKH166" s="90"/>
      <c r="LKI166" s="90"/>
      <c r="LKJ166" s="90"/>
      <c r="LKK166" s="90"/>
      <c r="LKL166" s="90"/>
      <c r="LKM166" s="90"/>
      <c r="LKN166" s="90"/>
      <c r="LKO166" s="90"/>
      <c r="LKP166" s="90"/>
      <c r="LKQ166" s="90"/>
      <c r="LKR166" s="90"/>
      <c r="LKS166" s="90"/>
      <c r="LKT166" s="90"/>
      <c r="LKU166" s="90"/>
      <c r="LKV166" s="90"/>
      <c r="LKW166" s="90"/>
      <c r="LKX166" s="90"/>
      <c r="LKY166" s="90"/>
      <c r="LKZ166" s="90"/>
      <c r="LLA166" s="90"/>
      <c r="LLB166" s="90"/>
      <c r="LLC166" s="90"/>
      <c r="LLD166" s="90"/>
      <c r="LLE166" s="90"/>
      <c r="LLF166" s="90"/>
      <c r="LLG166" s="90"/>
      <c r="LLH166" s="90"/>
      <c r="LLI166" s="90"/>
      <c r="LLJ166" s="90"/>
      <c r="LLK166" s="90"/>
      <c r="LLL166" s="90"/>
      <c r="LLM166" s="90"/>
      <c r="LLN166" s="90"/>
      <c r="LLO166" s="90"/>
      <c r="LLP166" s="90"/>
      <c r="LLQ166" s="90"/>
      <c r="LLR166" s="90"/>
      <c r="LLS166" s="90"/>
      <c r="LLT166" s="90"/>
      <c r="LLU166" s="90"/>
      <c r="LLV166" s="90"/>
      <c r="LLW166" s="90"/>
      <c r="LLX166" s="90"/>
      <c r="LLY166" s="90"/>
      <c r="LLZ166" s="90"/>
      <c r="LMA166" s="90"/>
      <c r="LMB166" s="90"/>
      <c r="LMC166" s="90"/>
      <c r="LMD166" s="90"/>
      <c r="LME166" s="90"/>
      <c r="LMF166" s="90"/>
      <c r="LMG166" s="90"/>
      <c r="LMH166" s="90"/>
      <c r="LMI166" s="90"/>
      <c r="LMJ166" s="90"/>
      <c r="LMK166" s="90"/>
      <c r="LML166" s="90"/>
      <c r="LMM166" s="90"/>
      <c r="LMN166" s="90"/>
      <c r="LMO166" s="90"/>
      <c r="LMP166" s="90"/>
      <c r="LMQ166" s="90"/>
      <c r="LMR166" s="90"/>
      <c r="LMS166" s="90"/>
      <c r="LMT166" s="90"/>
      <c r="LMU166" s="90"/>
      <c r="LMV166" s="90"/>
      <c r="LMW166" s="90"/>
      <c r="LMX166" s="90"/>
      <c r="LMY166" s="90"/>
      <c r="LMZ166" s="90"/>
      <c r="LNA166" s="90"/>
      <c r="LNB166" s="90"/>
      <c r="LNC166" s="90"/>
      <c r="LND166" s="90"/>
      <c r="LNE166" s="90"/>
      <c r="LNF166" s="90"/>
      <c r="LNG166" s="90"/>
      <c r="LNH166" s="90"/>
      <c r="LNI166" s="90"/>
      <c r="LNJ166" s="90"/>
      <c r="LNK166" s="90"/>
      <c r="LNL166" s="90"/>
      <c r="LNM166" s="90"/>
      <c r="LNN166" s="90"/>
      <c r="LNO166" s="90"/>
      <c r="LNP166" s="90"/>
      <c r="LNQ166" s="90"/>
      <c r="LNR166" s="90"/>
      <c r="LNS166" s="90"/>
      <c r="LNT166" s="90"/>
      <c r="LNU166" s="90"/>
      <c r="LNV166" s="90"/>
      <c r="LNW166" s="90"/>
      <c r="LNX166" s="90"/>
      <c r="LNY166" s="90"/>
      <c r="LNZ166" s="90"/>
      <c r="LOA166" s="90"/>
      <c r="LOB166" s="90"/>
      <c r="LOC166" s="90"/>
      <c r="LOD166" s="90"/>
      <c r="LOE166" s="90"/>
      <c r="LOF166" s="90"/>
      <c r="LOG166" s="90"/>
      <c r="LOH166" s="90"/>
      <c r="LOI166" s="90"/>
      <c r="LOJ166" s="90"/>
      <c r="LOK166" s="90"/>
      <c r="LOL166" s="90"/>
      <c r="LOM166" s="90"/>
      <c r="LON166" s="90"/>
      <c r="LOO166" s="90"/>
      <c r="LOP166" s="90"/>
      <c r="LOQ166" s="90"/>
      <c r="LOR166" s="90"/>
      <c r="LOS166" s="90"/>
      <c r="LOT166" s="90"/>
      <c r="LOU166" s="90"/>
      <c r="LOV166" s="90"/>
      <c r="LOW166" s="90"/>
      <c r="LOX166" s="90"/>
      <c r="LOY166" s="90"/>
      <c r="LOZ166" s="90"/>
      <c r="LPA166" s="90"/>
      <c r="LPB166" s="90"/>
      <c r="LPC166" s="90"/>
      <c r="LPD166" s="90"/>
      <c r="LPE166" s="90"/>
      <c r="LPF166" s="90"/>
      <c r="LPG166" s="90"/>
      <c r="LPH166" s="90"/>
      <c r="LPI166" s="90"/>
      <c r="LPJ166" s="90"/>
      <c r="LPK166" s="90"/>
      <c r="LPL166" s="90"/>
      <c r="LPM166" s="90"/>
      <c r="LPN166" s="90"/>
      <c r="LPO166" s="90"/>
      <c r="LPP166" s="90"/>
      <c r="LPQ166" s="90"/>
      <c r="LPR166" s="90"/>
      <c r="LPS166" s="90"/>
      <c r="LPT166" s="90"/>
      <c r="LPU166" s="90"/>
      <c r="LPV166" s="90"/>
      <c r="LPW166" s="90"/>
      <c r="LPX166" s="90"/>
      <c r="LPY166" s="90"/>
      <c r="LPZ166" s="90"/>
      <c r="LQA166" s="90"/>
      <c r="LQB166" s="90"/>
      <c r="LQC166" s="90"/>
      <c r="LQD166" s="90"/>
      <c r="LQE166" s="90"/>
      <c r="LQF166" s="90"/>
      <c r="LQG166" s="90"/>
      <c r="LQH166" s="90"/>
      <c r="LQI166" s="90"/>
      <c r="LQJ166" s="90"/>
      <c r="LQK166" s="90"/>
      <c r="LQL166" s="90"/>
      <c r="LQM166" s="90"/>
      <c r="LQN166" s="90"/>
      <c r="LQO166" s="90"/>
      <c r="LQP166" s="90"/>
      <c r="LQQ166" s="90"/>
      <c r="LQR166" s="90"/>
      <c r="LQS166" s="90"/>
      <c r="LQT166" s="90"/>
      <c r="LQU166" s="90"/>
      <c r="LQV166" s="90"/>
      <c r="LQW166" s="90"/>
      <c r="LQX166" s="90"/>
      <c r="LQY166" s="90"/>
      <c r="LQZ166" s="90"/>
      <c r="LRA166" s="90"/>
      <c r="LRB166" s="90"/>
      <c r="LRC166" s="90"/>
      <c r="LRD166" s="90"/>
      <c r="LRE166" s="90"/>
      <c r="LRF166" s="90"/>
      <c r="LRG166" s="90"/>
      <c r="LRH166" s="90"/>
      <c r="LRI166" s="90"/>
      <c r="LRJ166" s="90"/>
      <c r="LRK166" s="90"/>
      <c r="LRL166" s="90"/>
      <c r="LRM166" s="90"/>
      <c r="LRN166" s="90"/>
      <c r="LRO166" s="90"/>
      <c r="LRP166" s="90"/>
      <c r="LRQ166" s="90"/>
      <c r="LRR166" s="90"/>
      <c r="LRS166" s="90"/>
      <c r="LRT166" s="90"/>
      <c r="LRU166" s="90"/>
      <c r="LRV166" s="90"/>
      <c r="LRW166" s="90"/>
      <c r="LRX166" s="90"/>
      <c r="LRY166" s="90"/>
      <c r="LRZ166" s="90"/>
      <c r="LSA166" s="90"/>
      <c r="LSB166" s="90"/>
      <c r="LSC166" s="90"/>
      <c r="LSD166" s="90"/>
      <c r="LSE166" s="90"/>
      <c r="LSF166" s="90"/>
      <c r="LSG166" s="90"/>
      <c r="LSH166" s="90"/>
      <c r="LSI166" s="90"/>
      <c r="LSJ166" s="90"/>
      <c r="LSK166" s="90"/>
      <c r="LSL166" s="90"/>
      <c r="LSM166" s="90"/>
      <c r="LSN166" s="90"/>
      <c r="LSO166" s="90"/>
      <c r="LSP166" s="90"/>
      <c r="LSQ166" s="90"/>
      <c r="LSR166" s="90"/>
      <c r="LSS166" s="90"/>
      <c r="LST166" s="90"/>
      <c r="LSU166" s="90"/>
      <c r="LSV166" s="90"/>
      <c r="LSW166" s="90"/>
      <c r="LSX166" s="90"/>
      <c r="LSY166" s="90"/>
      <c r="LSZ166" s="90"/>
      <c r="LTA166" s="90"/>
      <c r="LTB166" s="90"/>
      <c r="LTC166" s="90"/>
      <c r="LTD166" s="90"/>
      <c r="LTE166" s="90"/>
      <c r="LTF166" s="90"/>
      <c r="LTG166" s="90"/>
      <c r="LTH166" s="90"/>
      <c r="LTI166" s="90"/>
      <c r="LTJ166" s="90"/>
      <c r="LTK166" s="90"/>
      <c r="LTL166" s="90"/>
      <c r="LTM166" s="90"/>
      <c r="LTN166" s="90"/>
      <c r="LTO166" s="90"/>
      <c r="LTP166" s="90"/>
      <c r="LTQ166" s="90"/>
      <c r="LTR166" s="90"/>
      <c r="LTS166" s="90"/>
      <c r="LTT166" s="90"/>
      <c r="LTU166" s="90"/>
      <c r="LTV166" s="90"/>
      <c r="LTW166" s="90"/>
      <c r="LTX166" s="90"/>
      <c r="LTY166" s="90"/>
      <c r="LTZ166" s="90"/>
      <c r="LUA166" s="90"/>
      <c r="LUB166" s="90"/>
      <c r="LUC166" s="90"/>
      <c r="LUD166" s="90"/>
      <c r="LUE166" s="90"/>
      <c r="LUF166" s="90"/>
      <c r="LUG166" s="90"/>
      <c r="LUH166" s="90"/>
      <c r="LUI166" s="90"/>
      <c r="LUJ166" s="90"/>
      <c r="LUK166" s="90"/>
      <c r="LUL166" s="90"/>
      <c r="LUM166" s="90"/>
      <c r="LUN166" s="90"/>
      <c r="LUO166" s="90"/>
      <c r="LUP166" s="90"/>
      <c r="LUQ166" s="90"/>
      <c r="LUR166" s="90"/>
      <c r="LUS166" s="90"/>
      <c r="LUT166" s="90"/>
      <c r="LUU166" s="90"/>
      <c r="LUV166" s="90"/>
      <c r="LUW166" s="90"/>
      <c r="LUX166" s="90"/>
      <c r="LUY166" s="90"/>
      <c r="LUZ166" s="90"/>
      <c r="LVA166" s="90"/>
      <c r="LVB166" s="90"/>
      <c r="LVC166" s="90"/>
      <c r="LVD166" s="90"/>
      <c r="LVE166" s="90"/>
      <c r="LVF166" s="90"/>
      <c r="LVG166" s="90"/>
      <c r="LVH166" s="90"/>
      <c r="LVI166" s="90"/>
      <c r="LVJ166" s="90"/>
      <c r="LVK166" s="90"/>
      <c r="LVL166" s="90"/>
      <c r="LVM166" s="90"/>
      <c r="LVN166" s="90"/>
      <c r="LVO166" s="90"/>
      <c r="LVP166" s="90"/>
      <c r="LVQ166" s="90"/>
      <c r="LVR166" s="90"/>
      <c r="LVS166" s="90"/>
      <c r="LVT166" s="90"/>
      <c r="LVU166" s="90"/>
      <c r="LVV166" s="90"/>
      <c r="LVW166" s="90"/>
      <c r="LVX166" s="90"/>
      <c r="LVY166" s="90"/>
      <c r="LVZ166" s="90"/>
      <c r="LWA166" s="90"/>
      <c r="LWB166" s="90"/>
      <c r="LWC166" s="90"/>
      <c r="LWD166" s="90"/>
      <c r="LWE166" s="90"/>
      <c r="LWF166" s="90"/>
      <c r="LWG166" s="90"/>
      <c r="LWH166" s="90"/>
      <c r="LWI166" s="90"/>
      <c r="LWJ166" s="90"/>
      <c r="LWK166" s="90"/>
      <c r="LWL166" s="90"/>
      <c r="LWM166" s="90"/>
      <c r="LWN166" s="90"/>
      <c r="LWO166" s="90"/>
      <c r="LWP166" s="90"/>
      <c r="LWQ166" s="90"/>
      <c r="LWR166" s="90"/>
      <c r="LWS166" s="90"/>
      <c r="LWT166" s="90"/>
      <c r="LWU166" s="90"/>
      <c r="LWV166" s="90"/>
      <c r="LWW166" s="90"/>
      <c r="LWX166" s="90"/>
      <c r="LWY166" s="90"/>
      <c r="LWZ166" s="90"/>
      <c r="LXA166" s="90"/>
      <c r="LXB166" s="90"/>
      <c r="LXC166" s="90"/>
      <c r="LXD166" s="90"/>
      <c r="LXE166" s="90"/>
      <c r="LXF166" s="90"/>
      <c r="LXG166" s="90"/>
      <c r="LXH166" s="90"/>
      <c r="LXI166" s="90"/>
      <c r="LXJ166" s="90"/>
      <c r="LXK166" s="90"/>
      <c r="LXL166" s="90"/>
      <c r="LXM166" s="90"/>
      <c r="LXN166" s="90"/>
      <c r="LXO166" s="90"/>
      <c r="LXP166" s="90"/>
      <c r="LXQ166" s="90"/>
      <c r="LXR166" s="90"/>
      <c r="LXS166" s="90"/>
      <c r="LXT166" s="90"/>
      <c r="LXU166" s="90"/>
      <c r="LXV166" s="90"/>
      <c r="LXW166" s="90"/>
      <c r="LXX166" s="90"/>
      <c r="LXY166" s="90"/>
      <c r="LXZ166" s="90"/>
      <c r="LYA166" s="90"/>
      <c r="LYB166" s="90"/>
      <c r="LYC166" s="90"/>
      <c r="LYD166" s="90"/>
      <c r="LYE166" s="90"/>
      <c r="LYF166" s="90"/>
      <c r="LYG166" s="90"/>
      <c r="LYH166" s="90"/>
      <c r="LYI166" s="90"/>
      <c r="LYJ166" s="90"/>
      <c r="LYK166" s="90"/>
      <c r="LYL166" s="90"/>
      <c r="LYM166" s="90"/>
      <c r="LYN166" s="90"/>
      <c r="LYO166" s="90"/>
      <c r="LYP166" s="90"/>
      <c r="LYQ166" s="90"/>
      <c r="LYR166" s="90"/>
      <c r="LYS166" s="90"/>
      <c r="LYT166" s="90"/>
      <c r="LYU166" s="90"/>
      <c r="LYV166" s="90"/>
      <c r="LYW166" s="90"/>
      <c r="LYX166" s="90"/>
      <c r="LYY166" s="90"/>
      <c r="LYZ166" s="90"/>
      <c r="LZA166" s="90"/>
      <c r="LZB166" s="90"/>
      <c r="LZC166" s="90"/>
      <c r="LZD166" s="90"/>
      <c r="LZE166" s="90"/>
      <c r="LZF166" s="90"/>
      <c r="LZG166" s="90"/>
      <c r="LZH166" s="90"/>
      <c r="LZI166" s="90"/>
      <c r="LZJ166" s="90"/>
      <c r="LZK166" s="90"/>
      <c r="LZL166" s="90"/>
      <c r="LZM166" s="90"/>
      <c r="LZN166" s="90"/>
      <c r="LZO166" s="90"/>
      <c r="LZP166" s="90"/>
      <c r="LZQ166" s="90"/>
      <c r="LZR166" s="90"/>
      <c r="LZS166" s="90"/>
      <c r="LZT166" s="90"/>
      <c r="LZU166" s="90"/>
      <c r="LZV166" s="90"/>
      <c r="LZW166" s="90"/>
      <c r="LZX166" s="90"/>
      <c r="LZY166" s="90"/>
      <c r="LZZ166" s="90"/>
      <c r="MAA166" s="90"/>
      <c r="MAB166" s="90"/>
      <c r="MAC166" s="90"/>
      <c r="MAD166" s="90"/>
      <c r="MAE166" s="90"/>
      <c r="MAF166" s="90"/>
      <c r="MAG166" s="90"/>
      <c r="MAH166" s="90"/>
      <c r="MAI166" s="90"/>
      <c r="MAJ166" s="90"/>
      <c r="MAK166" s="90"/>
      <c r="MAL166" s="90"/>
      <c r="MAM166" s="90"/>
      <c r="MAN166" s="90"/>
      <c r="MAO166" s="90"/>
      <c r="MAP166" s="90"/>
      <c r="MAQ166" s="90"/>
      <c r="MAR166" s="90"/>
      <c r="MAS166" s="90"/>
      <c r="MAT166" s="90"/>
      <c r="MAU166" s="90"/>
      <c r="MAV166" s="90"/>
      <c r="MAW166" s="90"/>
      <c r="MAX166" s="90"/>
      <c r="MAY166" s="90"/>
      <c r="MAZ166" s="90"/>
      <c r="MBA166" s="90"/>
      <c r="MBB166" s="90"/>
      <c r="MBC166" s="90"/>
      <c r="MBD166" s="90"/>
      <c r="MBE166" s="90"/>
      <c r="MBF166" s="90"/>
      <c r="MBG166" s="90"/>
      <c r="MBH166" s="90"/>
      <c r="MBI166" s="90"/>
      <c r="MBJ166" s="90"/>
      <c r="MBK166" s="90"/>
      <c r="MBL166" s="90"/>
      <c r="MBM166" s="90"/>
      <c r="MBN166" s="90"/>
      <c r="MBO166" s="90"/>
      <c r="MBP166" s="90"/>
      <c r="MBQ166" s="90"/>
      <c r="MBR166" s="90"/>
      <c r="MBS166" s="90"/>
      <c r="MBT166" s="90"/>
      <c r="MBU166" s="90"/>
      <c r="MBV166" s="90"/>
      <c r="MBW166" s="90"/>
      <c r="MBX166" s="90"/>
      <c r="MBY166" s="90"/>
      <c r="MBZ166" s="90"/>
      <c r="MCA166" s="90"/>
      <c r="MCB166" s="90"/>
      <c r="MCC166" s="90"/>
      <c r="MCD166" s="90"/>
      <c r="MCE166" s="90"/>
      <c r="MCF166" s="90"/>
      <c r="MCG166" s="90"/>
      <c r="MCH166" s="90"/>
      <c r="MCI166" s="90"/>
      <c r="MCJ166" s="90"/>
      <c r="MCK166" s="90"/>
      <c r="MCL166" s="90"/>
      <c r="MCM166" s="90"/>
      <c r="MCN166" s="90"/>
      <c r="MCO166" s="90"/>
      <c r="MCP166" s="90"/>
      <c r="MCQ166" s="90"/>
      <c r="MCR166" s="90"/>
      <c r="MCS166" s="90"/>
      <c r="MCT166" s="90"/>
      <c r="MCU166" s="90"/>
      <c r="MCV166" s="90"/>
      <c r="MCW166" s="90"/>
      <c r="MCX166" s="90"/>
      <c r="MCY166" s="90"/>
      <c r="MCZ166" s="90"/>
      <c r="MDA166" s="90"/>
      <c r="MDB166" s="90"/>
      <c r="MDC166" s="90"/>
      <c r="MDD166" s="90"/>
      <c r="MDE166" s="90"/>
      <c r="MDF166" s="90"/>
      <c r="MDG166" s="90"/>
      <c r="MDH166" s="90"/>
      <c r="MDI166" s="90"/>
      <c r="MDJ166" s="90"/>
      <c r="MDK166" s="90"/>
      <c r="MDL166" s="90"/>
      <c r="MDM166" s="90"/>
      <c r="MDN166" s="90"/>
      <c r="MDO166" s="90"/>
      <c r="MDP166" s="90"/>
      <c r="MDQ166" s="90"/>
      <c r="MDR166" s="90"/>
      <c r="MDS166" s="90"/>
      <c r="MDT166" s="90"/>
      <c r="MDU166" s="90"/>
      <c r="MDV166" s="90"/>
      <c r="MDW166" s="90"/>
      <c r="MDX166" s="90"/>
      <c r="MDY166" s="90"/>
      <c r="MDZ166" s="90"/>
      <c r="MEA166" s="90"/>
      <c r="MEB166" s="90"/>
      <c r="MEC166" s="90"/>
      <c r="MED166" s="90"/>
      <c r="MEE166" s="90"/>
      <c r="MEF166" s="90"/>
      <c r="MEG166" s="90"/>
      <c r="MEH166" s="90"/>
      <c r="MEI166" s="90"/>
      <c r="MEJ166" s="90"/>
      <c r="MEK166" s="90"/>
      <c r="MEL166" s="90"/>
      <c r="MEM166" s="90"/>
      <c r="MEN166" s="90"/>
      <c r="MEO166" s="90"/>
      <c r="MEP166" s="90"/>
      <c r="MEQ166" s="90"/>
      <c r="MER166" s="90"/>
      <c r="MES166" s="90"/>
      <c r="MET166" s="90"/>
      <c r="MEU166" s="90"/>
      <c r="MEV166" s="90"/>
      <c r="MEW166" s="90"/>
      <c r="MEX166" s="90"/>
      <c r="MEY166" s="90"/>
      <c r="MEZ166" s="90"/>
      <c r="MFA166" s="90"/>
      <c r="MFB166" s="90"/>
      <c r="MFC166" s="90"/>
      <c r="MFD166" s="90"/>
      <c r="MFE166" s="90"/>
      <c r="MFF166" s="90"/>
      <c r="MFG166" s="90"/>
      <c r="MFH166" s="90"/>
      <c r="MFI166" s="90"/>
      <c r="MFJ166" s="90"/>
      <c r="MFK166" s="90"/>
      <c r="MFL166" s="90"/>
      <c r="MFM166" s="90"/>
      <c r="MFN166" s="90"/>
      <c r="MFO166" s="90"/>
      <c r="MFP166" s="90"/>
      <c r="MFQ166" s="90"/>
      <c r="MFR166" s="90"/>
      <c r="MFS166" s="90"/>
      <c r="MFT166" s="90"/>
      <c r="MFU166" s="90"/>
      <c r="MFV166" s="90"/>
      <c r="MFW166" s="90"/>
      <c r="MFX166" s="90"/>
      <c r="MFY166" s="90"/>
      <c r="MFZ166" s="90"/>
      <c r="MGA166" s="90"/>
      <c r="MGB166" s="90"/>
      <c r="MGC166" s="90"/>
      <c r="MGD166" s="90"/>
      <c r="MGE166" s="90"/>
      <c r="MGF166" s="90"/>
      <c r="MGG166" s="90"/>
      <c r="MGH166" s="90"/>
      <c r="MGI166" s="90"/>
      <c r="MGJ166" s="90"/>
      <c r="MGK166" s="90"/>
      <c r="MGL166" s="90"/>
      <c r="MGM166" s="90"/>
      <c r="MGN166" s="90"/>
      <c r="MGO166" s="90"/>
      <c r="MGP166" s="90"/>
      <c r="MGQ166" s="90"/>
      <c r="MGR166" s="90"/>
      <c r="MGS166" s="90"/>
      <c r="MGT166" s="90"/>
      <c r="MGU166" s="90"/>
      <c r="MGV166" s="90"/>
      <c r="MGW166" s="90"/>
      <c r="MGX166" s="90"/>
      <c r="MGY166" s="90"/>
      <c r="MGZ166" s="90"/>
      <c r="MHA166" s="90"/>
      <c r="MHB166" s="90"/>
      <c r="MHC166" s="90"/>
      <c r="MHD166" s="90"/>
      <c r="MHE166" s="90"/>
      <c r="MHF166" s="90"/>
      <c r="MHG166" s="90"/>
      <c r="MHH166" s="90"/>
      <c r="MHI166" s="90"/>
      <c r="MHJ166" s="90"/>
      <c r="MHK166" s="90"/>
      <c r="MHL166" s="90"/>
      <c r="MHM166" s="90"/>
      <c r="MHN166" s="90"/>
      <c r="MHO166" s="90"/>
      <c r="MHP166" s="90"/>
      <c r="MHQ166" s="90"/>
      <c r="MHR166" s="90"/>
      <c r="MHS166" s="90"/>
      <c r="MHT166" s="90"/>
      <c r="MHU166" s="90"/>
      <c r="MHV166" s="90"/>
      <c r="MHW166" s="90"/>
      <c r="MHX166" s="90"/>
      <c r="MHY166" s="90"/>
      <c r="MHZ166" s="90"/>
      <c r="MIA166" s="90"/>
      <c r="MIB166" s="90"/>
      <c r="MIC166" s="90"/>
      <c r="MID166" s="90"/>
      <c r="MIE166" s="90"/>
      <c r="MIF166" s="90"/>
      <c r="MIG166" s="90"/>
      <c r="MIH166" s="90"/>
      <c r="MII166" s="90"/>
      <c r="MIJ166" s="90"/>
      <c r="MIK166" s="90"/>
      <c r="MIL166" s="90"/>
      <c r="MIM166" s="90"/>
      <c r="MIN166" s="90"/>
      <c r="MIO166" s="90"/>
      <c r="MIP166" s="90"/>
      <c r="MIQ166" s="90"/>
      <c r="MIR166" s="90"/>
      <c r="MIS166" s="90"/>
      <c r="MIT166" s="90"/>
      <c r="MIU166" s="90"/>
      <c r="MIV166" s="90"/>
      <c r="MIW166" s="90"/>
      <c r="MIX166" s="90"/>
      <c r="MIY166" s="90"/>
      <c r="MIZ166" s="90"/>
      <c r="MJA166" s="90"/>
      <c r="MJB166" s="90"/>
      <c r="MJC166" s="90"/>
      <c r="MJD166" s="90"/>
      <c r="MJE166" s="90"/>
      <c r="MJF166" s="90"/>
      <c r="MJG166" s="90"/>
      <c r="MJH166" s="90"/>
      <c r="MJI166" s="90"/>
      <c r="MJJ166" s="90"/>
      <c r="MJK166" s="90"/>
      <c r="MJL166" s="90"/>
      <c r="MJM166" s="90"/>
      <c r="MJN166" s="90"/>
      <c r="MJO166" s="90"/>
      <c r="MJP166" s="90"/>
      <c r="MJQ166" s="90"/>
      <c r="MJR166" s="90"/>
      <c r="MJS166" s="90"/>
      <c r="MJT166" s="90"/>
      <c r="MJU166" s="90"/>
      <c r="MJV166" s="90"/>
      <c r="MJW166" s="90"/>
      <c r="MJX166" s="90"/>
      <c r="MJY166" s="90"/>
      <c r="MJZ166" s="90"/>
      <c r="MKA166" s="90"/>
      <c r="MKB166" s="90"/>
      <c r="MKC166" s="90"/>
      <c r="MKD166" s="90"/>
      <c r="MKE166" s="90"/>
      <c r="MKF166" s="90"/>
      <c r="MKG166" s="90"/>
      <c r="MKH166" s="90"/>
      <c r="MKI166" s="90"/>
      <c r="MKJ166" s="90"/>
      <c r="MKK166" s="90"/>
      <c r="MKL166" s="90"/>
      <c r="MKM166" s="90"/>
      <c r="MKN166" s="90"/>
      <c r="MKO166" s="90"/>
      <c r="MKP166" s="90"/>
      <c r="MKQ166" s="90"/>
      <c r="MKR166" s="90"/>
      <c r="MKS166" s="90"/>
      <c r="MKT166" s="90"/>
      <c r="MKU166" s="90"/>
      <c r="MKV166" s="90"/>
      <c r="MKW166" s="90"/>
      <c r="MKX166" s="90"/>
      <c r="MKY166" s="90"/>
      <c r="MKZ166" s="90"/>
      <c r="MLA166" s="90"/>
      <c r="MLB166" s="90"/>
      <c r="MLC166" s="90"/>
      <c r="MLD166" s="90"/>
      <c r="MLE166" s="90"/>
      <c r="MLF166" s="90"/>
      <c r="MLG166" s="90"/>
      <c r="MLH166" s="90"/>
      <c r="MLI166" s="90"/>
      <c r="MLJ166" s="90"/>
      <c r="MLK166" s="90"/>
      <c r="MLL166" s="90"/>
      <c r="MLM166" s="90"/>
      <c r="MLN166" s="90"/>
      <c r="MLO166" s="90"/>
      <c r="MLP166" s="90"/>
      <c r="MLQ166" s="90"/>
      <c r="MLR166" s="90"/>
      <c r="MLS166" s="90"/>
      <c r="MLT166" s="90"/>
      <c r="MLU166" s="90"/>
      <c r="MLV166" s="90"/>
      <c r="MLW166" s="90"/>
      <c r="MLX166" s="90"/>
      <c r="MLY166" s="90"/>
      <c r="MLZ166" s="90"/>
      <c r="MMA166" s="90"/>
      <c r="MMB166" s="90"/>
      <c r="MMC166" s="90"/>
      <c r="MMD166" s="90"/>
      <c r="MME166" s="90"/>
      <c r="MMF166" s="90"/>
      <c r="MMG166" s="90"/>
      <c r="MMH166" s="90"/>
      <c r="MMI166" s="90"/>
      <c r="MMJ166" s="90"/>
      <c r="MMK166" s="90"/>
      <c r="MML166" s="90"/>
      <c r="MMM166" s="90"/>
      <c r="MMN166" s="90"/>
      <c r="MMO166" s="90"/>
      <c r="MMP166" s="90"/>
      <c r="MMQ166" s="90"/>
      <c r="MMR166" s="90"/>
      <c r="MMS166" s="90"/>
      <c r="MMT166" s="90"/>
      <c r="MMU166" s="90"/>
      <c r="MMV166" s="90"/>
      <c r="MMW166" s="90"/>
      <c r="MMX166" s="90"/>
      <c r="MMY166" s="90"/>
      <c r="MMZ166" s="90"/>
      <c r="MNA166" s="90"/>
      <c r="MNB166" s="90"/>
      <c r="MNC166" s="90"/>
      <c r="MND166" s="90"/>
      <c r="MNE166" s="90"/>
      <c r="MNF166" s="90"/>
      <c r="MNG166" s="90"/>
      <c r="MNH166" s="90"/>
      <c r="MNI166" s="90"/>
      <c r="MNJ166" s="90"/>
      <c r="MNK166" s="90"/>
      <c r="MNL166" s="90"/>
      <c r="MNM166" s="90"/>
      <c r="MNN166" s="90"/>
      <c r="MNO166" s="90"/>
      <c r="MNP166" s="90"/>
      <c r="MNQ166" s="90"/>
      <c r="MNR166" s="90"/>
      <c r="MNS166" s="90"/>
      <c r="MNT166" s="90"/>
      <c r="MNU166" s="90"/>
      <c r="MNV166" s="90"/>
      <c r="MNW166" s="90"/>
      <c r="MNX166" s="90"/>
      <c r="MNY166" s="90"/>
      <c r="MNZ166" s="90"/>
      <c r="MOA166" s="90"/>
      <c r="MOB166" s="90"/>
      <c r="MOC166" s="90"/>
      <c r="MOD166" s="90"/>
      <c r="MOE166" s="90"/>
      <c r="MOF166" s="90"/>
      <c r="MOG166" s="90"/>
      <c r="MOH166" s="90"/>
      <c r="MOI166" s="90"/>
      <c r="MOJ166" s="90"/>
      <c r="MOK166" s="90"/>
      <c r="MOL166" s="90"/>
      <c r="MOM166" s="90"/>
      <c r="MON166" s="90"/>
      <c r="MOO166" s="90"/>
      <c r="MOP166" s="90"/>
      <c r="MOQ166" s="90"/>
      <c r="MOR166" s="90"/>
      <c r="MOS166" s="90"/>
      <c r="MOT166" s="90"/>
      <c r="MOU166" s="90"/>
      <c r="MOV166" s="90"/>
      <c r="MOW166" s="90"/>
      <c r="MOX166" s="90"/>
      <c r="MOY166" s="90"/>
      <c r="MOZ166" s="90"/>
      <c r="MPA166" s="90"/>
      <c r="MPB166" s="90"/>
      <c r="MPC166" s="90"/>
      <c r="MPD166" s="90"/>
      <c r="MPE166" s="90"/>
      <c r="MPF166" s="90"/>
      <c r="MPG166" s="90"/>
      <c r="MPH166" s="90"/>
      <c r="MPI166" s="90"/>
      <c r="MPJ166" s="90"/>
      <c r="MPK166" s="90"/>
      <c r="MPL166" s="90"/>
      <c r="MPM166" s="90"/>
      <c r="MPN166" s="90"/>
      <c r="MPO166" s="90"/>
      <c r="MPP166" s="90"/>
      <c r="MPQ166" s="90"/>
      <c r="MPR166" s="90"/>
      <c r="MPS166" s="90"/>
      <c r="MPT166" s="90"/>
      <c r="MPU166" s="90"/>
      <c r="MPV166" s="90"/>
      <c r="MPW166" s="90"/>
      <c r="MPX166" s="90"/>
      <c r="MPY166" s="90"/>
      <c r="MPZ166" s="90"/>
      <c r="MQA166" s="90"/>
      <c r="MQB166" s="90"/>
      <c r="MQC166" s="90"/>
      <c r="MQD166" s="90"/>
      <c r="MQE166" s="90"/>
      <c r="MQF166" s="90"/>
      <c r="MQG166" s="90"/>
      <c r="MQH166" s="90"/>
      <c r="MQI166" s="90"/>
      <c r="MQJ166" s="90"/>
      <c r="MQK166" s="90"/>
      <c r="MQL166" s="90"/>
      <c r="MQM166" s="90"/>
      <c r="MQN166" s="90"/>
      <c r="MQO166" s="90"/>
      <c r="MQP166" s="90"/>
      <c r="MQQ166" s="90"/>
      <c r="MQR166" s="90"/>
      <c r="MQS166" s="90"/>
      <c r="MQT166" s="90"/>
      <c r="MQU166" s="90"/>
      <c r="MQV166" s="90"/>
      <c r="MQW166" s="90"/>
      <c r="MQX166" s="90"/>
      <c r="MQY166" s="90"/>
      <c r="MQZ166" s="90"/>
      <c r="MRA166" s="90"/>
      <c r="MRB166" s="90"/>
      <c r="MRC166" s="90"/>
      <c r="MRD166" s="90"/>
      <c r="MRE166" s="90"/>
      <c r="MRF166" s="90"/>
      <c r="MRG166" s="90"/>
      <c r="MRH166" s="90"/>
      <c r="MRI166" s="90"/>
      <c r="MRJ166" s="90"/>
      <c r="MRK166" s="90"/>
      <c r="MRL166" s="90"/>
      <c r="MRM166" s="90"/>
      <c r="MRN166" s="90"/>
      <c r="MRO166" s="90"/>
      <c r="MRP166" s="90"/>
      <c r="MRQ166" s="90"/>
      <c r="MRR166" s="90"/>
      <c r="MRS166" s="90"/>
      <c r="MRT166" s="90"/>
      <c r="MRU166" s="90"/>
      <c r="MRV166" s="90"/>
      <c r="MRW166" s="90"/>
      <c r="MRX166" s="90"/>
      <c r="MRY166" s="90"/>
      <c r="MRZ166" s="90"/>
      <c r="MSA166" s="90"/>
      <c r="MSB166" s="90"/>
      <c r="MSC166" s="90"/>
      <c r="MSD166" s="90"/>
      <c r="MSE166" s="90"/>
      <c r="MSF166" s="90"/>
      <c r="MSG166" s="90"/>
      <c r="MSH166" s="90"/>
      <c r="MSI166" s="90"/>
      <c r="MSJ166" s="90"/>
      <c r="MSK166" s="90"/>
      <c r="MSL166" s="90"/>
      <c r="MSM166" s="90"/>
      <c r="MSN166" s="90"/>
      <c r="MSO166" s="90"/>
      <c r="MSP166" s="90"/>
      <c r="MSQ166" s="90"/>
      <c r="MSR166" s="90"/>
      <c r="MSS166" s="90"/>
      <c r="MST166" s="90"/>
      <c r="MSU166" s="90"/>
      <c r="MSV166" s="90"/>
      <c r="MSW166" s="90"/>
      <c r="MSX166" s="90"/>
      <c r="MSY166" s="90"/>
      <c r="MSZ166" s="90"/>
      <c r="MTA166" s="90"/>
      <c r="MTB166" s="90"/>
      <c r="MTC166" s="90"/>
      <c r="MTD166" s="90"/>
      <c r="MTE166" s="90"/>
      <c r="MTF166" s="90"/>
      <c r="MTG166" s="90"/>
      <c r="MTH166" s="90"/>
      <c r="MTI166" s="90"/>
      <c r="MTJ166" s="90"/>
      <c r="MTK166" s="90"/>
      <c r="MTL166" s="90"/>
      <c r="MTM166" s="90"/>
      <c r="MTN166" s="90"/>
      <c r="MTO166" s="90"/>
      <c r="MTP166" s="90"/>
      <c r="MTQ166" s="90"/>
      <c r="MTR166" s="90"/>
      <c r="MTS166" s="90"/>
      <c r="MTT166" s="90"/>
      <c r="MTU166" s="90"/>
      <c r="MTV166" s="90"/>
      <c r="MTW166" s="90"/>
      <c r="MTX166" s="90"/>
      <c r="MTY166" s="90"/>
      <c r="MTZ166" s="90"/>
      <c r="MUA166" s="90"/>
      <c r="MUB166" s="90"/>
      <c r="MUC166" s="90"/>
      <c r="MUD166" s="90"/>
      <c r="MUE166" s="90"/>
      <c r="MUF166" s="90"/>
      <c r="MUG166" s="90"/>
      <c r="MUH166" s="90"/>
      <c r="MUI166" s="90"/>
      <c r="MUJ166" s="90"/>
      <c r="MUK166" s="90"/>
      <c r="MUL166" s="90"/>
      <c r="MUM166" s="90"/>
      <c r="MUN166" s="90"/>
      <c r="MUO166" s="90"/>
      <c r="MUP166" s="90"/>
      <c r="MUQ166" s="90"/>
      <c r="MUR166" s="90"/>
      <c r="MUS166" s="90"/>
      <c r="MUT166" s="90"/>
      <c r="MUU166" s="90"/>
      <c r="MUV166" s="90"/>
      <c r="MUW166" s="90"/>
      <c r="MUX166" s="90"/>
      <c r="MUY166" s="90"/>
      <c r="MUZ166" s="90"/>
      <c r="MVA166" s="90"/>
      <c r="MVB166" s="90"/>
      <c r="MVC166" s="90"/>
      <c r="MVD166" s="90"/>
      <c r="MVE166" s="90"/>
      <c r="MVF166" s="90"/>
      <c r="MVG166" s="90"/>
      <c r="MVH166" s="90"/>
      <c r="MVI166" s="90"/>
      <c r="MVJ166" s="90"/>
      <c r="MVK166" s="90"/>
      <c r="MVL166" s="90"/>
      <c r="MVM166" s="90"/>
      <c r="MVN166" s="90"/>
      <c r="MVO166" s="90"/>
      <c r="MVP166" s="90"/>
      <c r="MVQ166" s="90"/>
      <c r="MVR166" s="90"/>
      <c r="MVS166" s="90"/>
      <c r="MVT166" s="90"/>
      <c r="MVU166" s="90"/>
      <c r="MVV166" s="90"/>
      <c r="MVW166" s="90"/>
      <c r="MVX166" s="90"/>
      <c r="MVY166" s="90"/>
      <c r="MVZ166" s="90"/>
      <c r="MWA166" s="90"/>
      <c r="MWB166" s="90"/>
      <c r="MWC166" s="90"/>
      <c r="MWD166" s="90"/>
      <c r="MWE166" s="90"/>
      <c r="MWF166" s="90"/>
      <c r="MWG166" s="90"/>
      <c r="MWH166" s="90"/>
      <c r="MWI166" s="90"/>
      <c r="MWJ166" s="90"/>
      <c r="MWK166" s="90"/>
      <c r="MWL166" s="90"/>
      <c r="MWM166" s="90"/>
      <c r="MWN166" s="90"/>
      <c r="MWO166" s="90"/>
      <c r="MWP166" s="90"/>
      <c r="MWQ166" s="90"/>
      <c r="MWR166" s="90"/>
      <c r="MWS166" s="90"/>
      <c r="MWT166" s="90"/>
      <c r="MWU166" s="90"/>
      <c r="MWV166" s="90"/>
      <c r="MWW166" s="90"/>
      <c r="MWX166" s="90"/>
      <c r="MWY166" s="90"/>
      <c r="MWZ166" s="90"/>
      <c r="MXA166" s="90"/>
      <c r="MXB166" s="90"/>
      <c r="MXC166" s="90"/>
      <c r="MXD166" s="90"/>
      <c r="MXE166" s="90"/>
      <c r="MXF166" s="90"/>
      <c r="MXG166" s="90"/>
      <c r="MXH166" s="90"/>
      <c r="MXI166" s="90"/>
      <c r="MXJ166" s="90"/>
      <c r="MXK166" s="90"/>
      <c r="MXL166" s="90"/>
      <c r="MXM166" s="90"/>
      <c r="MXN166" s="90"/>
      <c r="MXO166" s="90"/>
      <c r="MXP166" s="90"/>
      <c r="MXQ166" s="90"/>
      <c r="MXR166" s="90"/>
      <c r="MXS166" s="90"/>
      <c r="MXT166" s="90"/>
      <c r="MXU166" s="90"/>
      <c r="MXV166" s="90"/>
      <c r="MXW166" s="90"/>
      <c r="MXX166" s="90"/>
      <c r="MXY166" s="90"/>
      <c r="MXZ166" s="90"/>
      <c r="MYA166" s="90"/>
      <c r="MYB166" s="90"/>
      <c r="MYC166" s="90"/>
      <c r="MYD166" s="90"/>
      <c r="MYE166" s="90"/>
      <c r="MYF166" s="90"/>
      <c r="MYG166" s="90"/>
      <c r="MYH166" s="90"/>
      <c r="MYI166" s="90"/>
      <c r="MYJ166" s="90"/>
      <c r="MYK166" s="90"/>
      <c r="MYL166" s="90"/>
      <c r="MYM166" s="90"/>
      <c r="MYN166" s="90"/>
      <c r="MYO166" s="90"/>
      <c r="MYP166" s="90"/>
      <c r="MYQ166" s="90"/>
      <c r="MYR166" s="90"/>
      <c r="MYS166" s="90"/>
      <c r="MYT166" s="90"/>
      <c r="MYU166" s="90"/>
      <c r="MYV166" s="90"/>
      <c r="MYW166" s="90"/>
      <c r="MYX166" s="90"/>
      <c r="MYY166" s="90"/>
      <c r="MYZ166" s="90"/>
      <c r="MZA166" s="90"/>
      <c r="MZB166" s="90"/>
      <c r="MZC166" s="90"/>
      <c r="MZD166" s="90"/>
      <c r="MZE166" s="90"/>
      <c r="MZF166" s="90"/>
      <c r="MZG166" s="90"/>
      <c r="MZH166" s="90"/>
      <c r="MZI166" s="90"/>
      <c r="MZJ166" s="90"/>
      <c r="MZK166" s="90"/>
      <c r="MZL166" s="90"/>
      <c r="MZM166" s="90"/>
      <c r="MZN166" s="90"/>
      <c r="MZO166" s="90"/>
      <c r="MZP166" s="90"/>
      <c r="MZQ166" s="90"/>
      <c r="MZR166" s="90"/>
      <c r="MZS166" s="90"/>
      <c r="MZT166" s="90"/>
      <c r="MZU166" s="90"/>
      <c r="MZV166" s="90"/>
      <c r="MZW166" s="90"/>
      <c r="MZX166" s="90"/>
      <c r="MZY166" s="90"/>
      <c r="MZZ166" s="90"/>
      <c r="NAA166" s="90"/>
      <c r="NAB166" s="90"/>
      <c r="NAC166" s="90"/>
      <c r="NAD166" s="90"/>
      <c r="NAE166" s="90"/>
      <c r="NAF166" s="90"/>
      <c r="NAG166" s="90"/>
      <c r="NAH166" s="90"/>
      <c r="NAI166" s="90"/>
      <c r="NAJ166" s="90"/>
      <c r="NAK166" s="90"/>
      <c r="NAL166" s="90"/>
      <c r="NAM166" s="90"/>
      <c r="NAN166" s="90"/>
      <c r="NAO166" s="90"/>
      <c r="NAP166" s="90"/>
      <c r="NAQ166" s="90"/>
      <c r="NAR166" s="90"/>
      <c r="NAS166" s="90"/>
      <c r="NAT166" s="90"/>
      <c r="NAU166" s="90"/>
      <c r="NAV166" s="90"/>
      <c r="NAW166" s="90"/>
      <c r="NAX166" s="90"/>
      <c r="NAY166" s="90"/>
      <c r="NAZ166" s="90"/>
      <c r="NBA166" s="90"/>
      <c r="NBB166" s="90"/>
      <c r="NBC166" s="90"/>
      <c r="NBD166" s="90"/>
      <c r="NBE166" s="90"/>
      <c r="NBF166" s="90"/>
      <c r="NBG166" s="90"/>
      <c r="NBH166" s="90"/>
      <c r="NBI166" s="90"/>
      <c r="NBJ166" s="90"/>
      <c r="NBK166" s="90"/>
      <c r="NBL166" s="90"/>
      <c r="NBM166" s="90"/>
      <c r="NBN166" s="90"/>
      <c r="NBO166" s="90"/>
      <c r="NBP166" s="90"/>
      <c r="NBQ166" s="90"/>
      <c r="NBR166" s="90"/>
      <c r="NBS166" s="90"/>
      <c r="NBT166" s="90"/>
      <c r="NBU166" s="90"/>
      <c r="NBV166" s="90"/>
      <c r="NBW166" s="90"/>
      <c r="NBX166" s="90"/>
      <c r="NBY166" s="90"/>
      <c r="NBZ166" s="90"/>
      <c r="NCA166" s="90"/>
      <c r="NCB166" s="90"/>
      <c r="NCC166" s="90"/>
      <c r="NCD166" s="90"/>
      <c r="NCE166" s="90"/>
      <c r="NCF166" s="90"/>
      <c r="NCG166" s="90"/>
      <c r="NCH166" s="90"/>
      <c r="NCI166" s="90"/>
      <c r="NCJ166" s="90"/>
      <c r="NCK166" s="90"/>
      <c r="NCL166" s="90"/>
      <c r="NCM166" s="90"/>
      <c r="NCN166" s="90"/>
      <c r="NCO166" s="90"/>
      <c r="NCP166" s="90"/>
      <c r="NCQ166" s="90"/>
      <c r="NCR166" s="90"/>
      <c r="NCS166" s="90"/>
      <c r="NCT166" s="90"/>
      <c r="NCU166" s="90"/>
      <c r="NCV166" s="90"/>
      <c r="NCW166" s="90"/>
      <c r="NCX166" s="90"/>
      <c r="NCY166" s="90"/>
      <c r="NCZ166" s="90"/>
      <c r="NDA166" s="90"/>
      <c r="NDB166" s="90"/>
      <c r="NDC166" s="90"/>
      <c r="NDD166" s="90"/>
      <c r="NDE166" s="90"/>
      <c r="NDF166" s="90"/>
      <c r="NDG166" s="90"/>
      <c r="NDH166" s="90"/>
      <c r="NDI166" s="90"/>
      <c r="NDJ166" s="90"/>
      <c r="NDK166" s="90"/>
      <c r="NDL166" s="90"/>
      <c r="NDM166" s="90"/>
      <c r="NDN166" s="90"/>
      <c r="NDO166" s="90"/>
      <c r="NDP166" s="90"/>
      <c r="NDQ166" s="90"/>
      <c r="NDR166" s="90"/>
      <c r="NDS166" s="90"/>
      <c r="NDT166" s="90"/>
      <c r="NDU166" s="90"/>
      <c r="NDV166" s="90"/>
      <c r="NDW166" s="90"/>
      <c r="NDX166" s="90"/>
      <c r="NDY166" s="90"/>
      <c r="NDZ166" s="90"/>
      <c r="NEA166" s="90"/>
      <c r="NEB166" s="90"/>
      <c r="NEC166" s="90"/>
      <c r="NED166" s="90"/>
      <c r="NEE166" s="90"/>
      <c r="NEF166" s="90"/>
      <c r="NEG166" s="90"/>
      <c r="NEH166" s="90"/>
      <c r="NEI166" s="90"/>
      <c r="NEJ166" s="90"/>
      <c r="NEK166" s="90"/>
      <c r="NEL166" s="90"/>
      <c r="NEM166" s="90"/>
      <c r="NEN166" s="90"/>
      <c r="NEO166" s="90"/>
      <c r="NEP166" s="90"/>
      <c r="NEQ166" s="90"/>
      <c r="NER166" s="90"/>
      <c r="NES166" s="90"/>
      <c r="NET166" s="90"/>
      <c r="NEU166" s="90"/>
      <c r="NEV166" s="90"/>
      <c r="NEW166" s="90"/>
      <c r="NEX166" s="90"/>
      <c r="NEY166" s="90"/>
      <c r="NEZ166" s="90"/>
      <c r="NFA166" s="90"/>
      <c r="NFB166" s="90"/>
      <c r="NFC166" s="90"/>
      <c r="NFD166" s="90"/>
      <c r="NFE166" s="90"/>
      <c r="NFF166" s="90"/>
      <c r="NFG166" s="90"/>
      <c r="NFH166" s="90"/>
      <c r="NFI166" s="90"/>
      <c r="NFJ166" s="90"/>
      <c r="NFK166" s="90"/>
      <c r="NFL166" s="90"/>
      <c r="NFM166" s="90"/>
      <c r="NFN166" s="90"/>
      <c r="NFO166" s="90"/>
      <c r="NFP166" s="90"/>
      <c r="NFQ166" s="90"/>
      <c r="NFR166" s="90"/>
      <c r="NFS166" s="90"/>
      <c r="NFT166" s="90"/>
      <c r="NFU166" s="90"/>
      <c r="NFV166" s="90"/>
      <c r="NFW166" s="90"/>
      <c r="NFX166" s="90"/>
      <c r="NFY166" s="90"/>
      <c r="NFZ166" s="90"/>
      <c r="NGA166" s="90"/>
      <c r="NGB166" s="90"/>
      <c r="NGC166" s="90"/>
      <c r="NGD166" s="90"/>
      <c r="NGE166" s="90"/>
      <c r="NGF166" s="90"/>
      <c r="NGG166" s="90"/>
      <c r="NGH166" s="90"/>
      <c r="NGI166" s="90"/>
      <c r="NGJ166" s="90"/>
      <c r="NGK166" s="90"/>
      <c r="NGL166" s="90"/>
      <c r="NGM166" s="90"/>
      <c r="NGN166" s="90"/>
      <c r="NGO166" s="90"/>
      <c r="NGP166" s="90"/>
      <c r="NGQ166" s="90"/>
      <c r="NGR166" s="90"/>
      <c r="NGS166" s="90"/>
      <c r="NGT166" s="90"/>
      <c r="NGU166" s="90"/>
      <c r="NGV166" s="90"/>
      <c r="NGW166" s="90"/>
      <c r="NGX166" s="90"/>
      <c r="NGY166" s="90"/>
      <c r="NGZ166" s="90"/>
      <c r="NHA166" s="90"/>
      <c r="NHB166" s="90"/>
      <c r="NHC166" s="90"/>
      <c r="NHD166" s="90"/>
      <c r="NHE166" s="90"/>
      <c r="NHF166" s="90"/>
      <c r="NHG166" s="90"/>
      <c r="NHH166" s="90"/>
      <c r="NHI166" s="90"/>
      <c r="NHJ166" s="90"/>
      <c r="NHK166" s="90"/>
      <c r="NHL166" s="90"/>
      <c r="NHM166" s="90"/>
      <c r="NHN166" s="90"/>
      <c r="NHO166" s="90"/>
      <c r="NHP166" s="90"/>
      <c r="NHQ166" s="90"/>
      <c r="NHR166" s="90"/>
      <c r="NHS166" s="90"/>
      <c r="NHT166" s="90"/>
      <c r="NHU166" s="90"/>
      <c r="NHV166" s="90"/>
      <c r="NHW166" s="90"/>
      <c r="NHX166" s="90"/>
      <c r="NHY166" s="90"/>
      <c r="NHZ166" s="90"/>
      <c r="NIA166" s="90"/>
      <c r="NIB166" s="90"/>
      <c r="NIC166" s="90"/>
      <c r="NID166" s="90"/>
      <c r="NIE166" s="90"/>
      <c r="NIF166" s="90"/>
      <c r="NIG166" s="90"/>
      <c r="NIH166" s="90"/>
      <c r="NII166" s="90"/>
      <c r="NIJ166" s="90"/>
      <c r="NIK166" s="90"/>
      <c r="NIL166" s="90"/>
      <c r="NIM166" s="90"/>
      <c r="NIN166" s="90"/>
      <c r="NIO166" s="90"/>
      <c r="NIP166" s="90"/>
      <c r="NIQ166" s="90"/>
      <c r="NIR166" s="90"/>
      <c r="NIS166" s="90"/>
      <c r="NIT166" s="90"/>
      <c r="NIU166" s="90"/>
      <c r="NIV166" s="90"/>
      <c r="NIW166" s="90"/>
      <c r="NIX166" s="90"/>
      <c r="NIY166" s="90"/>
      <c r="NIZ166" s="90"/>
      <c r="NJA166" s="90"/>
      <c r="NJB166" s="90"/>
      <c r="NJC166" s="90"/>
      <c r="NJD166" s="90"/>
      <c r="NJE166" s="90"/>
      <c r="NJF166" s="90"/>
      <c r="NJG166" s="90"/>
      <c r="NJH166" s="90"/>
      <c r="NJI166" s="90"/>
      <c r="NJJ166" s="90"/>
      <c r="NJK166" s="90"/>
      <c r="NJL166" s="90"/>
      <c r="NJM166" s="90"/>
      <c r="NJN166" s="90"/>
      <c r="NJO166" s="90"/>
      <c r="NJP166" s="90"/>
      <c r="NJQ166" s="90"/>
      <c r="NJR166" s="90"/>
      <c r="NJS166" s="90"/>
      <c r="NJT166" s="90"/>
      <c r="NJU166" s="90"/>
      <c r="NJV166" s="90"/>
      <c r="NJW166" s="90"/>
      <c r="NJX166" s="90"/>
      <c r="NJY166" s="90"/>
      <c r="NJZ166" s="90"/>
      <c r="NKA166" s="90"/>
      <c r="NKB166" s="90"/>
      <c r="NKC166" s="90"/>
      <c r="NKD166" s="90"/>
      <c r="NKE166" s="90"/>
      <c r="NKF166" s="90"/>
      <c r="NKG166" s="90"/>
      <c r="NKH166" s="90"/>
      <c r="NKI166" s="90"/>
      <c r="NKJ166" s="90"/>
      <c r="NKK166" s="90"/>
      <c r="NKL166" s="90"/>
      <c r="NKM166" s="90"/>
      <c r="NKN166" s="90"/>
      <c r="NKO166" s="90"/>
      <c r="NKP166" s="90"/>
      <c r="NKQ166" s="90"/>
      <c r="NKR166" s="90"/>
      <c r="NKS166" s="90"/>
      <c r="NKT166" s="90"/>
      <c r="NKU166" s="90"/>
      <c r="NKV166" s="90"/>
      <c r="NKW166" s="90"/>
      <c r="NKX166" s="90"/>
      <c r="NKY166" s="90"/>
      <c r="NKZ166" s="90"/>
      <c r="NLA166" s="90"/>
      <c r="NLB166" s="90"/>
      <c r="NLC166" s="90"/>
      <c r="NLD166" s="90"/>
      <c r="NLE166" s="90"/>
      <c r="NLF166" s="90"/>
      <c r="NLG166" s="90"/>
      <c r="NLH166" s="90"/>
      <c r="NLI166" s="90"/>
      <c r="NLJ166" s="90"/>
      <c r="NLK166" s="90"/>
      <c r="NLL166" s="90"/>
      <c r="NLM166" s="90"/>
      <c r="NLN166" s="90"/>
      <c r="NLO166" s="90"/>
      <c r="NLP166" s="90"/>
      <c r="NLQ166" s="90"/>
      <c r="NLR166" s="90"/>
      <c r="NLS166" s="90"/>
      <c r="NLT166" s="90"/>
      <c r="NLU166" s="90"/>
      <c r="NLV166" s="90"/>
      <c r="NLW166" s="90"/>
      <c r="NLX166" s="90"/>
      <c r="NLY166" s="90"/>
      <c r="NLZ166" s="90"/>
      <c r="NMA166" s="90"/>
      <c r="NMB166" s="90"/>
      <c r="NMC166" s="90"/>
      <c r="NMD166" s="90"/>
      <c r="NME166" s="90"/>
      <c r="NMF166" s="90"/>
      <c r="NMG166" s="90"/>
      <c r="NMH166" s="90"/>
      <c r="NMI166" s="90"/>
      <c r="NMJ166" s="90"/>
      <c r="NMK166" s="90"/>
      <c r="NML166" s="90"/>
      <c r="NMM166" s="90"/>
      <c r="NMN166" s="90"/>
      <c r="NMO166" s="90"/>
      <c r="NMP166" s="90"/>
      <c r="NMQ166" s="90"/>
      <c r="NMR166" s="90"/>
      <c r="NMS166" s="90"/>
      <c r="NMT166" s="90"/>
      <c r="NMU166" s="90"/>
      <c r="NMV166" s="90"/>
      <c r="NMW166" s="90"/>
      <c r="NMX166" s="90"/>
      <c r="NMY166" s="90"/>
      <c r="NMZ166" s="90"/>
      <c r="NNA166" s="90"/>
      <c r="NNB166" s="90"/>
      <c r="NNC166" s="90"/>
      <c r="NND166" s="90"/>
      <c r="NNE166" s="90"/>
      <c r="NNF166" s="90"/>
      <c r="NNG166" s="90"/>
      <c r="NNH166" s="90"/>
      <c r="NNI166" s="90"/>
      <c r="NNJ166" s="90"/>
      <c r="NNK166" s="90"/>
      <c r="NNL166" s="90"/>
      <c r="NNM166" s="90"/>
      <c r="NNN166" s="90"/>
      <c r="NNO166" s="90"/>
      <c r="NNP166" s="90"/>
      <c r="NNQ166" s="90"/>
      <c r="NNR166" s="90"/>
      <c r="NNS166" s="90"/>
      <c r="NNT166" s="90"/>
      <c r="NNU166" s="90"/>
      <c r="NNV166" s="90"/>
      <c r="NNW166" s="90"/>
      <c r="NNX166" s="90"/>
      <c r="NNY166" s="90"/>
      <c r="NNZ166" s="90"/>
      <c r="NOA166" s="90"/>
      <c r="NOB166" s="90"/>
      <c r="NOC166" s="90"/>
      <c r="NOD166" s="90"/>
      <c r="NOE166" s="90"/>
      <c r="NOF166" s="90"/>
      <c r="NOG166" s="90"/>
      <c r="NOH166" s="90"/>
      <c r="NOI166" s="90"/>
      <c r="NOJ166" s="90"/>
      <c r="NOK166" s="90"/>
      <c r="NOL166" s="90"/>
      <c r="NOM166" s="90"/>
      <c r="NON166" s="90"/>
      <c r="NOO166" s="90"/>
      <c r="NOP166" s="90"/>
      <c r="NOQ166" s="90"/>
      <c r="NOR166" s="90"/>
      <c r="NOS166" s="90"/>
      <c r="NOT166" s="90"/>
      <c r="NOU166" s="90"/>
      <c r="NOV166" s="90"/>
      <c r="NOW166" s="90"/>
      <c r="NOX166" s="90"/>
      <c r="NOY166" s="90"/>
      <c r="NOZ166" s="90"/>
      <c r="NPA166" s="90"/>
      <c r="NPB166" s="90"/>
      <c r="NPC166" s="90"/>
      <c r="NPD166" s="90"/>
      <c r="NPE166" s="90"/>
      <c r="NPF166" s="90"/>
      <c r="NPG166" s="90"/>
      <c r="NPH166" s="90"/>
      <c r="NPI166" s="90"/>
      <c r="NPJ166" s="90"/>
      <c r="NPK166" s="90"/>
      <c r="NPL166" s="90"/>
      <c r="NPM166" s="90"/>
      <c r="NPN166" s="90"/>
      <c r="NPO166" s="90"/>
      <c r="NPP166" s="90"/>
      <c r="NPQ166" s="90"/>
      <c r="NPR166" s="90"/>
      <c r="NPS166" s="90"/>
      <c r="NPT166" s="90"/>
      <c r="NPU166" s="90"/>
      <c r="NPV166" s="90"/>
      <c r="NPW166" s="90"/>
      <c r="NPX166" s="90"/>
      <c r="NPY166" s="90"/>
      <c r="NPZ166" s="90"/>
      <c r="NQA166" s="90"/>
      <c r="NQB166" s="90"/>
      <c r="NQC166" s="90"/>
      <c r="NQD166" s="90"/>
      <c r="NQE166" s="90"/>
      <c r="NQF166" s="90"/>
      <c r="NQG166" s="90"/>
      <c r="NQH166" s="90"/>
      <c r="NQI166" s="90"/>
      <c r="NQJ166" s="90"/>
      <c r="NQK166" s="90"/>
      <c r="NQL166" s="90"/>
      <c r="NQM166" s="90"/>
      <c r="NQN166" s="90"/>
      <c r="NQO166" s="90"/>
      <c r="NQP166" s="90"/>
      <c r="NQQ166" s="90"/>
      <c r="NQR166" s="90"/>
      <c r="NQS166" s="90"/>
      <c r="NQT166" s="90"/>
      <c r="NQU166" s="90"/>
      <c r="NQV166" s="90"/>
      <c r="NQW166" s="90"/>
      <c r="NQX166" s="90"/>
      <c r="NQY166" s="90"/>
      <c r="NQZ166" s="90"/>
      <c r="NRA166" s="90"/>
      <c r="NRB166" s="90"/>
      <c r="NRC166" s="90"/>
      <c r="NRD166" s="90"/>
      <c r="NRE166" s="90"/>
      <c r="NRF166" s="90"/>
      <c r="NRG166" s="90"/>
      <c r="NRH166" s="90"/>
      <c r="NRI166" s="90"/>
      <c r="NRJ166" s="90"/>
      <c r="NRK166" s="90"/>
      <c r="NRL166" s="90"/>
      <c r="NRM166" s="90"/>
      <c r="NRN166" s="90"/>
      <c r="NRO166" s="90"/>
      <c r="NRP166" s="90"/>
      <c r="NRQ166" s="90"/>
      <c r="NRR166" s="90"/>
      <c r="NRS166" s="90"/>
      <c r="NRT166" s="90"/>
      <c r="NRU166" s="90"/>
      <c r="NRV166" s="90"/>
      <c r="NRW166" s="90"/>
      <c r="NRX166" s="90"/>
      <c r="NRY166" s="90"/>
      <c r="NRZ166" s="90"/>
      <c r="NSA166" s="90"/>
      <c r="NSB166" s="90"/>
      <c r="NSC166" s="90"/>
      <c r="NSD166" s="90"/>
      <c r="NSE166" s="90"/>
      <c r="NSF166" s="90"/>
      <c r="NSG166" s="90"/>
      <c r="NSH166" s="90"/>
      <c r="NSI166" s="90"/>
      <c r="NSJ166" s="90"/>
      <c r="NSK166" s="90"/>
      <c r="NSL166" s="90"/>
      <c r="NSM166" s="90"/>
      <c r="NSN166" s="90"/>
      <c r="NSO166" s="90"/>
      <c r="NSP166" s="90"/>
      <c r="NSQ166" s="90"/>
      <c r="NSR166" s="90"/>
      <c r="NSS166" s="90"/>
      <c r="NST166" s="90"/>
      <c r="NSU166" s="90"/>
      <c r="NSV166" s="90"/>
      <c r="NSW166" s="90"/>
      <c r="NSX166" s="90"/>
      <c r="NSY166" s="90"/>
      <c r="NSZ166" s="90"/>
      <c r="NTA166" s="90"/>
      <c r="NTB166" s="90"/>
      <c r="NTC166" s="90"/>
      <c r="NTD166" s="90"/>
      <c r="NTE166" s="90"/>
      <c r="NTF166" s="90"/>
      <c r="NTG166" s="90"/>
      <c r="NTH166" s="90"/>
      <c r="NTI166" s="90"/>
      <c r="NTJ166" s="90"/>
      <c r="NTK166" s="90"/>
      <c r="NTL166" s="90"/>
      <c r="NTM166" s="90"/>
      <c r="NTN166" s="90"/>
      <c r="NTO166" s="90"/>
      <c r="NTP166" s="90"/>
      <c r="NTQ166" s="90"/>
      <c r="NTR166" s="90"/>
      <c r="NTS166" s="90"/>
      <c r="NTT166" s="90"/>
      <c r="NTU166" s="90"/>
      <c r="NTV166" s="90"/>
      <c r="NTW166" s="90"/>
      <c r="NTX166" s="90"/>
      <c r="NTY166" s="90"/>
      <c r="NTZ166" s="90"/>
      <c r="NUA166" s="90"/>
      <c r="NUB166" s="90"/>
      <c r="NUC166" s="90"/>
      <c r="NUD166" s="90"/>
      <c r="NUE166" s="90"/>
      <c r="NUF166" s="90"/>
      <c r="NUG166" s="90"/>
      <c r="NUH166" s="90"/>
      <c r="NUI166" s="90"/>
      <c r="NUJ166" s="90"/>
      <c r="NUK166" s="90"/>
      <c r="NUL166" s="90"/>
      <c r="NUM166" s="90"/>
      <c r="NUN166" s="90"/>
      <c r="NUO166" s="90"/>
      <c r="NUP166" s="90"/>
      <c r="NUQ166" s="90"/>
      <c r="NUR166" s="90"/>
      <c r="NUS166" s="90"/>
      <c r="NUT166" s="90"/>
      <c r="NUU166" s="90"/>
      <c r="NUV166" s="90"/>
      <c r="NUW166" s="90"/>
      <c r="NUX166" s="90"/>
      <c r="NUY166" s="90"/>
      <c r="NUZ166" s="90"/>
      <c r="NVA166" s="90"/>
      <c r="NVB166" s="90"/>
      <c r="NVC166" s="90"/>
      <c r="NVD166" s="90"/>
      <c r="NVE166" s="90"/>
      <c r="NVF166" s="90"/>
      <c r="NVG166" s="90"/>
      <c r="NVH166" s="90"/>
      <c r="NVI166" s="90"/>
      <c r="NVJ166" s="90"/>
      <c r="NVK166" s="90"/>
      <c r="NVL166" s="90"/>
      <c r="NVM166" s="90"/>
      <c r="NVN166" s="90"/>
      <c r="NVO166" s="90"/>
      <c r="NVP166" s="90"/>
      <c r="NVQ166" s="90"/>
      <c r="NVR166" s="90"/>
      <c r="NVS166" s="90"/>
      <c r="NVT166" s="90"/>
      <c r="NVU166" s="90"/>
      <c r="NVV166" s="90"/>
      <c r="NVW166" s="90"/>
      <c r="NVX166" s="90"/>
      <c r="NVY166" s="90"/>
      <c r="NVZ166" s="90"/>
      <c r="NWA166" s="90"/>
      <c r="NWB166" s="90"/>
      <c r="NWC166" s="90"/>
      <c r="NWD166" s="90"/>
      <c r="NWE166" s="90"/>
      <c r="NWF166" s="90"/>
      <c r="NWG166" s="90"/>
      <c r="NWH166" s="90"/>
      <c r="NWI166" s="90"/>
      <c r="NWJ166" s="90"/>
      <c r="NWK166" s="90"/>
      <c r="NWL166" s="90"/>
      <c r="NWM166" s="90"/>
      <c r="NWN166" s="90"/>
      <c r="NWO166" s="90"/>
      <c r="NWP166" s="90"/>
      <c r="NWQ166" s="90"/>
      <c r="NWR166" s="90"/>
      <c r="NWS166" s="90"/>
      <c r="NWT166" s="90"/>
      <c r="NWU166" s="90"/>
      <c r="NWV166" s="90"/>
      <c r="NWW166" s="90"/>
      <c r="NWX166" s="90"/>
      <c r="NWY166" s="90"/>
      <c r="NWZ166" s="90"/>
      <c r="NXA166" s="90"/>
      <c r="NXB166" s="90"/>
      <c r="NXC166" s="90"/>
      <c r="NXD166" s="90"/>
      <c r="NXE166" s="90"/>
      <c r="NXF166" s="90"/>
      <c r="NXG166" s="90"/>
      <c r="NXH166" s="90"/>
      <c r="NXI166" s="90"/>
      <c r="NXJ166" s="90"/>
      <c r="NXK166" s="90"/>
      <c r="NXL166" s="90"/>
      <c r="NXM166" s="90"/>
      <c r="NXN166" s="90"/>
      <c r="NXO166" s="90"/>
      <c r="NXP166" s="90"/>
      <c r="NXQ166" s="90"/>
      <c r="NXR166" s="90"/>
      <c r="NXS166" s="90"/>
      <c r="NXT166" s="90"/>
      <c r="NXU166" s="90"/>
      <c r="NXV166" s="90"/>
      <c r="NXW166" s="90"/>
      <c r="NXX166" s="90"/>
      <c r="NXY166" s="90"/>
      <c r="NXZ166" s="90"/>
      <c r="NYA166" s="90"/>
      <c r="NYB166" s="90"/>
      <c r="NYC166" s="90"/>
      <c r="NYD166" s="90"/>
      <c r="NYE166" s="90"/>
      <c r="NYF166" s="90"/>
      <c r="NYG166" s="90"/>
      <c r="NYH166" s="90"/>
      <c r="NYI166" s="90"/>
      <c r="NYJ166" s="90"/>
      <c r="NYK166" s="90"/>
      <c r="NYL166" s="90"/>
      <c r="NYM166" s="90"/>
      <c r="NYN166" s="90"/>
      <c r="NYO166" s="90"/>
      <c r="NYP166" s="90"/>
      <c r="NYQ166" s="90"/>
      <c r="NYR166" s="90"/>
      <c r="NYS166" s="90"/>
      <c r="NYT166" s="90"/>
      <c r="NYU166" s="90"/>
      <c r="NYV166" s="90"/>
      <c r="NYW166" s="90"/>
      <c r="NYX166" s="90"/>
      <c r="NYY166" s="90"/>
      <c r="NYZ166" s="90"/>
      <c r="NZA166" s="90"/>
      <c r="NZB166" s="90"/>
      <c r="NZC166" s="90"/>
      <c r="NZD166" s="90"/>
      <c r="NZE166" s="90"/>
      <c r="NZF166" s="90"/>
      <c r="NZG166" s="90"/>
      <c r="NZH166" s="90"/>
      <c r="NZI166" s="90"/>
      <c r="NZJ166" s="90"/>
      <c r="NZK166" s="90"/>
      <c r="NZL166" s="90"/>
      <c r="NZM166" s="90"/>
      <c r="NZN166" s="90"/>
      <c r="NZO166" s="90"/>
      <c r="NZP166" s="90"/>
      <c r="NZQ166" s="90"/>
      <c r="NZR166" s="90"/>
      <c r="NZS166" s="90"/>
      <c r="NZT166" s="90"/>
      <c r="NZU166" s="90"/>
      <c r="NZV166" s="90"/>
      <c r="NZW166" s="90"/>
      <c r="NZX166" s="90"/>
      <c r="NZY166" s="90"/>
      <c r="NZZ166" s="90"/>
      <c r="OAA166" s="90"/>
      <c r="OAB166" s="90"/>
      <c r="OAC166" s="90"/>
      <c r="OAD166" s="90"/>
      <c r="OAE166" s="90"/>
      <c r="OAF166" s="90"/>
      <c r="OAG166" s="90"/>
      <c r="OAH166" s="90"/>
      <c r="OAI166" s="90"/>
      <c r="OAJ166" s="90"/>
      <c r="OAK166" s="90"/>
      <c r="OAL166" s="90"/>
      <c r="OAM166" s="90"/>
      <c r="OAN166" s="90"/>
      <c r="OAO166" s="90"/>
      <c r="OAP166" s="90"/>
      <c r="OAQ166" s="90"/>
      <c r="OAR166" s="90"/>
      <c r="OAS166" s="90"/>
      <c r="OAT166" s="90"/>
      <c r="OAU166" s="90"/>
      <c r="OAV166" s="90"/>
      <c r="OAW166" s="90"/>
      <c r="OAX166" s="90"/>
      <c r="OAY166" s="90"/>
      <c r="OAZ166" s="90"/>
      <c r="OBA166" s="90"/>
      <c r="OBB166" s="90"/>
      <c r="OBC166" s="90"/>
      <c r="OBD166" s="90"/>
      <c r="OBE166" s="90"/>
      <c r="OBF166" s="90"/>
      <c r="OBG166" s="90"/>
      <c r="OBH166" s="90"/>
      <c r="OBI166" s="90"/>
      <c r="OBJ166" s="90"/>
      <c r="OBK166" s="90"/>
      <c r="OBL166" s="90"/>
      <c r="OBM166" s="90"/>
      <c r="OBN166" s="90"/>
      <c r="OBO166" s="90"/>
      <c r="OBP166" s="90"/>
      <c r="OBQ166" s="90"/>
      <c r="OBR166" s="90"/>
      <c r="OBS166" s="90"/>
      <c r="OBT166" s="90"/>
      <c r="OBU166" s="90"/>
      <c r="OBV166" s="90"/>
      <c r="OBW166" s="90"/>
      <c r="OBX166" s="90"/>
      <c r="OBY166" s="90"/>
      <c r="OBZ166" s="90"/>
      <c r="OCA166" s="90"/>
      <c r="OCB166" s="90"/>
      <c r="OCC166" s="90"/>
      <c r="OCD166" s="90"/>
      <c r="OCE166" s="90"/>
      <c r="OCF166" s="90"/>
      <c r="OCG166" s="90"/>
      <c r="OCH166" s="90"/>
      <c r="OCI166" s="90"/>
      <c r="OCJ166" s="90"/>
      <c r="OCK166" s="90"/>
      <c r="OCL166" s="90"/>
      <c r="OCM166" s="90"/>
      <c r="OCN166" s="90"/>
      <c r="OCO166" s="90"/>
      <c r="OCP166" s="90"/>
      <c r="OCQ166" s="90"/>
      <c r="OCR166" s="90"/>
      <c r="OCS166" s="90"/>
      <c r="OCT166" s="90"/>
      <c r="OCU166" s="90"/>
      <c r="OCV166" s="90"/>
      <c r="OCW166" s="90"/>
      <c r="OCX166" s="90"/>
      <c r="OCY166" s="90"/>
      <c r="OCZ166" s="90"/>
      <c r="ODA166" s="90"/>
      <c r="ODB166" s="90"/>
      <c r="ODC166" s="90"/>
      <c r="ODD166" s="90"/>
      <c r="ODE166" s="90"/>
      <c r="ODF166" s="90"/>
      <c r="ODG166" s="90"/>
      <c r="ODH166" s="90"/>
      <c r="ODI166" s="90"/>
      <c r="ODJ166" s="90"/>
      <c r="ODK166" s="90"/>
      <c r="ODL166" s="90"/>
      <c r="ODM166" s="90"/>
      <c r="ODN166" s="90"/>
      <c r="ODO166" s="90"/>
      <c r="ODP166" s="90"/>
      <c r="ODQ166" s="90"/>
      <c r="ODR166" s="90"/>
      <c r="ODS166" s="90"/>
      <c r="ODT166" s="90"/>
      <c r="ODU166" s="90"/>
      <c r="ODV166" s="90"/>
      <c r="ODW166" s="90"/>
      <c r="ODX166" s="90"/>
      <c r="ODY166" s="90"/>
      <c r="ODZ166" s="90"/>
      <c r="OEA166" s="90"/>
      <c r="OEB166" s="90"/>
      <c r="OEC166" s="90"/>
      <c r="OED166" s="90"/>
      <c r="OEE166" s="90"/>
      <c r="OEF166" s="90"/>
      <c r="OEG166" s="90"/>
      <c r="OEH166" s="90"/>
      <c r="OEI166" s="90"/>
      <c r="OEJ166" s="90"/>
      <c r="OEK166" s="90"/>
      <c r="OEL166" s="90"/>
      <c r="OEM166" s="90"/>
      <c r="OEN166" s="90"/>
      <c r="OEO166" s="90"/>
      <c r="OEP166" s="90"/>
      <c r="OEQ166" s="90"/>
      <c r="OER166" s="90"/>
      <c r="OES166" s="90"/>
      <c r="OET166" s="90"/>
      <c r="OEU166" s="90"/>
      <c r="OEV166" s="90"/>
      <c r="OEW166" s="90"/>
      <c r="OEX166" s="90"/>
      <c r="OEY166" s="90"/>
      <c r="OEZ166" s="90"/>
      <c r="OFA166" s="90"/>
      <c r="OFB166" s="90"/>
      <c r="OFC166" s="90"/>
      <c r="OFD166" s="90"/>
      <c r="OFE166" s="90"/>
      <c r="OFF166" s="90"/>
      <c r="OFG166" s="90"/>
      <c r="OFH166" s="90"/>
      <c r="OFI166" s="90"/>
      <c r="OFJ166" s="90"/>
      <c r="OFK166" s="90"/>
      <c r="OFL166" s="90"/>
      <c r="OFM166" s="90"/>
      <c r="OFN166" s="90"/>
      <c r="OFO166" s="90"/>
      <c r="OFP166" s="90"/>
      <c r="OFQ166" s="90"/>
      <c r="OFR166" s="90"/>
      <c r="OFS166" s="90"/>
      <c r="OFT166" s="90"/>
      <c r="OFU166" s="90"/>
      <c r="OFV166" s="90"/>
      <c r="OFW166" s="90"/>
      <c r="OFX166" s="90"/>
      <c r="OFY166" s="90"/>
      <c r="OFZ166" s="90"/>
      <c r="OGA166" s="90"/>
      <c r="OGB166" s="90"/>
      <c r="OGC166" s="90"/>
      <c r="OGD166" s="90"/>
      <c r="OGE166" s="90"/>
      <c r="OGF166" s="90"/>
      <c r="OGG166" s="90"/>
      <c r="OGH166" s="90"/>
      <c r="OGI166" s="90"/>
      <c r="OGJ166" s="90"/>
      <c r="OGK166" s="90"/>
      <c r="OGL166" s="90"/>
      <c r="OGM166" s="90"/>
      <c r="OGN166" s="90"/>
      <c r="OGO166" s="90"/>
      <c r="OGP166" s="90"/>
      <c r="OGQ166" s="90"/>
      <c r="OGR166" s="90"/>
      <c r="OGS166" s="90"/>
      <c r="OGT166" s="90"/>
      <c r="OGU166" s="90"/>
      <c r="OGV166" s="90"/>
      <c r="OGW166" s="90"/>
      <c r="OGX166" s="90"/>
      <c r="OGY166" s="90"/>
      <c r="OGZ166" s="90"/>
      <c r="OHA166" s="90"/>
      <c r="OHB166" s="90"/>
      <c r="OHC166" s="90"/>
      <c r="OHD166" s="90"/>
      <c r="OHE166" s="90"/>
      <c r="OHF166" s="90"/>
      <c r="OHG166" s="90"/>
      <c r="OHH166" s="90"/>
      <c r="OHI166" s="90"/>
      <c r="OHJ166" s="90"/>
      <c r="OHK166" s="90"/>
      <c r="OHL166" s="90"/>
      <c r="OHM166" s="90"/>
      <c r="OHN166" s="90"/>
      <c r="OHO166" s="90"/>
      <c r="OHP166" s="90"/>
      <c r="OHQ166" s="90"/>
      <c r="OHR166" s="90"/>
      <c r="OHS166" s="90"/>
      <c r="OHT166" s="90"/>
      <c r="OHU166" s="90"/>
      <c r="OHV166" s="90"/>
      <c r="OHW166" s="90"/>
      <c r="OHX166" s="90"/>
      <c r="OHY166" s="90"/>
      <c r="OHZ166" s="90"/>
      <c r="OIA166" s="90"/>
      <c r="OIB166" s="90"/>
      <c r="OIC166" s="90"/>
      <c r="OID166" s="90"/>
      <c r="OIE166" s="90"/>
      <c r="OIF166" s="90"/>
      <c r="OIG166" s="90"/>
      <c r="OIH166" s="90"/>
      <c r="OII166" s="90"/>
      <c r="OIJ166" s="90"/>
      <c r="OIK166" s="90"/>
      <c r="OIL166" s="90"/>
      <c r="OIM166" s="90"/>
      <c r="OIN166" s="90"/>
      <c r="OIO166" s="90"/>
      <c r="OIP166" s="90"/>
      <c r="OIQ166" s="90"/>
      <c r="OIR166" s="90"/>
      <c r="OIS166" s="90"/>
      <c r="OIT166" s="90"/>
      <c r="OIU166" s="90"/>
      <c r="OIV166" s="90"/>
      <c r="OIW166" s="90"/>
      <c r="OIX166" s="90"/>
      <c r="OIY166" s="90"/>
      <c r="OIZ166" s="90"/>
      <c r="OJA166" s="90"/>
      <c r="OJB166" s="90"/>
      <c r="OJC166" s="90"/>
      <c r="OJD166" s="90"/>
      <c r="OJE166" s="90"/>
      <c r="OJF166" s="90"/>
      <c r="OJG166" s="90"/>
      <c r="OJH166" s="90"/>
      <c r="OJI166" s="90"/>
      <c r="OJJ166" s="90"/>
      <c r="OJK166" s="90"/>
      <c r="OJL166" s="90"/>
      <c r="OJM166" s="90"/>
      <c r="OJN166" s="90"/>
      <c r="OJO166" s="90"/>
      <c r="OJP166" s="90"/>
      <c r="OJQ166" s="90"/>
      <c r="OJR166" s="90"/>
      <c r="OJS166" s="90"/>
      <c r="OJT166" s="90"/>
      <c r="OJU166" s="90"/>
      <c r="OJV166" s="90"/>
      <c r="OJW166" s="90"/>
      <c r="OJX166" s="90"/>
      <c r="OJY166" s="90"/>
      <c r="OJZ166" s="90"/>
      <c r="OKA166" s="90"/>
      <c r="OKB166" s="90"/>
      <c r="OKC166" s="90"/>
      <c r="OKD166" s="90"/>
      <c r="OKE166" s="90"/>
      <c r="OKF166" s="90"/>
      <c r="OKG166" s="90"/>
      <c r="OKH166" s="90"/>
      <c r="OKI166" s="90"/>
      <c r="OKJ166" s="90"/>
      <c r="OKK166" s="90"/>
      <c r="OKL166" s="90"/>
      <c r="OKM166" s="90"/>
      <c r="OKN166" s="90"/>
      <c r="OKO166" s="90"/>
      <c r="OKP166" s="90"/>
      <c r="OKQ166" s="90"/>
      <c r="OKR166" s="90"/>
      <c r="OKS166" s="90"/>
      <c r="OKT166" s="90"/>
      <c r="OKU166" s="90"/>
      <c r="OKV166" s="90"/>
      <c r="OKW166" s="90"/>
      <c r="OKX166" s="90"/>
      <c r="OKY166" s="90"/>
      <c r="OKZ166" s="90"/>
      <c r="OLA166" s="90"/>
      <c r="OLB166" s="90"/>
      <c r="OLC166" s="90"/>
      <c r="OLD166" s="90"/>
      <c r="OLE166" s="90"/>
      <c r="OLF166" s="90"/>
      <c r="OLG166" s="90"/>
      <c r="OLH166" s="90"/>
      <c r="OLI166" s="90"/>
      <c r="OLJ166" s="90"/>
      <c r="OLK166" s="90"/>
      <c r="OLL166" s="90"/>
      <c r="OLM166" s="90"/>
      <c r="OLN166" s="90"/>
      <c r="OLO166" s="90"/>
      <c r="OLP166" s="90"/>
      <c r="OLQ166" s="90"/>
      <c r="OLR166" s="90"/>
      <c r="OLS166" s="90"/>
      <c r="OLT166" s="90"/>
      <c r="OLU166" s="90"/>
      <c r="OLV166" s="90"/>
      <c r="OLW166" s="90"/>
      <c r="OLX166" s="90"/>
      <c r="OLY166" s="90"/>
      <c r="OLZ166" s="90"/>
      <c r="OMA166" s="90"/>
      <c r="OMB166" s="90"/>
      <c r="OMC166" s="90"/>
      <c r="OMD166" s="90"/>
      <c r="OME166" s="90"/>
      <c r="OMF166" s="90"/>
      <c r="OMG166" s="90"/>
      <c r="OMH166" s="90"/>
      <c r="OMI166" s="90"/>
      <c r="OMJ166" s="90"/>
      <c r="OMK166" s="90"/>
      <c r="OML166" s="90"/>
      <c r="OMM166" s="90"/>
      <c r="OMN166" s="90"/>
      <c r="OMO166" s="90"/>
      <c r="OMP166" s="90"/>
      <c r="OMQ166" s="90"/>
      <c r="OMR166" s="90"/>
      <c r="OMS166" s="90"/>
      <c r="OMT166" s="90"/>
      <c r="OMU166" s="90"/>
      <c r="OMV166" s="90"/>
      <c r="OMW166" s="90"/>
      <c r="OMX166" s="90"/>
      <c r="OMY166" s="90"/>
      <c r="OMZ166" s="90"/>
      <c r="ONA166" s="90"/>
      <c r="ONB166" s="90"/>
      <c r="ONC166" s="90"/>
      <c r="OND166" s="90"/>
      <c r="ONE166" s="90"/>
      <c r="ONF166" s="90"/>
      <c r="ONG166" s="90"/>
      <c r="ONH166" s="90"/>
      <c r="ONI166" s="90"/>
      <c r="ONJ166" s="90"/>
      <c r="ONK166" s="90"/>
      <c r="ONL166" s="90"/>
      <c r="ONM166" s="90"/>
      <c r="ONN166" s="90"/>
      <c r="ONO166" s="90"/>
      <c r="ONP166" s="90"/>
      <c r="ONQ166" s="90"/>
      <c r="ONR166" s="90"/>
      <c r="ONS166" s="90"/>
      <c r="ONT166" s="90"/>
      <c r="ONU166" s="90"/>
      <c r="ONV166" s="90"/>
      <c r="ONW166" s="90"/>
      <c r="ONX166" s="90"/>
      <c r="ONY166" s="90"/>
      <c r="ONZ166" s="90"/>
      <c r="OOA166" s="90"/>
      <c r="OOB166" s="90"/>
      <c r="OOC166" s="90"/>
      <c r="OOD166" s="90"/>
      <c r="OOE166" s="90"/>
      <c r="OOF166" s="90"/>
      <c r="OOG166" s="90"/>
      <c r="OOH166" s="90"/>
      <c r="OOI166" s="90"/>
      <c r="OOJ166" s="90"/>
      <c r="OOK166" s="90"/>
      <c r="OOL166" s="90"/>
      <c r="OOM166" s="90"/>
      <c r="OON166" s="90"/>
      <c r="OOO166" s="90"/>
      <c r="OOP166" s="90"/>
      <c r="OOQ166" s="90"/>
      <c r="OOR166" s="90"/>
      <c r="OOS166" s="90"/>
      <c r="OOT166" s="90"/>
      <c r="OOU166" s="90"/>
      <c r="OOV166" s="90"/>
      <c r="OOW166" s="90"/>
      <c r="OOX166" s="90"/>
      <c r="OOY166" s="90"/>
      <c r="OOZ166" s="90"/>
      <c r="OPA166" s="90"/>
      <c r="OPB166" s="90"/>
      <c r="OPC166" s="90"/>
      <c r="OPD166" s="90"/>
      <c r="OPE166" s="90"/>
      <c r="OPF166" s="90"/>
      <c r="OPG166" s="90"/>
      <c r="OPH166" s="90"/>
      <c r="OPI166" s="90"/>
      <c r="OPJ166" s="90"/>
      <c r="OPK166" s="90"/>
      <c r="OPL166" s="90"/>
      <c r="OPM166" s="90"/>
      <c r="OPN166" s="90"/>
      <c r="OPO166" s="90"/>
      <c r="OPP166" s="90"/>
      <c r="OPQ166" s="90"/>
      <c r="OPR166" s="90"/>
      <c r="OPS166" s="90"/>
      <c r="OPT166" s="90"/>
      <c r="OPU166" s="90"/>
      <c r="OPV166" s="90"/>
      <c r="OPW166" s="90"/>
      <c r="OPX166" s="90"/>
      <c r="OPY166" s="90"/>
      <c r="OPZ166" s="90"/>
      <c r="OQA166" s="90"/>
      <c r="OQB166" s="90"/>
      <c r="OQC166" s="90"/>
      <c r="OQD166" s="90"/>
      <c r="OQE166" s="90"/>
      <c r="OQF166" s="90"/>
      <c r="OQG166" s="90"/>
      <c r="OQH166" s="90"/>
      <c r="OQI166" s="90"/>
      <c r="OQJ166" s="90"/>
      <c r="OQK166" s="90"/>
      <c r="OQL166" s="90"/>
      <c r="OQM166" s="90"/>
      <c r="OQN166" s="90"/>
      <c r="OQO166" s="90"/>
      <c r="OQP166" s="90"/>
      <c r="OQQ166" s="90"/>
      <c r="OQR166" s="90"/>
      <c r="OQS166" s="90"/>
      <c r="OQT166" s="90"/>
      <c r="OQU166" s="90"/>
      <c r="OQV166" s="90"/>
      <c r="OQW166" s="90"/>
      <c r="OQX166" s="90"/>
      <c r="OQY166" s="90"/>
      <c r="OQZ166" s="90"/>
      <c r="ORA166" s="90"/>
      <c r="ORB166" s="90"/>
      <c r="ORC166" s="90"/>
      <c r="ORD166" s="90"/>
      <c r="ORE166" s="90"/>
      <c r="ORF166" s="90"/>
      <c r="ORG166" s="90"/>
      <c r="ORH166" s="90"/>
      <c r="ORI166" s="90"/>
      <c r="ORJ166" s="90"/>
      <c r="ORK166" s="90"/>
      <c r="ORL166" s="90"/>
      <c r="ORM166" s="90"/>
      <c r="ORN166" s="90"/>
      <c r="ORO166" s="90"/>
      <c r="ORP166" s="90"/>
      <c r="ORQ166" s="90"/>
      <c r="ORR166" s="90"/>
      <c r="ORS166" s="90"/>
      <c r="ORT166" s="90"/>
      <c r="ORU166" s="90"/>
      <c r="ORV166" s="90"/>
      <c r="ORW166" s="90"/>
      <c r="ORX166" s="90"/>
      <c r="ORY166" s="90"/>
      <c r="ORZ166" s="90"/>
      <c r="OSA166" s="90"/>
      <c r="OSB166" s="90"/>
      <c r="OSC166" s="90"/>
      <c r="OSD166" s="90"/>
      <c r="OSE166" s="90"/>
      <c r="OSF166" s="90"/>
      <c r="OSG166" s="90"/>
      <c r="OSH166" s="90"/>
      <c r="OSI166" s="90"/>
      <c r="OSJ166" s="90"/>
      <c r="OSK166" s="90"/>
      <c r="OSL166" s="90"/>
      <c r="OSM166" s="90"/>
      <c r="OSN166" s="90"/>
      <c r="OSO166" s="90"/>
      <c r="OSP166" s="90"/>
      <c r="OSQ166" s="90"/>
      <c r="OSR166" s="90"/>
      <c r="OSS166" s="90"/>
      <c r="OST166" s="90"/>
      <c r="OSU166" s="90"/>
      <c r="OSV166" s="90"/>
      <c r="OSW166" s="90"/>
      <c r="OSX166" s="90"/>
      <c r="OSY166" s="90"/>
      <c r="OSZ166" s="90"/>
      <c r="OTA166" s="90"/>
      <c r="OTB166" s="90"/>
      <c r="OTC166" s="90"/>
      <c r="OTD166" s="90"/>
      <c r="OTE166" s="90"/>
      <c r="OTF166" s="90"/>
      <c r="OTG166" s="90"/>
      <c r="OTH166" s="90"/>
      <c r="OTI166" s="90"/>
      <c r="OTJ166" s="90"/>
      <c r="OTK166" s="90"/>
      <c r="OTL166" s="90"/>
      <c r="OTM166" s="90"/>
      <c r="OTN166" s="90"/>
      <c r="OTO166" s="90"/>
      <c r="OTP166" s="90"/>
      <c r="OTQ166" s="90"/>
      <c r="OTR166" s="90"/>
      <c r="OTS166" s="90"/>
      <c r="OTT166" s="90"/>
      <c r="OTU166" s="90"/>
      <c r="OTV166" s="90"/>
      <c r="OTW166" s="90"/>
      <c r="OTX166" s="90"/>
      <c r="OTY166" s="90"/>
      <c r="OTZ166" s="90"/>
      <c r="OUA166" s="90"/>
      <c r="OUB166" s="90"/>
      <c r="OUC166" s="90"/>
      <c r="OUD166" s="90"/>
      <c r="OUE166" s="90"/>
      <c r="OUF166" s="90"/>
      <c r="OUG166" s="90"/>
      <c r="OUH166" s="90"/>
      <c r="OUI166" s="90"/>
      <c r="OUJ166" s="90"/>
      <c r="OUK166" s="90"/>
      <c r="OUL166" s="90"/>
      <c r="OUM166" s="90"/>
      <c r="OUN166" s="90"/>
      <c r="OUO166" s="90"/>
      <c r="OUP166" s="90"/>
      <c r="OUQ166" s="90"/>
      <c r="OUR166" s="90"/>
      <c r="OUS166" s="90"/>
      <c r="OUT166" s="90"/>
      <c r="OUU166" s="90"/>
      <c r="OUV166" s="90"/>
      <c r="OUW166" s="90"/>
      <c r="OUX166" s="90"/>
      <c r="OUY166" s="90"/>
      <c r="OUZ166" s="90"/>
      <c r="OVA166" s="90"/>
      <c r="OVB166" s="90"/>
      <c r="OVC166" s="90"/>
      <c r="OVD166" s="90"/>
      <c r="OVE166" s="90"/>
      <c r="OVF166" s="90"/>
      <c r="OVG166" s="90"/>
      <c r="OVH166" s="90"/>
      <c r="OVI166" s="90"/>
      <c r="OVJ166" s="90"/>
      <c r="OVK166" s="90"/>
      <c r="OVL166" s="90"/>
      <c r="OVM166" s="90"/>
      <c r="OVN166" s="90"/>
      <c r="OVO166" s="90"/>
      <c r="OVP166" s="90"/>
      <c r="OVQ166" s="90"/>
      <c r="OVR166" s="90"/>
      <c r="OVS166" s="90"/>
      <c r="OVT166" s="90"/>
      <c r="OVU166" s="90"/>
      <c r="OVV166" s="90"/>
      <c r="OVW166" s="90"/>
      <c r="OVX166" s="90"/>
      <c r="OVY166" s="90"/>
      <c r="OVZ166" s="90"/>
      <c r="OWA166" s="90"/>
      <c r="OWB166" s="90"/>
      <c r="OWC166" s="90"/>
      <c r="OWD166" s="90"/>
      <c r="OWE166" s="90"/>
      <c r="OWF166" s="90"/>
      <c r="OWG166" s="90"/>
      <c r="OWH166" s="90"/>
      <c r="OWI166" s="90"/>
      <c r="OWJ166" s="90"/>
      <c r="OWK166" s="90"/>
      <c r="OWL166" s="90"/>
      <c r="OWM166" s="90"/>
      <c r="OWN166" s="90"/>
      <c r="OWO166" s="90"/>
      <c r="OWP166" s="90"/>
      <c r="OWQ166" s="90"/>
      <c r="OWR166" s="90"/>
      <c r="OWS166" s="90"/>
      <c r="OWT166" s="90"/>
      <c r="OWU166" s="90"/>
      <c r="OWV166" s="90"/>
      <c r="OWW166" s="90"/>
      <c r="OWX166" s="90"/>
      <c r="OWY166" s="90"/>
      <c r="OWZ166" s="90"/>
      <c r="OXA166" s="90"/>
      <c r="OXB166" s="90"/>
      <c r="OXC166" s="90"/>
      <c r="OXD166" s="90"/>
      <c r="OXE166" s="90"/>
      <c r="OXF166" s="90"/>
      <c r="OXG166" s="90"/>
      <c r="OXH166" s="90"/>
      <c r="OXI166" s="90"/>
      <c r="OXJ166" s="90"/>
      <c r="OXK166" s="90"/>
      <c r="OXL166" s="90"/>
      <c r="OXM166" s="90"/>
      <c r="OXN166" s="90"/>
      <c r="OXO166" s="90"/>
      <c r="OXP166" s="90"/>
      <c r="OXQ166" s="90"/>
      <c r="OXR166" s="90"/>
      <c r="OXS166" s="90"/>
      <c r="OXT166" s="90"/>
      <c r="OXU166" s="90"/>
      <c r="OXV166" s="90"/>
      <c r="OXW166" s="90"/>
      <c r="OXX166" s="90"/>
      <c r="OXY166" s="90"/>
      <c r="OXZ166" s="90"/>
      <c r="OYA166" s="90"/>
      <c r="OYB166" s="90"/>
      <c r="OYC166" s="90"/>
      <c r="OYD166" s="90"/>
      <c r="OYE166" s="90"/>
      <c r="OYF166" s="90"/>
      <c r="OYG166" s="90"/>
      <c r="OYH166" s="90"/>
      <c r="OYI166" s="90"/>
      <c r="OYJ166" s="90"/>
      <c r="OYK166" s="90"/>
      <c r="OYL166" s="90"/>
      <c r="OYM166" s="90"/>
      <c r="OYN166" s="90"/>
      <c r="OYO166" s="90"/>
      <c r="OYP166" s="90"/>
      <c r="OYQ166" s="90"/>
      <c r="OYR166" s="90"/>
      <c r="OYS166" s="90"/>
      <c r="OYT166" s="90"/>
      <c r="OYU166" s="90"/>
      <c r="OYV166" s="90"/>
      <c r="OYW166" s="90"/>
      <c r="OYX166" s="90"/>
      <c r="OYY166" s="90"/>
      <c r="OYZ166" s="90"/>
      <c r="OZA166" s="90"/>
      <c r="OZB166" s="90"/>
      <c r="OZC166" s="90"/>
      <c r="OZD166" s="90"/>
      <c r="OZE166" s="90"/>
      <c r="OZF166" s="90"/>
      <c r="OZG166" s="90"/>
      <c r="OZH166" s="90"/>
      <c r="OZI166" s="90"/>
      <c r="OZJ166" s="90"/>
      <c r="OZK166" s="90"/>
      <c r="OZL166" s="90"/>
      <c r="OZM166" s="90"/>
      <c r="OZN166" s="90"/>
      <c r="OZO166" s="90"/>
      <c r="OZP166" s="90"/>
      <c r="OZQ166" s="90"/>
      <c r="OZR166" s="90"/>
      <c r="OZS166" s="90"/>
      <c r="OZT166" s="90"/>
      <c r="OZU166" s="90"/>
      <c r="OZV166" s="90"/>
      <c r="OZW166" s="90"/>
      <c r="OZX166" s="90"/>
      <c r="OZY166" s="90"/>
      <c r="OZZ166" s="90"/>
      <c r="PAA166" s="90"/>
      <c r="PAB166" s="90"/>
      <c r="PAC166" s="90"/>
      <c r="PAD166" s="90"/>
      <c r="PAE166" s="90"/>
      <c r="PAF166" s="90"/>
      <c r="PAG166" s="90"/>
      <c r="PAH166" s="90"/>
      <c r="PAI166" s="90"/>
      <c r="PAJ166" s="90"/>
      <c r="PAK166" s="90"/>
      <c r="PAL166" s="90"/>
      <c r="PAM166" s="90"/>
      <c r="PAN166" s="90"/>
      <c r="PAO166" s="90"/>
      <c r="PAP166" s="90"/>
      <c r="PAQ166" s="90"/>
      <c r="PAR166" s="90"/>
      <c r="PAS166" s="90"/>
      <c r="PAT166" s="90"/>
      <c r="PAU166" s="90"/>
      <c r="PAV166" s="90"/>
      <c r="PAW166" s="90"/>
      <c r="PAX166" s="90"/>
      <c r="PAY166" s="90"/>
      <c r="PAZ166" s="90"/>
      <c r="PBA166" s="90"/>
      <c r="PBB166" s="90"/>
      <c r="PBC166" s="90"/>
      <c r="PBD166" s="90"/>
      <c r="PBE166" s="90"/>
      <c r="PBF166" s="90"/>
      <c r="PBG166" s="90"/>
      <c r="PBH166" s="90"/>
      <c r="PBI166" s="90"/>
      <c r="PBJ166" s="90"/>
      <c r="PBK166" s="90"/>
      <c r="PBL166" s="90"/>
      <c r="PBM166" s="90"/>
      <c r="PBN166" s="90"/>
      <c r="PBO166" s="90"/>
      <c r="PBP166" s="90"/>
      <c r="PBQ166" s="90"/>
      <c r="PBR166" s="90"/>
      <c r="PBS166" s="90"/>
      <c r="PBT166" s="90"/>
      <c r="PBU166" s="90"/>
      <c r="PBV166" s="90"/>
      <c r="PBW166" s="90"/>
      <c r="PBX166" s="90"/>
      <c r="PBY166" s="90"/>
      <c r="PBZ166" s="90"/>
      <c r="PCA166" s="90"/>
      <c r="PCB166" s="90"/>
      <c r="PCC166" s="90"/>
      <c r="PCD166" s="90"/>
      <c r="PCE166" s="90"/>
      <c r="PCF166" s="90"/>
      <c r="PCG166" s="90"/>
      <c r="PCH166" s="90"/>
      <c r="PCI166" s="90"/>
      <c r="PCJ166" s="90"/>
      <c r="PCK166" s="90"/>
      <c r="PCL166" s="90"/>
      <c r="PCM166" s="90"/>
      <c r="PCN166" s="90"/>
      <c r="PCO166" s="90"/>
      <c r="PCP166" s="90"/>
      <c r="PCQ166" s="90"/>
      <c r="PCR166" s="90"/>
      <c r="PCS166" s="90"/>
      <c r="PCT166" s="90"/>
      <c r="PCU166" s="90"/>
      <c r="PCV166" s="90"/>
      <c r="PCW166" s="90"/>
      <c r="PCX166" s="90"/>
      <c r="PCY166" s="90"/>
      <c r="PCZ166" s="90"/>
      <c r="PDA166" s="90"/>
      <c r="PDB166" s="90"/>
      <c r="PDC166" s="90"/>
      <c r="PDD166" s="90"/>
      <c r="PDE166" s="90"/>
      <c r="PDF166" s="90"/>
      <c r="PDG166" s="90"/>
      <c r="PDH166" s="90"/>
      <c r="PDI166" s="90"/>
      <c r="PDJ166" s="90"/>
      <c r="PDK166" s="90"/>
      <c r="PDL166" s="90"/>
      <c r="PDM166" s="90"/>
      <c r="PDN166" s="90"/>
      <c r="PDO166" s="90"/>
      <c r="PDP166" s="90"/>
      <c r="PDQ166" s="90"/>
      <c r="PDR166" s="90"/>
      <c r="PDS166" s="90"/>
      <c r="PDT166" s="90"/>
      <c r="PDU166" s="90"/>
      <c r="PDV166" s="90"/>
      <c r="PDW166" s="90"/>
      <c r="PDX166" s="90"/>
      <c r="PDY166" s="90"/>
      <c r="PDZ166" s="90"/>
      <c r="PEA166" s="90"/>
      <c r="PEB166" s="90"/>
      <c r="PEC166" s="90"/>
      <c r="PED166" s="90"/>
      <c r="PEE166" s="90"/>
      <c r="PEF166" s="90"/>
      <c r="PEG166" s="90"/>
      <c r="PEH166" s="90"/>
      <c r="PEI166" s="90"/>
      <c r="PEJ166" s="90"/>
      <c r="PEK166" s="90"/>
      <c r="PEL166" s="90"/>
      <c r="PEM166" s="90"/>
      <c r="PEN166" s="90"/>
      <c r="PEO166" s="90"/>
      <c r="PEP166" s="90"/>
      <c r="PEQ166" s="90"/>
      <c r="PER166" s="90"/>
      <c r="PES166" s="90"/>
      <c r="PET166" s="90"/>
      <c r="PEU166" s="90"/>
      <c r="PEV166" s="90"/>
      <c r="PEW166" s="90"/>
      <c r="PEX166" s="90"/>
      <c r="PEY166" s="90"/>
      <c r="PEZ166" s="90"/>
      <c r="PFA166" s="90"/>
      <c r="PFB166" s="90"/>
      <c r="PFC166" s="90"/>
      <c r="PFD166" s="90"/>
      <c r="PFE166" s="90"/>
      <c r="PFF166" s="90"/>
      <c r="PFG166" s="90"/>
      <c r="PFH166" s="90"/>
      <c r="PFI166" s="90"/>
      <c r="PFJ166" s="90"/>
      <c r="PFK166" s="90"/>
      <c r="PFL166" s="90"/>
      <c r="PFM166" s="90"/>
      <c r="PFN166" s="90"/>
      <c r="PFO166" s="90"/>
      <c r="PFP166" s="90"/>
      <c r="PFQ166" s="90"/>
      <c r="PFR166" s="90"/>
      <c r="PFS166" s="90"/>
      <c r="PFT166" s="90"/>
      <c r="PFU166" s="90"/>
      <c r="PFV166" s="90"/>
      <c r="PFW166" s="90"/>
      <c r="PFX166" s="90"/>
      <c r="PFY166" s="90"/>
      <c r="PFZ166" s="90"/>
      <c r="PGA166" s="90"/>
      <c r="PGB166" s="90"/>
      <c r="PGC166" s="90"/>
      <c r="PGD166" s="90"/>
      <c r="PGE166" s="90"/>
      <c r="PGF166" s="90"/>
      <c r="PGG166" s="90"/>
      <c r="PGH166" s="90"/>
      <c r="PGI166" s="90"/>
      <c r="PGJ166" s="90"/>
      <c r="PGK166" s="90"/>
      <c r="PGL166" s="90"/>
      <c r="PGM166" s="90"/>
      <c r="PGN166" s="90"/>
      <c r="PGO166" s="90"/>
      <c r="PGP166" s="90"/>
      <c r="PGQ166" s="90"/>
      <c r="PGR166" s="90"/>
      <c r="PGS166" s="90"/>
      <c r="PGT166" s="90"/>
      <c r="PGU166" s="90"/>
      <c r="PGV166" s="90"/>
      <c r="PGW166" s="90"/>
      <c r="PGX166" s="90"/>
      <c r="PGY166" s="90"/>
      <c r="PGZ166" s="90"/>
      <c r="PHA166" s="90"/>
      <c r="PHB166" s="90"/>
      <c r="PHC166" s="90"/>
      <c r="PHD166" s="90"/>
      <c r="PHE166" s="90"/>
      <c r="PHF166" s="90"/>
      <c r="PHG166" s="90"/>
      <c r="PHH166" s="90"/>
      <c r="PHI166" s="90"/>
      <c r="PHJ166" s="90"/>
      <c r="PHK166" s="90"/>
      <c r="PHL166" s="90"/>
      <c r="PHM166" s="90"/>
      <c r="PHN166" s="90"/>
      <c r="PHO166" s="90"/>
      <c r="PHP166" s="90"/>
      <c r="PHQ166" s="90"/>
      <c r="PHR166" s="90"/>
      <c r="PHS166" s="90"/>
      <c r="PHT166" s="90"/>
      <c r="PHU166" s="90"/>
      <c r="PHV166" s="90"/>
      <c r="PHW166" s="90"/>
      <c r="PHX166" s="90"/>
      <c r="PHY166" s="90"/>
      <c r="PHZ166" s="90"/>
      <c r="PIA166" s="90"/>
      <c r="PIB166" s="90"/>
      <c r="PIC166" s="90"/>
      <c r="PID166" s="90"/>
      <c r="PIE166" s="90"/>
      <c r="PIF166" s="90"/>
      <c r="PIG166" s="90"/>
      <c r="PIH166" s="90"/>
      <c r="PII166" s="90"/>
      <c r="PIJ166" s="90"/>
      <c r="PIK166" s="90"/>
      <c r="PIL166" s="90"/>
      <c r="PIM166" s="90"/>
      <c r="PIN166" s="90"/>
      <c r="PIO166" s="90"/>
      <c r="PIP166" s="90"/>
      <c r="PIQ166" s="90"/>
      <c r="PIR166" s="90"/>
      <c r="PIS166" s="90"/>
      <c r="PIT166" s="90"/>
      <c r="PIU166" s="90"/>
      <c r="PIV166" s="90"/>
      <c r="PIW166" s="90"/>
      <c r="PIX166" s="90"/>
      <c r="PIY166" s="90"/>
      <c r="PIZ166" s="90"/>
      <c r="PJA166" s="90"/>
      <c r="PJB166" s="90"/>
      <c r="PJC166" s="90"/>
      <c r="PJD166" s="90"/>
      <c r="PJE166" s="90"/>
      <c r="PJF166" s="90"/>
      <c r="PJG166" s="90"/>
      <c r="PJH166" s="90"/>
      <c r="PJI166" s="90"/>
      <c r="PJJ166" s="90"/>
      <c r="PJK166" s="90"/>
      <c r="PJL166" s="90"/>
      <c r="PJM166" s="90"/>
      <c r="PJN166" s="90"/>
      <c r="PJO166" s="90"/>
      <c r="PJP166" s="90"/>
      <c r="PJQ166" s="90"/>
      <c r="PJR166" s="90"/>
      <c r="PJS166" s="90"/>
      <c r="PJT166" s="90"/>
      <c r="PJU166" s="90"/>
      <c r="PJV166" s="90"/>
      <c r="PJW166" s="90"/>
      <c r="PJX166" s="90"/>
      <c r="PJY166" s="90"/>
      <c r="PJZ166" s="90"/>
      <c r="PKA166" s="90"/>
      <c r="PKB166" s="90"/>
      <c r="PKC166" s="90"/>
      <c r="PKD166" s="90"/>
      <c r="PKE166" s="90"/>
      <c r="PKF166" s="90"/>
      <c r="PKG166" s="90"/>
      <c r="PKH166" s="90"/>
      <c r="PKI166" s="90"/>
      <c r="PKJ166" s="90"/>
      <c r="PKK166" s="90"/>
      <c r="PKL166" s="90"/>
      <c r="PKM166" s="90"/>
      <c r="PKN166" s="90"/>
      <c r="PKO166" s="90"/>
      <c r="PKP166" s="90"/>
      <c r="PKQ166" s="90"/>
      <c r="PKR166" s="90"/>
      <c r="PKS166" s="90"/>
      <c r="PKT166" s="90"/>
      <c r="PKU166" s="90"/>
      <c r="PKV166" s="90"/>
      <c r="PKW166" s="90"/>
      <c r="PKX166" s="90"/>
      <c r="PKY166" s="90"/>
      <c r="PKZ166" s="90"/>
      <c r="PLA166" s="90"/>
      <c r="PLB166" s="90"/>
      <c r="PLC166" s="90"/>
      <c r="PLD166" s="90"/>
      <c r="PLE166" s="90"/>
      <c r="PLF166" s="90"/>
      <c r="PLG166" s="90"/>
      <c r="PLH166" s="90"/>
      <c r="PLI166" s="90"/>
      <c r="PLJ166" s="90"/>
      <c r="PLK166" s="90"/>
      <c r="PLL166" s="90"/>
      <c r="PLM166" s="90"/>
      <c r="PLN166" s="90"/>
      <c r="PLO166" s="90"/>
      <c r="PLP166" s="90"/>
      <c r="PLQ166" s="90"/>
      <c r="PLR166" s="90"/>
      <c r="PLS166" s="90"/>
      <c r="PLT166" s="90"/>
      <c r="PLU166" s="90"/>
      <c r="PLV166" s="90"/>
      <c r="PLW166" s="90"/>
      <c r="PLX166" s="90"/>
      <c r="PLY166" s="90"/>
      <c r="PLZ166" s="90"/>
      <c r="PMA166" s="90"/>
      <c r="PMB166" s="90"/>
      <c r="PMC166" s="90"/>
      <c r="PMD166" s="90"/>
      <c r="PME166" s="90"/>
      <c r="PMF166" s="90"/>
      <c r="PMG166" s="90"/>
      <c r="PMH166" s="90"/>
      <c r="PMI166" s="90"/>
      <c r="PMJ166" s="90"/>
      <c r="PMK166" s="90"/>
      <c r="PML166" s="90"/>
      <c r="PMM166" s="90"/>
      <c r="PMN166" s="90"/>
      <c r="PMO166" s="90"/>
      <c r="PMP166" s="90"/>
      <c r="PMQ166" s="90"/>
      <c r="PMR166" s="90"/>
      <c r="PMS166" s="90"/>
      <c r="PMT166" s="90"/>
      <c r="PMU166" s="90"/>
      <c r="PMV166" s="90"/>
      <c r="PMW166" s="90"/>
      <c r="PMX166" s="90"/>
      <c r="PMY166" s="90"/>
      <c r="PMZ166" s="90"/>
      <c r="PNA166" s="90"/>
      <c r="PNB166" s="90"/>
      <c r="PNC166" s="90"/>
      <c r="PND166" s="90"/>
      <c r="PNE166" s="90"/>
      <c r="PNF166" s="90"/>
      <c r="PNG166" s="90"/>
      <c r="PNH166" s="90"/>
      <c r="PNI166" s="90"/>
      <c r="PNJ166" s="90"/>
      <c r="PNK166" s="90"/>
      <c r="PNL166" s="90"/>
      <c r="PNM166" s="90"/>
      <c r="PNN166" s="90"/>
      <c r="PNO166" s="90"/>
      <c r="PNP166" s="90"/>
      <c r="PNQ166" s="90"/>
      <c r="PNR166" s="90"/>
      <c r="PNS166" s="90"/>
      <c r="PNT166" s="90"/>
      <c r="PNU166" s="90"/>
      <c r="PNV166" s="90"/>
      <c r="PNW166" s="90"/>
      <c r="PNX166" s="90"/>
      <c r="PNY166" s="90"/>
      <c r="PNZ166" s="90"/>
      <c r="POA166" s="90"/>
      <c r="POB166" s="90"/>
      <c r="POC166" s="90"/>
      <c r="POD166" s="90"/>
      <c r="POE166" s="90"/>
      <c r="POF166" s="90"/>
      <c r="POG166" s="90"/>
      <c r="POH166" s="90"/>
      <c r="POI166" s="90"/>
      <c r="POJ166" s="90"/>
      <c r="POK166" s="90"/>
      <c r="POL166" s="90"/>
      <c r="POM166" s="90"/>
      <c r="PON166" s="90"/>
      <c r="POO166" s="90"/>
      <c r="POP166" s="90"/>
      <c r="POQ166" s="90"/>
      <c r="POR166" s="90"/>
      <c r="POS166" s="90"/>
      <c r="POT166" s="90"/>
      <c r="POU166" s="90"/>
      <c r="POV166" s="90"/>
      <c r="POW166" s="90"/>
      <c r="POX166" s="90"/>
      <c r="POY166" s="90"/>
      <c r="POZ166" s="90"/>
      <c r="PPA166" s="90"/>
      <c r="PPB166" s="90"/>
      <c r="PPC166" s="90"/>
      <c r="PPD166" s="90"/>
      <c r="PPE166" s="90"/>
      <c r="PPF166" s="90"/>
      <c r="PPG166" s="90"/>
      <c r="PPH166" s="90"/>
      <c r="PPI166" s="90"/>
      <c r="PPJ166" s="90"/>
      <c r="PPK166" s="90"/>
      <c r="PPL166" s="90"/>
      <c r="PPM166" s="90"/>
      <c r="PPN166" s="90"/>
      <c r="PPO166" s="90"/>
      <c r="PPP166" s="90"/>
      <c r="PPQ166" s="90"/>
      <c r="PPR166" s="90"/>
      <c r="PPS166" s="90"/>
      <c r="PPT166" s="90"/>
      <c r="PPU166" s="90"/>
      <c r="PPV166" s="90"/>
      <c r="PPW166" s="90"/>
      <c r="PPX166" s="90"/>
      <c r="PPY166" s="90"/>
      <c r="PPZ166" s="90"/>
      <c r="PQA166" s="90"/>
      <c r="PQB166" s="90"/>
      <c r="PQC166" s="90"/>
      <c r="PQD166" s="90"/>
      <c r="PQE166" s="90"/>
      <c r="PQF166" s="90"/>
      <c r="PQG166" s="90"/>
      <c r="PQH166" s="90"/>
      <c r="PQI166" s="90"/>
      <c r="PQJ166" s="90"/>
      <c r="PQK166" s="90"/>
      <c r="PQL166" s="90"/>
      <c r="PQM166" s="90"/>
      <c r="PQN166" s="90"/>
      <c r="PQO166" s="90"/>
      <c r="PQP166" s="90"/>
      <c r="PQQ166" s="90"/>
      <c r="PQR166" s="90"/>
      <c r="PQS166" s="90"/>
      <c r="PQT166" s="90"/>
      <c r="PQU166" s="90"/>
      <c r="PQV166" s="90"/>
      <c r="PQW166" s="90"/>
      <c r="PQX166" s="90"/>
      <c r="PQY166" s="90"/>
      <c r="PQZ166" s="90"/>
      <c r="PRA166" s="90"/>
      <c r="PRB166" s="90"/>
      <c r="PRC166" s="90"/>
      <c r="PRD166" s="90"/>
      <c r="PRE166" s="90"/>
      <c r="PRF166" s="90"/>
      <c r="PRG166" s="90"/>
      <c r="PRH166" s="90"/>
      <c r="PRI166" s="90"/>
      <c r="PRJ166" s="90"/>
      <c r="PRK166" s="90"/>
      <c r="PRL166" s="90"/>
      <c r="PRM166" s="90"/>
      <c r="PRN166" s="90"/>
      <c r="PRO166" s="90"/>
      <c r="PRP166" s="90"/>
      <c r="PRQ166" s="90"/>
      <c r="PRR166" s="90"/>
      <c r="PRS166" s="90"/>
      <c r="PRT166" s="90"/>
      <c r="PRU166" s="90"/>
      <c r="PRV166" s="90"/>
      <c r="PRW166" s="90"/>
      <c r="PRX166" s="90"/>
      <c r="PRY166" s="90"/>
      <c r="PRZ166" s="90"/>
      <c r="PSA166" s="90"/>
      <c r="PSB166" s="90"/>
      <c r="PSC166" s="90"/>
      <c r="PSD166" s="90"/>
      <c r="PSE166" s="90"/>
      <c r="PSF166" s="90"/>
      <c r="PSG166" s="90"/>
      <c r="PSH166" s="90"/>
      <c r="PSI166" s="90"/>
      <c r="PSJ166" s="90"/>
      <c r="PSK166" s="90"/>
      <c r="PSL166" s="90"/>
      <c r="PSM166" s="90"/>
      <c r="PSN166" s="90"/>
      <c r="PSO166" s="90"/>
      <c r="PSP166" s="90"/>
      <c r="PSQ166" s="90"/>
      <c r="PSR166" s="90"/>
      <c r="PSS166" s="90"/>
      <c r="PST166" s="90"/>
      <c r="PSU166" s="90"/>
      <c r="PSV166" s="90"/>
      <c r="PSW166" s="90"/>
      <c r="PSX166" s="90"/>
      <c r="PSY166" s="90"/>
      <c r="PSZ166" s="90"/>
      <c r="PTA166" s="90"/>
      <c r="PTB166" s="90"/>
      <c r="PTC166" s="90"/>
      <c r="PTD166" s="90"/>
      <c r="PTE166" s="90"/>
      <c r="PTF166" s="90"/>
      <c r="PTG166" s="90"/>
      <c r="PTH166" s="90"/>
      <c r="PTI166" s="90"/>
      <c r="PTJ166" s="90"/>
      <c r="PTK166" s="90"/>
      <c r="PTL166" s="90"/>
      <c r="PTM166" s="90"/>
      <c r="PTN166" s="90"/>
      <c r="PTO166" s="90"/>
      <c r="PTP166" s="90"/>
      <c r="PTQ166" s="90"/>
      <c r="PTR166" s="90"/>
      <c r="PTS166" s="90"/>
      <c r="PTT166" s="90"/>
      <c r="PTU166" s="90"/>
      <c r="PTV166" s="90"/>
      <c r="PTW166" s="90"/>
      <c r="PTX166" s="90"/>
      <c r="PTY166" s="90"/>
      <c r="PTZ166" s="90"/>
      <c r="PUA166" s="90"/>
      <c r="PUB166" s="90"/>
      <c r="PUC166" s="90"/>
      <c r="PUD166" s="90"/>
      <c r="PUE166" s="90"/>
      <c r="PUF166" s="90"/>
      <c r="PUG166" s="90"/>
      <c r="PUH166" s="90"/>
      <c r="PUI166" s="90"/>
      <c r="PUJ166" s="90"/>
      <c r="PUK166" s="90"/>
      <c r="PUL166" s="90"/>
      <c r="PUM166" s="90"/>
      <c r="PUN166" s="90"/>
      <c r="PUO166" s="90"/>
      <c r="PUP166" s="90"/>
      <c r="PUQ166" s="90"/>
      <c r="PUR166" s="90"/>
      <c r="PUS166" s="90"/>
      <c r="PUT166" s="90"/>
      <c r="PUU166" s="90"/>
      <c r="PUV166" s="90"/>
      <c r="PUW166" s="90"/>
      <c r="PUX166" s="90"/>
      <c r="PUY166" s="90"/>
      <c r="PUZ166" s="90"/>
      <c r="PVA166" s="90"/>
      <c r="PVB166" s="90"/>
      <c r="PVC166" s="90"/>
      <c r="PVD166" s="90"/>
      <c r="PVE166" s="90"/>
      <c r="PVF166" s="90"/>
      <c r="PVG166" s="90"/>
      <c r="PVH166" s="90"/>
      <c r="PVI166" s="90"/>
      <c r="PVJ166" s="90"/>
      <c r="PVK166" s="90"/>
      <c r="PVL166" s="90"/>
      <c r="PVM166" s="90"/>
      <c r="PVN166" s="90"/>
      <c r="PVO166" s="90"/>
      <c r="PVP166" s="90"/>
      <c r="PVQ166" s="90"/>
      <c r="PVR166" s="90"/>
      <c r="PVS166" s="90"/>
      <c r="PVT166" s="90"/>
      <c r="PVU166" s="90"/>
      <c r="PVV166" s="90"/>
      <c r="PVW166" s="90"/>
      <c r="PVX166" s="90"/>
      <c r="PVY166" s="90"/>
      <c r="PVZ166" s="90"/>
      <c r="PWA166" s="90"/>
      <c r="PWB166" s="90"/>
      <c r="PWC166" s="90"/>
      <c r="PWD166" s="90"/>
      <c r="PWE166" s="90"/>
      <c r="PWF166" s="90"/>
      <c r="PWG166" s="90"/>
      <c r="PWH166" s="90"/>
      <c r="PWI166" s="90"/>
      <c r="PWJ166" s="90"/>
      <c r="PWK166" s="90"/>
      <c r="PWL166" s="90"/>
      <c r="PWM166" s="90"/>
      <c r="PWN166" s="90"/>
      <c r="PWO166" s="90"/>
      <c r="PWP166" s="90"/>
      <c r="PWQ166" s="90"/>
      <c r="PWR166" s="90"/>
      <c r="PWS166" s="90"/>
      <c r="PWT166" s="90"/>
      <c r="PWU166" s="90"/>
      <c r="PWV166" s="90"/>
      <c r="PWW166" s="90"/>
      <c r="PWX166" s="90"/>
      <c r="PWY166" s="90"/>
      <c r="PWZ166" s="90"/>
      <c r="PXA166" s="90"/>
      <c r="PXB166" s="90"/>
      <c r="PXC166" s="90"/>
      <c r="PXD166" s="90"/>
      <c r="PXE166" s="90"/>
      <c r="PXF166" s="90"/>
      <c r="PXG166" s="90"/>
      <c r="PXH166" s="90"/>
      <c r="PXI166" s="90"/>
      <c r="PXJ166" s="90"/>
      <c r="PXK166" s="90"/>
      <c r="PXL166" s="90"/>
      <c r="PXM166" s="90"/>
      <c r="PXN166" s="90"/>
      <c r="PXO166" s="90"/>
      <c r="PXP166" s="90"/>
      <c r="PXQ166" s="90"/>
      <c r="PXR166" s="90"/>
      <c r="PXS166" s="90"/>
      <c r="PXT166" s="90"/>
      <c r="PXU166" s="90"/>
      <c r="PXV166" s="90"/>
      <c r="PXW166" s="90"/>
      <c r="PXX166" s="90"/>
      <c r="PXY166" s="90"/>
      <c r="PXZ166" s="90"/>
      <c r="PYA166" s="90"/>
      <c r="PYB166" s="90"/>
      <c r="PYC166" s="90"/>
      <c r="PYD166" s="90"/>
      <c r="PYE166" s="90"/>
      <c r="PYF166" s="90"/>
      <c r="PYG166" s="90"/>
      <c r="PYH166" s="90"/>
      <c r="PYI166" s="90"/>
      <c r="PYJ166" s="90"/>
      <c r="PYK166" s="90"/>
      <c r="PYL166" s="90"/>
      <c r="PYM166" s="90"/>
      <c r="PYN166" s="90"/>
      <c r="PYO166" s="90"/>
      <c r="PYP166" s="90"/>
      <c r="PYQ166" s="90"/>
      <c r="PYR166" s="90"/>
      <c r="PYS166" s="90"/>
      <c r="PYT166" s="90"/>
      <c r="PYU166" s="90"/>
      <c r="PYV166" s="90"/>
      <c r="PYW166" s="90"/>
      <c r="PYX166" s="90"/>
      <c r="PYY166" s="90"/>
      <c r="PYZ166" s="90"/>
      <c r="PZA166" s="90"/>
      <c r="PZB166" s="90"/>
      <c r="PZC166" s="90"/>
      <c r="PZD166" s="90"/>
      <c r="PZE166" s="90"/>
      <c r="PZF166" s="90"/>
      <c r="PZG166" s="90"/>
      <c r="PZH166" s="90"/>
      <c r="PZI166" s="90"/>
      <c r="PZJ166" s="90"/>
      <c r="PZK166" s="90"/>
      <c r="PZL166" s="90"/>
      <c r="PZM166" s="90"/>
      <c r="PZN166" s="90"/>
      <c r="PZO166" s="90"/>
      <c r="PZP166" s="90"/>
      <c r="PZQ166" s="90"/>
      <c r="PZR166" s="90"/>
      <c r="PZS166" s="90"/>
      <c r="PZT166" s="90"/>
      <c r="PZU166" s="90"/>
      <c r="PZV166" s="90"/>
      <c r="PZW166" s="90"/>
      <c r="PZX166" s="90"/>
      <c r="PZY166" s="90"/>
      <c r="PZZ166" s="90"/>
      <c r="QAA166" s="90"/>
      <c r="QAB166" s="90"/>
      <c r="QAC166" s="90"/>
      <c r="QAD166" s="90"/>
      <c r="QAE166" s="90"/>
      <c r="QAF166" s="90"/>
      <c r="QAG166" s="90"/>
      <c r="QAH166" s="90"/>
      <c r="QAI166" s="90"/>
      <c r="QAJ166" s="90"/>
      <c r="QAK166" s="90"/>
      <c r="QAL166" s="90"/>
      <c r="QAM166" s="90"/>
      <c r="QAN166" s="90"/>
      <c r="QAO166" s="90"/>
      <c r="QAP166" s="90"/>
      <c r="QAQ166" s="90"/>
      <c r="QAR166" s="90"/>
      <c r="QAS166" s="90"/>
      <c r="QAT166" s="90"/>
      <c r="QAU166" s="90"/>
      <c r="QAV166" s="90"/>
      <c r="QAW166" s="90"/>
      <c r="QAX166" s="90"/>
      <c r="QAY166" s="90"/>
      <c r="QAZ166" s="90"/>
      <c r="QBA166" s="90"/>
      <c r="QBB166" s="90"/>
      <c r="QBC166" s="90"/>
      <c r="QBD166" s="90"/>
      <c r="QBE166" s="90"/>
      <c r="QBF166" s="90"/>
      <c r="QBG166" s="90"/>
      <c r="QBH166" s="90"/>
      <c r="QBI166" s="90"/>
      <c r="QBJ166" s="90"/>
      <c r="QBK166" s="90"/>
      <c r="QBL166" s="90"/>
      <c r="QBM166" s="90"/>
      <c r="QBN166" s="90"/>
      <c r="QBO166" s="90"/>
      <c r="QBP166" s="90"/>
      <c r="QBQ166" s="90"/>
      <c r="QBR166" s="90"/>
      <c r="QBS166" s="90"/>
      <c r="QBT166" s="90"/>
      <c r="QBU166" s="90"/>
      <c r="QBV166" s="90"/>
      <c r="QBW166" s="90"/>
      <c r="QBX166" s="90"/>
      <c r="QBY166" s="90"/>
      <c r="QBZ166" s="90"/>
      <c r="QCA166" s="90"/>
      <c r="QCB166" s="90"/>
      <c r="QCC166" s="90"/>
      <c r="QCD166" s="90"/>
      <c r="QCE166" s="90"/>
      <c r="QCF166" s="90"/>
      <c r="QCG166" s="90"/>
      <c r="QCH166" s="90"/>
      <c r="QCI166" s="90"/>
      <c r="QCJ166" s="90"/>
      <c r="QCK166" s="90"/>
      <c r="QCL166" s="90"/>
      <c r="QCM166" s="90"/>
      <c r="QCN166" s="90"/>
      <c r="QCO166" s="90"/>
      <c r="QCP166" s="90"/>
      <c r="QCQ166" s="90"/>
      <c r="QCR166" s="90"/>
      <c r="QCS166" s="90"/>
      <c r="QCT166" s="90"/>
      <c r="QCU166" s="90"/>
      <c r="QCV166" s="90"/>
      <c r="QCW166" s="90"/>
      <c r="QCX166" s="90"/>
      <c r="QCY166" s="90"/>
      <c r="QCZ166" s="90"/>
      <c r="QDA166" s="90"/>
      <c r="QDB166" s="90"/>
      <c r="QDC166" s="90"/>
      <c r="QDD166" s="90"/>
      <c r="QDE166" s="90"/>
      <c r="QDF166" s="90"/>
      <c r="QDG166" s="90"/>
      <c r="QDH166" s="90"/>
      <c r="QDI166" s="90"/>
      <c r="QDJ166" s="90"/>
      <c r="QDK166" s="90"/>
      <c r="QDL166" s="90"/>
      <c r="QDM166" s="90"/>
      <c r="QDN166" s="90"/>
      <c r="QDO166" s="90"/>
      <c r="QDP166" s="90"/>
      <c r="QDQ166" s="90"/>
      <c r="QDR166" s="90"/>
      <c r="QDS166" s="90"/>
      <c r="QDT166" s="90"/>
      <c r="QDU166" s="90"/>
      <c r="QDV166" s="90"/>
      <c r="QDW166" s="90"/>
      <c r="QDX166" s="90"/>
      <c r="QDY166" s="90"/>
      <c r="QDZ166" s="90"/>
      <c r="QEA166" s="90"/>
      <c r="QEB166" s="90"/>
      <c r="QEC166" s="90"/>
      <c r="QED166" s="90"/>
      <c r="QEE166" s="90"/>
      <c r="QEF166" s="90"/>
      <c r="QEG166" s="90"/>
      <c r="QEH166" s="90"/>
      <c r="QEI166" s="90"/>
      <c r="QEJ166" s="90"/>
      <c r="QEK166" s="90"/>
      <c r="QEL166" s="90"/>
      <c r="QEM166" s="90"/>
      <c r="QEN166" s="90"/>
      <c r="QEO166" s="90"/>
      <c r="QEP166" s="90"/>
      <c r="QEQ166" s="90"/>
      <c r="QER166" s="90"/>
      <c r="QES166" s="90"/>
      <c r="QET166" s="90"/>
      <c r="QEU166" s="90"/>
      <c r="QEV166" s="90"/>
      <c r="QEW166" s="90"/>
      <c r="QEX166" s="90"/>
      <c r="QEY166" s="90"/>
      <c r="QEZ166" s="90"/>
      <c r="QFA166" s="90"/>
      <c r="QFB166" s="90"/>
      <c r="QFC166" s="90"/>
      <c r="QFD166" s="90"/>
      <c r="QFE166" s="90"/>
      <c r="QFF166" s="90"/>
      <c r="QFG166" s="90"/>
      <c r="QFH166" s="90"/>
      <c r="QFI166" s="90"/>
      <c r="QFJ166" s="90"/>
      <c r="QFK166" s="90"/>
      <c r="QFL166" s="90"/>
      <c r="QFM166" s="90"/>
      <c r="QFN166" s="90"/>
      <c r="QFO166" s="90"/>
      <c r="QFP166" s="90"/>
      <c r="QFQ166" s="90"/>
      <c r="QFR166" s="90"/>
      <c r="QFS166" s="90"/>
      <c r="QFT166" s="90"/>
      <c r="QFU166" s="90"/>
      <c r="QFV166" s="90"/>
      <c r="QFW166" s="90"/>
      <c r="QFX166" s="90"/>
      <c r="QFY166" s="90"/>
      <c r="QFZ166" s="90"/>
      <c r="QGA166" s="90"/>
      <c r="QGB166" s="90"/>
      <c r="QGC166" s="90"/>
      <c r="QGD166" s="90"/>
      <c r="QGE166" s="90"/>
      <c r="QGF166" s="90"/>
      <c r="QGG166" s="90"/>
      <c r="QGH166" s="90"/>
      <c r="QGI166" s="90"/>
      <c r="QGJ166" s="90"/>
      <c r="QGK166" s="90"/>
      <c r="QGL166" s="90"/>
      <c r="QGM166" s="90"/>
      <c r="QGN166" s="90"/>
      <c r="QGO166" s="90"/>
      <c r="QGP166" s="90"/>
      <c r="QGQ166" s="90"/>
      <c r="QGR166" s="90"/>
      <c r="QGS166" s="90"/>
      <c r="QGT166" s="90"/>
      <c r="QGU166" s="90"/>
      <c r="QGV166" s="90"/>
      <c r="QGW166" s="90"/>
      <c r="QGX166" s="90"/>
      <c r="QGY166" s="90"/>
      <c r="QGZ166" s="90"/>
      <c r="QHA166" s="90"/>
      <c r="QHB166" s="90"/>
      <c r="QHC166" s="90"/>
      <c r="QHD166" s="90"/>
      <c r="QHE166" s="90"/>
      <c r="QHF166" s="90"/>
      <c r="QHG166" s="90"/>
      <c r="QHH166" s="90"/>
      <c r="QHI166" s="90"/>
      <c r="QHJ166" s="90"/>
      <c r="QHK166" s="90"/>
      <c r="QHL166" s="90"/>
      <c r="QHM166" s="90"/>
      <c r="QHN166" s="90"/>
      <c r="QHO166" s="90"/>
      <c r="QHP166" s="90"/>
      <c r="QHQ166" s="90"/>
      <c r="QHR166" s="90"/>
      <c r="QHS166" s="90"/>
      <c r="QHT166" s="90"/>
      <c r="QHU166" s="90"/>
      <c r="QHV166" s="90"/>
      <c r="QHW166" s="90"/>
      <c r="QHX166" s="90"/>
      <c r="QHY166" s="90"/>
      <c r="QHZ166" s="90"/>
      <c r="QIA166" s="90"/>
      <c r="QIB166" s="90"/>
      <c r="QIC166" s="90"/>
      <c r="QID166" s="90"/>
      <c r="QIE166" s="90"/>
      <c r="QIF166" s="90"/>
      <c r="QIG166" s="90"/>
      <c r="QIH166" s="90"/>
      <c r="QII166" s="90"/>
      <c r="QIJ166" s="90"/>
      <c r="QIK166" s="90"/>
      <c r="QIL166" s="90"/>
      <c r="QIM166" s="90"/>
      <c r="QIN166" s="90"/>
      <c r="QIO166" s="90"/>
      <c r="QIP166" s="90"/>
      <c r="QIQ166" s="90"/>
      <c r="QIR166" s="90"/>
      <c r="QIS166" s="90"/>
      <c r="QIT166" s="90"/>
      <c r="QIU166" s="90"/>
      <c r="QIV166" s="90"/>
      <c r="QIW166" s="90"/>
      <c r="QIX166" s="90"/>
      <c r="QIY166" s="90"/>
      <c r="QIZ166" s="90"/>
      <c r="QJA166" s="90"/>
      <c r="QJB166" s="90"/>
      <c r="QJC166" s="90"/>
      <c r="QJD166" s="90"/>
      <c r="QJE166" s="90"/>
      <c r="QJF166" s="90"/>
      <c r="QJG166" s="90"/>
      <c r="QJH166" s="90"/>
      <c r="QJI166" s="90"/>
      <c r="QJJ166" s="90"/>
      <c r="QJK166" s="90"/>
      <c r="QJL166" s="90"/>
      <c r="QJM166" s="90"/>
      <c r="QJN166" s="90"/>
      <c r="QJO166" s="90"/>
      <c r="QJP166" s="90"/>
      <c r="QJQ166" s="90"/>
      <c r="QJR166" s="90"/>
      <c r="QJS166" s="90"/>
      <c r="QJT166" s="90"/>
      <c r="QJU166" s="90"/>
      <c r="QJV166" s="90"/>
      <c r="QJW166" s="90"/>
      <c r="QJX166" s="90"/>
      <c r="QJY166" s="90"/>
      <c r="QJZ166" s="90"/>
      <c r="QKA166" s="90"/>
      <c r="QKB166" s="90"/>
      <c r="QKC166" s="90"/>
      <c r="QKD166" s="90"/>
      <c r="QKE166" s="90"/>
      <c r="QKF166" s="90"/>
      <c r="QKG166" s="90"/>
      <c r="QKH166" s="90"/>
      <c r="QKI166" s="90"/>
      <c r="QKJ166" s="90"/>
      <c r="QKK166" s="90"/>
      <c r="QKL166" s="90"/>
      <c r="QKM166" s="90"/>
      <c r="QKN166" s="90"/>
      <c r="QKO166" s="90"/>
      <c r="QKP166" s="90"/>
      <c r="QKQ166" s="90"/>
      <c r="QKR166" s="90"/>
      <c r="QKS166" s="90"/>
      <c r="QKT166" s="90"/>
      <c r="QKU166" s="90"/>
      <c r="QKV166" s="90"/>
      <c r="QKW166" s="90"/>
      <c r="QKX166" s="90"/>
      <c r="QKY166" s="90"/>
      <c r="QKZ166" s="90"/>
      <c r="QLA166" s="90"/>
      <c r="QLB166" s="90"/>
      <c r="QLC166" s="90"/>
      <c r="QLD166" s="90"/>
      <c r="QLE166" s="90"/>
      <c r="QLF166" s="90"/>
      <c r="QLG166" s="90"/>
      <c r="QLH166" s="90"/>
      <c r="QLI166" s="90"/>
      <c r="QLJ166" s="90"/>
      <c r="QLK166" s="90"/>
      <c r="QLL166" s="90"/>
      <c r="QLM166" s="90"/>
      <c r="QLN166" s="90"/>
      <c r="QLO166" s="90"/>
      <c r="QLP166" s="90"/>
      <c r="QLQ166" s="90"/>
      <c r="QLR166" s="90"/>
      <c r="QLS166" s="90"/>
      <c r="QLT166" s="90"/>
      <c r="QLU166" s="90"/>
      <c r="QLV166" s="90"/>
      <c r="QLW166" s="90"/>
      <c r="QLX166" s="90"/>
      <c r="QLY166" s="90"/>
      <c r="QLZ166" s="90"/>
      <c r="QMA166" s="90"/>
      <c r="QMB166" s="90"/>
      <c r="QMC166" s="90"/>
      <c r="QMD166" s="90"/>
      <c r="QME166" s="90"/>
      <c r="QMF166" s="90"/>
      <c r="QMG166" s="90"/>
      <c r="QMH166" s="90"/>
      <c r="QMI166" s="90"/>
      <c r="QMJ166" s="90"/>
      <c r="QMK166" s="90"/>
      <c r="QML166" s="90"/>
      <c r="QMM166" s="90"/>
      <c r="QMN166" s="90"/>
      <c r="QMO166" s="90"/>
      <c r="QMP166" s="90"/>
      <c r="QMQ166" s="90"/>
      <c r="QMR166" s="90"/>
      <c r="QMS166" s="90"/>
      <c r="QMT166" s="90"/>
      <c r="QMU166" s="90"/>
      <c r="QMV166" s="90"/>
      <c r="QMW166" s="90"/>
      <c r="QMX166" s="90"/>
      <c r="QMY166" s="90"/>
      <c r="QMZ166" s="90"/>
      <c r="QNA166" s="90"/>
      <c r="QNB166" s="90"/>
      <c r="QNC166" s="90"/>
      <c r="QND166" s="90"/>
      <c r="QNE166" s="90"/>
      <c r="QNF166" s="90"/>
      <c r="QNG166" s="90"/>
      <c r="QNH166" s="90"/>
      <c r="QNI166" s="90"/>
      <c r="QNJ166" s="90"/>
      <c r="QNK166" s="90"/>
      <c r="QNL166" s="90"/>
      <c r="QNM166" s="90"/>
      <c r="QNN166" s="90"/>
      <c r="QNO166" s="90"/>
      <c r="QNP166" s="90"/>
      <c r="QNQ166" s="90"/>
      <c r="QNR166" s="90"/>
      <c r="QNS166" s="90"/>
      <c r="QNT166" s="90"/>
      <c r="QNU166" s="90"/>
      <c r="QNV166" s="90"/>
      <c r="QNW166" s="90"/>
      <c r="QNX166" s="90"/>
      <c r="QNY166" s="90"/>
      <c r="QNZ166" s="90"/>
      <c r="QOA166" s="90"/>
      <c r="QOB166" s="90"/>
      <c r="QOC166" s="90"/>
      <c r="QOD166" s="90"/>
      <c r="QOE166" s="90"/>
      <c r="QOF166" s="90"/>
      <c r="QOG166" s="90"/>
      <c r="QOH166" s="90"/>
      <c r="QOI166" s="90"/>
      <c r="QOJ166" s="90"/>
      <c r="QOK166" s="90"/>
      <c r="QOL166" s="90"/>
      <c r="QOM166" s="90"/>
      <c r="QON166" s="90"/>
      <c r="QOO166" s="90"/>
      <c r="QOP166" s="90"/>
      <c r="QOQ166" s="90"/>
      <c r="QOR166" s="90"/>
      <c r="QOS166" s="90"/>
      <c r="QOT166" s="90"/>
      <c r="QOU166" s="90"/>
      <c r="QOV166" s="90"/>
      <c r="QOW166" s="90"/>
      <c r="QOX166" s="90"/>
      <c r="QOY166" s="90"/>
      <c r="QOZ166" s="90"/>
      <c r="QPA166" s="90"/>
      <c r="QPB166" s="90"/>
      <c r="QPC166" s="90"/>
      <c r="QPD166" s="90"/>
      <c r="QPE166" s="90"/>
      <c r="QPF166" s="90"/>
      <c r="QPG166" s="90"/>
      <c r="QPH166" s="90"/>
      <c r="QPI166" s="90"/>
      <c r="QPJ166" s="90"/>
      <c r="QPK166" s="90"/>
      <c r="QPL166" s="90"/>
      <c r="QPM166" s="90"/>
      <c r="QPN166" s="90"/>
      <c r="QPO166" s="90"/>
      <c r="QPP166" s="90"/>
      <c r="QPQ166" s="90"/>
      <c r="QPR166" s="90"/>
      <c r="QPS166" s="90"/>
      <c r="QPT166" s="90"/>
      <c r="QPU166" s="90"/>
      <c r="QPV166" s="90"/>
      <c r="QPW166" s="90"/>
      <c r="QPX166" s="90"/>
      <c r="QPY166" s="90"/>
      <c r="QPZ166" s="90"/>
      <c r="QQA166" s="90"/>
      <c r="QQB166" s="90"/>
      <c r="QQC166" s="90"/>
      <c r="QQD166" s="90"/>
      <c r="QQE166" s="90"/>
      <c r="QQF166" s="90"/>
      <c r="QQG166" s="90"/>
      <c r="QQH166" s="90"/>
      <c r="QQI166" s="90"/>
      <c r="QQJ166" s="90"/>
      <c r="QQK166" s="90"/>
      <c r="QQL166" s="90"/>
      <c r="QQM166" s="90"/>
      <c r="QQN166" s="90"/>
      <c r="QQO166" s="90"/>
      <c r="QQP166" s="90"/>
      <c r="QQQ166" s="90"/>
      <c r="QQR166" s="90"/>
      <c r="QQS166" s="90"/>
      <c r="QQT166" s="90"/>
      <c r="QQU166" s="90"/>
      <c r="QQV166" s="90"/>
      <c r="QQW166" s="90"/>
      <c r="QQX166" s="90"/>
      <c r="QQY166" s="90"/>
      <c r="QQZ166" s="90"/>
      <c r="QRA166" s="90"/>
      <c r="QRB166" s="90"/>
      <c r="QRC166" s="90"/>
      <c r="QRD166" s="90"/>
      <c r="QRE166" s="90"/>
      <c r="QRF166" s="90"/>
      <c r="QRG166" s="90"/>
      <c r="QRH166" s="90"/>
      <c r="QRI166" s="90"/>
      <c r="QRJ166" s="90"/>
      <c r="QRK166" s="90"/>
      <c r="QRL166" s="90"/>
      <c r="QRM166" s="90"/>
      <c r="QRN166" s="90"/>
      <c r="QRO166" s="90"/>
      <c r="QRP166" s="90"/>
      <c r="QRQ166" s="90"/>
      <c r="QRR166" s="90"/>
      <c r="QRS166" s="90"/>
      <c r="QRT166" s="90"/>
      <c r="QRU166" s="90"/>
      <c r="QRV166" s="90"/>
      <c r="QRW166" s="90"/>
      <c r="QRX166" s="90"/>
      <c r="QRY166" s="90"/>
      <c r="QRZ166" s="90"/>
      <c r="QSA166" s="90"/>
      <c r="QSB166" s="90"/>
      <c r="QSC166" s="90"/>
      <c r="QSD166" s="90"/>
      <c r="QSE166" s="90"/>
      <c r="QSF166" s="90"/>
      <c r="QSG166" s="90"/>
      <c r="QSH166" s="90"/>
      <c r="QSI166" s="90"/>
      <c r="QSJ166" s="90"/>
      <c r="QSK166" s="90"/>
      <c r="QSL166" s="90"/>
      <c r="QSM166" s="90"/>
      <c r="QSN166" s="90"/>
      <c r="QSO166" s="90"/>
      <c r="QSP166" s="90"/>
      <c r="QSQ166" s="90"/>
      <c r="QSR166" s="90"/>
      <c r="QSS166" s="90"/>
      <c r="QST166" s="90"/>
      <c r="QSU166" s="90"/>
      <c r="QSV166" s="90"/>
      <c r="QSW166" s="90"/>
      <c r="QSX166" s="90"/>
      <c r="QSY166" s="90"/>
      <c r="QSZ166" s="90"/>
      <c r="QTA166" s="90"/>
      <c r="QTB166" s="90"/>
      <c r="QTC166" s="90"/>
      <c r="QTD166" s="90"/>
      <c r="QTE166" s="90"/>
      <c r="QTF166" s="90"/>
      <c r="QTG166" s="90"/>
      <c r="QTH166" s="90"/>
      <c r="QTI166" s="90"/>
      <c r="QTJ166" s="90"/>
      <c r="QTK166" s="90"/>
      <c r="QTL166" s="90"/>
      <c r="QTM166" s="90"/>
      <c r="QTN166" s="90"/>
      <c r="QTO166" s="90"/>
      <c r="QTP166" s="90"/>
      <c r="QTQ166" s="90"/>
      <c r="QTR166" s="90"/>
      <c r="QTS166" s="90"/>
      <c r="QTT166" s="90"/>
      <c r="QTU166" s="90"/>
      <c r="QTV166" s="90"/>
      <c r="QTW166" s="90"/>
      <c r="QTX166" s="90"/>
      <c r="QTY166" s="90"/>
      <c r="QTZ166" s="90"/>
      <c r="QUA166" s="90"/>
      <c r="QUB166" s="90"/>
      <c r="QUC166" s="90"/>
      <c r="QUD166" s="90"/>
      <c r="QUE166" s="90"/>
      <c r="QUF166" s="90"/>
      <c r="QUG166" s="90"/>
      <c r="QUH166" s="90"/>
      <c r="QUI166" s="90"/>
      <c r="QUJ166" s="90"/>
      <c r="QUK166" s="90"/>
      <c r="QUL166" s="90"/>
      <c r="QUM166" s="90"/>
      <c r="QUN166" s="90"/>
      <c r="QUO166" s="90"/>
      <c r="QUP166" s="90"/>
      <c r="QUQ166" s="90"/>
      <c r="QUR166" s="90"/>
      <c r="QUS166" s="90"/>
      <c r="QUT166" s="90"/>
      <c r="QUU166" s="90"/>
      <c r="QUV166" s="90"/>
      <c r="QUW166" s="90"/>
      <c r="QUX166" s="90"/>
      <c r="QUY166" s="90"/>
      <c r="QUZ166" s="90"/>
      <c r="QVA166" s="90"/>
      <c r="QVB166" s="90"/>
      <c r="QVC166" s="90"/>
      <c r="QVD166" s="90"/>
      <c r="QVE166" s="90"/>
      <c r="QVF166" s="90"/>
      <c r="QVG166" s="90"/>
      <c r="QVH166" s="90"/>
      <c r="QVI166" s="90"/>
      <c r="QVJ166" s="90"/>
      <c r="QVK166" s="90"/>
      <c r="QVL166" s="90"/>
      <c r="QVM166" s="90"/>
      <c r="QVN166" s="90"/>
      <c r="QVO166" s="90"/>
      <c r="QVP166" s="90"/>
      <c r="QVQ166" s="90"/>
      <c r="QVR166" s="90"/>
      <c r="QVS166" s="90"/>
      <c r="QVT166" s="90"/>
      <c r="QVU166" s="90"/>
      <c r="QVV166" s="90"/>
      <c r="QVW166" s="90"/>
      <c r="QVX166" s="90"/>
      <c r="QVY166" s="90"/>
      <c r="QVZ166" s="90"/>
      <c r="QWA166" s="90"/>
      <c r="QWB166" s="90"/>
      <c r="QWC166" s="90"/>
      <c r="QWD166" s="90"/>
      <c r="QWE166" s="90"/>
      <c r="QWF166" s="90"/>
      <c r="QWG166" s="90"/>
      <c r="QWH166" s="90"/>
      <c r="QWI166" s="90"/>
      <c r="QWJ166" s="90"/>
      <c r="QWK166" s="90"/>
      <c r="QWL166" s="90"/>
      <c r="QWM166" s="90"/>
      <c r="QWN166" s="90"/>
      <c r="QWO166" s="90"/>
      <c r="QWP166" s="90"/>
      <c r="QWQ166" s="90"/>
      <c r="QWR166" s="90"/>
      <c r="QWS166" s="90"/>
      <c r="QWT166" s="90"/>
      <c r="QWU166" s="90"/>
      <c r="QWV166" s="90"/>
      <c r="QWW166" s="90"/>
      <c r="QWX166" s="90"/>
      <c r="QWY166" s="90"/>
      <c r="QWZ166" s="90"/>
      <c r="QXA166" s="90"/>
      <c r="QXB166" s="90"/>
      <c r="QXC166" s="90"/>
      <c r="QXD166" s="90"/>
      <c r="QXE166" s="90"/>
      <c r="QXF166" s="90"/>
      <c r="QXG166" s="90"/>
      <c r="QXH166" s="90"/>
      <c r="QXI166" s="90"/>
      <c r="QXJ166" s="90"/>
      <c r="QXK166" s="90"/>
      <c r="QXL166" s="90"/>
      <c r="QXM166" s="90"/>
      <c r="QXN166" s="90"/>
      <c r="QXO166" s="90"/>
      <c r="QXP166" s="90"/>
      <c r="QXQ166" s="90"/>
      <c r="QXR166" s="90"/>
      <c r="QXS166" s="90"/>
      <c r="QXT166" s="90"/>
      <c r="QXU166" s="90"/>
      <c r="QXV166" s="90"/>
      <c r="QXW166" s="90"/>
      <c r="QXX166" s="90"/>
      <c r="QXY166" s="90"/>
      <c r="QXZ166" s="90"/>
      <c r="QYA166" s="90"/>
      <c r="QYB166" s="90"/>
      <c r="QYC166" s="90"/>
      <c r="QYD166" s="90"/>
      <c r="QYE166" s="90"/>
      <c r="QYF166" s="90"/>
      <c r="QYG166" s="90"/>
      <c r="QYH166" s="90"/>
      <c r="QYI166" s="90"/>
      <c r="QYJ166" s="90"/>
      <c r="QYK166" s="90"/>
      <c r="QYL166" s="90"/>
      <c r="QYM166" s="90"/>
      <c r="QYN166" s="90"/>
      <c r="QYO166" s="90"/>
      <c r="QYP166" s="90"/>
      <c r="QYQ166" s="90"/>
      <c r="QYR166" s="90"/>
      <c r="QYS166" s="90"/>
      <c r="QYT166" s="90"/>
      <c r="QYU166" s="90"/>
      <c r="QYV166" s="90"/>
      <c r="QYW166" s="90"/>
      <c r="QYX166" s="90"/>
      <c r="QYY166" s="90"/>
      <c r="QYZ166" s="90"/>
      <c r="QZA166" s="90"/>
      <c r="QZB166" s="90"/>
      <c r="QZC166" s="90"/>
      <c r="QZD166" s="90"/>
      <c r="QZE166" s="90"/>
      <c r="QZF166" s="90"/>
      <c r="QZG166" s="90"/>
      <c r="QZH166" s="90"/>
      <c r="QZI166" s="90"/>
      <c r="QZJ166" s="90"/>
      <c r="QZK166" s="90"/>
      <c r="QZL166" s="90"/>
      <c r="QZM166" s="90"/>
      <c r="QZN166" s="90"/>
      <c r="QZO166" s="90"/>
      <c r="QZP166" s="90"/>
      <c r="QZQ166" s="90"/>
      <c r="QZR166" s="90"/>
      <c r="QZS166" s="90"/>
      <c r="QZT166" s="90"/>
      <c r="QZU166" s="90"/>
      <c r="QZV166" s="90"/>
      <c r="QZW166" s="90"/>
      <c r="QZX166" s="90"/>
      <c r="QZY166" s="90"/>
      <c r="QZZ166" s="90"/>
      <c r="RAA166" s="90"/>
      <c r="RAB166" s="90"/>
      <c r="RAC166" s="90"/>
      <c r="RAD166" s="90"/>
      <c r="RAE166" s="90"/>
      <c r="RAF166" s="90"/>
      <c r="RAG166" s="90"/>
      <c r="RAH166" s="90"/>
      <c r="RAI166" s="90"/>
      <c r="RAJ166" s="90"/>
      <c r="RAK166" s="90"/>
      <c r="RAL166" s="90"/>
      <c r="RAM166" s="90"/>
      <c r="RAN166" s="90"/>
      <c r="RAO166" s="90"/>
      <c r="RAP166" s="90"/>
      <c r="RAQ166" s="90"/>
      <c r="RAR166" s="90"/>
      <c r="RAS166" s="90"/>
      <c r="RAT166" s="90"/>
      <c r="RAU166" s="90"/>
      <c r="RAV166" s="90"/>
      <c r="RAW166" s="90"/>
      <c r="RAX166" s="90"/>
      <c r="RAY166" s="90"/>
      <c r="RAZ166" s="90"/>
      <c r="RBA166" s="90"/>
      <c r="RBB166" s="90"/>
      <c r="RBC166" s="90"/>
      <c r="RBD166" s="90"/>
      <c r="RBE166" s="90"/>
      <c r="RBF166" s="90"/>
      <c r="RBG166" s="90"/>
      <c r="RBH166" s="90"/>
      <c r="RBI166" s="90"/>
      <c r="RBJ166" s="90"/>
      <c r="RBK166" s="90"/>
      <c r="RBL166" s="90"/>
      <c r="RBM166" s="90"/>
      <c r="RBN166" s="90"/>
      <c r="RBO166" s="90"/>
      <c r="RBP166" s="90"/>
      <c r="RBQ166" s="90"/>
      <c r="RBR166" s="90"/>
      <c r="RBS166" s="90"/>
      <c r="RBT166" s="90"/>
      <c r="RBU166" s="90"/>
      <c r="RBV166" s="90"/>
      <c r="RBW166" s="90"/>
      <c r="RBX166" s="90"/>
      <c r="RBY166" s="90"/>
      <c r="RBZ166" s="90"/>
      <c r="RCA166" s="90"/>
      <c r="RCB166" s="90"/>
      <c r="RCC166" s="90"/>
      <c r="RCD166" s="90"/>
      <c r="RCE166" s="90"/>
      <c r="RCF166" s="90"/>
      <c r="RCG166" s="90"/>
      <c r="RCH166" s="90"/>
      <c r="RCI166" s="90"/>
      <c r="RCJ166" s="90"/>
      <c r="RCK166" s="90"/>
      <c r="RCL166" s="90"/>
      <c r="RCM166" s="90"/>
      <c r="RCN166" s="90"/>
      <c r="RCO166" s="90"/>
      <c r="RCP166" s="90"/>
      <c r="RCQ166" s="90"/>
      <c r="RCR166" s="90"/>
      <c r="RCS166" s="90"/>
      <c r="RCT166" s="90"/>
      <c r="RCU166" s="90"/>
      <c r="RCV166" s="90"/>
      <c r="RCW166" s="90"/>
      <c r="RCX166" s="90"/>
      <c r="RCY166" s="90"/>
      <c r="RCZ166" s="90"/>
      <c r="RDA166" s="90"/>
      <c r="RDB166" s="90"/>
      <c r="RDC166" s="90"/>
      <c r="RDD166" s="90"/>
      <c r="RDE166" s="90"/>
      <c r="RDF166" s="90"/>
      <c r="RDG166" s="90"/>
      <c r="RDH166" s="90"/>
      <c r="RDI166" s="90"/>
      <c r="RDJ166" s="90"/>
      <c r="RDK166" s="90"/>
      <c r="RDL166" s="90"/>
      <c r="RDM166" s="90"/>
      <c r="RDN166" s="90"/>
      <c r="RDO166" s="90"/>
      <c r="RDP166" s="90"/>
      <c r="RDQ166" s="90"/>
      <c r="RDR166" s="90"/>
      <c r="RDS166" s="90"/>
      <c r="RDT166" s="90"/>
      <c r="RDU166" s="90"/>
      <c r="RDV166" s="90"/>
      <c r="RDW166" s="90"/>
      <c r="RDX166" s="90"/>
      <c r="RDY166" s="90"/>
      <c r="RDZ166" s="90"/>
      <c r="REA166" s="90"/>
      <c r="REB166" s="90"/>
      <c r="REC166" s="90"/>
      <c r="RED166" s="90"/>
      <c r="REE166" s="90"/>
      <c r="REF166" s="90"/>
      <c r="REG166" s="90"/>
      <c r="REH166" s="90"/>
      <c r="REI166" s="90"/>
      <c r="REJ166" s="90"/>
      <c r="REK166" s="90"/>
      <c r="REL166" s="90"/>
      <c r="REM166" s="90"/>
      <c r="REN166" s="90"/>
      <c r="REO166" s="90"/>
      <c r="REP166" s="90"/>
      <c r="REQ166" s="90"/>
      <c r="RER166" s="90"/>
      <c r="RES166" s="90"/>
      <c r="RET166" s="90"/>
      <c r="REU166" s="90"/>
      <c r="REV166" s="90"/>
      <c r="REW166" s="90"/>
      <c r="REX166" s="90"/>
      <c r="REY166" s="90"/>
      <c r="REZ166" s="90"/>
      <c r="RFA166" s="90"/>
      <c r="RFB166" s="90"/>
      <c r="RFC166" s="90"/>
      <c r="RFD166" s="90"/>
      <c r="RFE166" s="90"/>
      <c r="RFF166" s="90"/>
      <c r="RFG166" s="90"/>
      <c r="RFH166" s="90"/>
      <c r="RFI166" s="90"/>
      <c r="RFJ166" s="90"/>
      <c r="RFK166" s="90"/>
      <c r="RFL166" s="90"/>
      <c r="RFM166" s="90"/>
      <c r="RFN166" s="90"/>
      <c r="RFO166" s="90"/>
      <c r="RFP166" s="90"/>
      <c r="RFQ166" s="90"/>
      <c r="RFR166" s="90"/>
      <c r="RFS166" s="90"/>
      <c r="RFT166" s="90"/>
      <c r="RFU166" s="90"/>
      <c r="RFV166" s="90"/>
      <c r="RFW166" s="90"/>
      <c r="RFX166" s="90"/>
      <c r="RFY166" s="90"/>
      <c r="RFZ166" s="90"/>
      <c r="RGA166" s="90"/>
      <c r="RGB166" s="90"/>
      <c r="RGC166" s="90"/>
      <c r="RGD166" s="90"/>
      <c r="RGE166" s="90"/>
      <c r="RGF166" s="90"/>
      <c r="RGG166" s="90"/>
      <c r="RGH166" s="90"/>
      <c r="RGI166" s="90"/>
      <c r="RGJ166" s="90"/>
      <c r="RGK166" s="90"/>
      <c r="RGL166" s="90"/>
      <c r="RGM166" s="90"/>
      <c r="RGN166" s="90"/>
      <c r="RGO166" s="90"/>
      <c r="RGP166" s="90"/>
      <c r="RGQ166" s="90"/>
      <c r="RGR166" s="90"/>
      <c r="RGS166" s="90"/>
      <c r="RGT166" s="90"/>
      <c r="RGU166" s="90"/>
      <c r="RGV166" s="90"/>
      <c r="RGW166" s="90"/>
      <c r="RGX166" s="90"/>
      <c r="RGY166" s="90"/>
      <c r="RGZ166" s="90"/>
      <c r="RHA166" s="90"/>
      <c r="RHB166" s="90"/>
      <c r="RHC166" s="90"/>
      <c r="RHD166" s="90"/>
      <c r="RHE166" s="90"/>
      <c r="RHF166" s="90"/>
      <c r="RHG166" s="90"/>
      <c r="RHH166" s="90"/>
      <c r="RHI166" s="90"/>
      <c r="RHJ166" s="90"/>
      <c r="RHK166" s="90"/>
      <c r="RHL166" s="90"/>
      <c r="RHM166" s="90"/>
      <c r="RHN166" s="90"/>
      <c r="RHO166" s="90"/>
      <c r="RHP166" s="90"/>
      <c r="RHQ166" s="90"/>
      <c r="RHR166" s="90"/>
      <c r="RHS166" s="90"/>
      <c r="RHT166" s="90"/>
      <c r="RHU166" s="90"/>
      <c r="RHV166" s="90"/>
      <c r="RHW166" s="90"/>
      <c r="RHX166" s="90"/>
      <c r="RHY166" s="90"/>
      <c r="RHZ166" s="90"/>
      <c r="RIA166" s="90"/>
      <c r="RIB166" s="90"/>
      <c r="RIC166" s="90"/>
      <c r="RID166" s="90"/>
      <c r="RIE166" s="90"/>
      <c r="RIF166" s="90"/>
      <c r="RIG166" s="90"/>
      <c r="RIH166" s="90"/>
      <c r="RII166" s="90"/>
      <c r="RIJ166" s="90"/>
      <c r="RIK166" s="90"/>
      <c r="RIL166" s="90"/>
      <c r="RIM166" s="90"/>
      <c r="RIN166" s="90"/>
      <c r="RIO166" s="90"/>
      <c r="RIP166" s="90"/>
      <c r="RIQ166" s="90"/>
      <c r="RIR166" s="90"/>
      <c r="RIS166" s="90"/>
      <c r="RIT166" s="90"/>
      <c r="RIU166" s="90"/>
      <c r="RIV166" s="90"/>
      <c r="RIW166" s="90"/>
      <c r="RIX166" s="90"/>
      <c r="RIY166" s="90"/>
      <c r="RIZ166" s="90"/>
      <c r="RJA166" s="90"/>
      <c r="RJB166" s="90"/>
      <c r="RJC166" s="90"/>
      <c r="RJD166" s="90"/>
      <c r="RJE166" s="90"/>
      <c r="RJF166" s="90"/>
      <c r="RJG166" s="90"/>
      <c r="RJH166" s="90"/>
      <c r="RJI166" s="90"/>
      <c r="RJJ166" s="90"/>
      <c r="RJK166" s="90"/>
      <c r="RJL166" s="90"/>
      <c r="RJM166" s="90"/>
      <c r="RJN166" s="90"/>
      <c r="RJO166" s="90"/>
      <c r="RJP166" s="90"/>
      <c r="RJQ166" s="90"/>
      <c r="RJR166" s="90"/>
      <c r="RJS166" s="90"/>
      <c r="RJT166" s="90"/>
      <c r="RJU166" s="90"/>
      <c r="RJV166" s="90"/>
      <c r="RJW166" s="90"/>
      <c r="RJX166" s="90"/>
      <c r="RJY166" s="90"/>
      <c r="RJZ166" s="90"/>
      <c r="RKA166" s="90"/>
      <c r="RKB166" s="90"/>
      <c r="RKC166" s="90"/>
      <c r="RKD166" s="90"/>
      <c r="RKE166" s="90"/>
      <c r="RKF166" s="90"/>
      <c r="RKG166" s="90"/>
      <c r="RKH166" s="90"/>
      <c r="RKI166" s="90"/>
      <c r="RKJ166" s="90"/>
      <c r="RKK166" s="90"/>
      <c r="RKL166" s="90"/>
      <c r="RKM166" s="90"/>
      <c r="RKN166" s="90"/>
      <c r="RKO166" s="90"/>
      <c r="RKP166" s="90"/>
      <c r="RKQ166" s="90"/>
      <c r="RKR166" s="90"/>
      <c r="RKS166" s="90"/>
      <c r="RKT166" s="90"/>
      <c r="RKU166" s="90"/>
      <c r="RKV166" s="90"/>
      <c r="RKW166" s="90"/>
      <c r="RKX166" s="90"/>
      <c r="RKY166" s="90"/>
      <c r="RKZ166" s="90"/>
      <c r="RLA166" s="90"/>
      <c r="RLB166" s="90"/>
      <c r="RLC166" s="90"/>
      <c r="RLD166" s="90"/>
      <c r="RLE166" s="90"/>
      <c r="RLF166" s="90"/>
      <c r="RLG166" s="90"/>
      <c r="RLH166" s="90"/>
      <c r="RLI166" s="90"/>
      <c r="RLJ166" s="90"/>
      <c r="RLK166" s="90"/>
      <c r="RLL166" s="90"/>
      <c r="RLM166" s="90"/>
      <c r="RLN166" s="90"/>
      <c r="RLO166" s="90"/>
      <c r="RLP166" s="90"/>
      <c r="RLQ166" s="90"/>
      <c r="RLR166" s="90"/>
      <c r="RLS166" s="90"/>
      <c r="RLT166" s="90"/>
      <c r="RLU166" s="90"/>
      <c r="RLV166" s="90"/>
      <c r="RLW166" s="90"/>
      <c r="RLX166" s="90"/>
      <c r="RLY166" s="90"/>
      <c r="RLZ166" s="90"/>
      <c r="RMA166" s="90"/>
      <c r="RMB166" s="90"/>
      <c r="RMC166" s="90"/>
      <c r="RMD166" s="90"/>
      <c r="RME166" s="90"/>
      <c r="RMF166" s="90"/>
      <c r="RMG166" s="90"/>
      <c r="RMH166" s="90"/>
      <c r="RMI166" s="90"/>
      <c r="RMJ166" s="90"/>
      <c r="RMK166" s="90"/>
      <c r="RML166" s="90"/>
      <c r="RMM166" s="90"/>
      <c r="RMN166" s="90"/>
      <c r="RMO166" s="90"/>
      <c r="RMP166" s="90"/>
      <c r="RMQ166" s="90"/>
      <c r="RMR166" s="90"/>
      <c r="RMS166" s="90"/>
      <c r="RMT166" s="90"/>
      <c r="RMU166" s="90"/>
      <c r="RMV166" s="90"/>
      <c r="RMW166" s="90"/>
      <c r="RMX166" s="90"/>
      <c r="RMY166" s="90"/>
      <c r="RMZ166" s="90"/>
      <c r="RNA166" s="90"/>
      <c r="RNB166" s="90"/>
      <c r="RNC166" s="90"/>
      <c r="RND166" s="90"/>
      <c r="RNE166" s="90"/>
      <c r="RNF166" s="90"/>
      <c r="RNG166" s="90"/>
      <c r="RNH166" s="90"/>
      <c r="RNI166" s="90"/>
      <c r="RNJ166" s="90"/>
      <c r="RNK166" s="90"/>
      <c r="RNL166" s="90"/>
      <c r="RNM166" s="90"/>
      <c r="RNN166" s="90"/>
      <c r="RNO166" s="90"/>
      <c r="RNP166" s="90"/>
      <c r="RNQ166" s="90"/>
      <c r="RNR166" s="90"/>
      <c r="RNS166" s="90"/>
      <c r="RNT166" s="90"/>
      <c r="RNU166" s="90"/>
      <c r="RNV166" s="90"/>
      <c r="RNW166" s="90"/>
      <c r="RNX166" s="90"/>
      <c r="RNY166" s="90"/>
      <c r="RNZ166" s="90"/>
      <c r="ROA166" s="90"/>
      <c r="ROB166" s="90"/>
      <c r="ROC166" s="90"/>
      <c r="ROD166" s="90"/>
      <c r="ROE166" s="90"/>
      <c r="ROF166" s="90"/>
      <c r="ROG166" s="90"/>
      <c r="ROH166" s="90"/>
      <c r="ROI166" s="90"/>
      <c r="ROJ166" s="90"/>
      <c r="ROK166" s="90"/>
      <c r="ROL166" s="90"/>
      <c r="ROM166" s="90"/>
      <c r="RON166" s="90"/>
      <c r="ROO166" s="90"/>
      <c r="ROP166" s="90"/>
      <c r="ROQ166" s="90"/>
      <c r="ROR166" s="90"/>
      <c r="ROS166" s="90"/>
      <c r="ROT166" s="90"/>
      <c r="ROU166" s="90"/>
      <c r="ROV166" s="90"/>
      <c r="ROW166" s="90"/>
      <c r="ROX166" s="90"/>
      <c r="ROY166" s="90"/>
      <c r="ROZ166" s="90"/>
      <c r="RPA166" s="90"/>
      <c r="RPB166" s="90"/>
      <c r="RPC166" s="90"/>
      <c r="RPD166" s="90"/>
      <c r="RPE166" s="90"/>
      <c r="RPF166" s="90"/>
      <c r="RPG166" s="90"/>
      <c r="RPH166" s="90"/>
      <c r="RPI166" s="90"/>
      <c r="RPJ166" s="90"/>
      <c r="RPK166" s="90"/>
      <c r="RPL166" s="90"/>
      <c r="RPM166" s="90"/>
      <c r="RPN166" s="90"/>
      <c r="RPO166" s="90"/>
      <c r="RPP166" s="90"/>
      <c r="RPQ166" s="90"/>
      <c r="RPR166" s="90"/>
      <c r="RPS166" s="90"/>
      <c r="RPT166" s="90"/>
      <c r="RPU166" s="90"/>
      <c r="RPV166" s="90"/>
      <c r="RPW166" s="90"/>
      <c r="RPX166" s="90"/>
      <c r="RPY166" s="90"/>
      <c r="RPZ166" s="90"/>
      <c r="RQA166" s="90"/>
      <c r="RQB166" s="90"/>
      <c r="RQC166" s="90"/>
      <c r="RQD166" s="90"/>
      <c r="RQE166" s="90"/>
      <c r="RQF166" s="90"/>
      <c r="RQG166" s="90"/>
      <c r="RQH166" s="90"/>
      <c r="RQI166" s="90"/>
      <c r="RQJ166" s="90"/>
      <c r="RQK166" s="90"/>
      <c r="RQL166" s="90"/>
      <c r="RQM166" s="90"/>
      <c r="RQN166" s="90"/>
      <c r="RQO166" s="90"/>
      <c r="RQP166" s="90"/>
      <c r="RQQ166" s="90"/>
      <c r="RQR166" s="90"/>
      <c r="RQS166" s="90"/>
      <c r="RQT166" s="90"/>
      <c r="RQU166" s="90"/>
      <c r="RQV166" s="90"/>
      <c r="RQW166" s="90"/>
      <c r="RQX166" s="90"/>
      <c r="RQY166" s="90"/>
      <c r="RQZ166" s="90"/>
      <c r="RRA166" s="90"/>
      <c r="RRB166" s="90"/>
      <c r="RRC166" s="90"/>
      <c r="RRD166" s="90"/>
      <c r="RRE166" s="90"/>
      <c r="RRF166" s="90"/>
      <c r="RRG166" s="90"/>
      <c r="RRH166" s="90"/>
      <c r="RRI166" s="90"/>
      <c r="RRJ166" s="90"/>
      <c r="RRK166" s="90"/>
      <c r="RRL166" s="90"/>
      <c r="RRM166" s="90"/>
      <c r="RRN166" s="90"/>
      <c r="RRO166" s="90"/>
      <c r="RRP166" s="90"/>
      <c r="RRQ166" s="90"/>
      <c r="RRR166" s="90"/>
      <c r="RRS166" s="90"/>
      <c r="RRT166" s="90"/>
      <c r="RRU166" s="90"/>
      <c r="RRV166" s="90"/>
      <c r="RRW166" s="90"/>
      <c r="RRX166" s="90"/>
      <c r="RRY166" s="90"/>
      <c r="RRZ166" s="90"/>
      <c r="RSA166" s="90"/>
      <c r="RSB166" s="90"/>
      <c r="RSC166" s="90"/>
      <c r="RSD166" s="90"/>
      <c r="RSE166" s="90"/>
      <c r="RSF166" s="90"/>
      <c r="RSG166" s="90"/>
      <c r="RSH166" s="90"/>
      <c r="RSI166" s="90"/>
      <c r="RSJ166" s="90"/>
      <c r="RSK166" s="90"/>
      <c r="RSL166" s="90"/>
      <c r="RSM166" s="90"/>
      <c r="RSN166" s="90"/>
      <c r="RSO166" s="90"/>
      <c r="RSP166" s="90"/>
      <c r="RSQ166" s="90"/>
      <c r="RSR166" s="90"/>
      <c r="RSS166" s="90"/>
      <c r="RST166" s="90"/>
      <c r="RSU166" s="90"/>
      <c r="RSV166" s="90"/>
      <c r="RSW166" s="90"/>
      <c r="RSX166" s="90"/>
      <c r="RSY166" s="90"/>
      <c r="RSZ166" s="90"/>
      <c r="RTA166" s="90"/>
      <c r="RTB166" s="90"/>
      <c r="RTC166" s="90"/>
      <c r="RTD166" s="90"/>
      <c r="RTE166" s="90"/>
      <c r="RTF166" s="90"/>
      <c r="RTG166" s="90"/>
      <c r="RTH166" s="90"/>
      <c r="RTI166" s="90"/>
      <c r="RTJ166" s="90"/>
      <c r="RTK166" s="90"/>
      <c r="RTL166" s="90"/>
      <c r="RTM166" s="90"/>
      <c r="RTN166" s="90"/>
      <c r="RTO166" s="90"/>
      <c r="RTP166" s="90"/>
      <c r="RTQ166" s="90"/>
      <c r="RTR166" s="90"/>
      <c r="RTS166" s="90"/>
      <c r="RTT166" s="90"/>
      <c r="RTU166" s="90"/>
      <c r="RTV166" s="90"/>
      <c r="RTW166" s="90"/>
      <c r="RTX166" s="90"/>
      <c r="RTY166" s="90"/>
      <c r="RTZ166" s="90"/>
      <c r="RUA166" s="90"/>
      <c r="RUB166" s="90"/>
      <c r="RUC166" s="90"/>
      <c r="RUD166" s="90"/>
      <c r="RUE166" s="90"/>
      <c r="RUF166" s="90"/>
      <c r="RUG166" s="90"/>
      <c r="RUH166" s="90"/>
      <c r="RUI166" s="90"/>
      <c r="RUJ166" s="90"/>
      <c r="RUK166" s="90"/>
      <c r="RUL166" s="90"/>
      <c r="RUM166" s="90"/>
      <c r="RUN166" s="90"/>
      <c r="RUO166" s="90"/>
      <c r="RUP166" s="90"/>
      <c r="RUQ166" s="90"/>
      <c r="RUR166" s="90"/>
      <c r="RUS166" s="90"/>
      <c r="RUT166" s="90"/>
      <c r="RUU166" s="90"/>
      <c r="RUV166" s="90"/>
      <c r="RUW166" s="90"/>
      <c r="RUX166" s="90"/>
      <c r="RUY166" s="90"/>
      <c r="RUZ166" s="90"/>
      <c r="RVA166" s="90"/>
      <c r="RVB166" s="90"/>
      <c r="RVC166" s="90"/>
      <c r="RVD166" s="90"/>
      <c r="RVE166" s="90"/>
      <c r="RVF166" s="90"/>
      <c r="RVG166" s="90"/>
      <c r="RVH166" s="90"/>
      <c r="RVI166" s="90"/>
      <c r="RVJ166" s="90"/>
      <c r="RVK166" s="90"/>
      <c r="RVL166" s="90"/>
      <c r="RVM166" s="90"/>
      <c r="RVN166" s="90"/>
      <c r="RVO166" s="90"/>
      <c r="RVP166" s="90"/>
      <c r="RVQ166" s="90"/>
      <c r="RVR166" s="90"/>
      <c r="RVS166" s="90"/>
      <c r="RVT166" s="90"/>
      <c r="RVU166" s="90"/>
      <c r="RVV166" s="90"/>
      <c r="RVW166" s="90"/>
      <c r="RVX166" s="90"/>
      <c r="RVY166" s="90"/>
      <c r="RVZ166" s="90"/>
      <c r="RWA166" s="90"/>
      <c r="RWB166" s="90"/>
      <c r="RWC166" s="90"/>
      <c r="RWD166" s="90"/>
      <c r="RWE166" s="90"/>
      <c r="RWF166" s="90"/>
      <c r="RWG166" s="90"/>
      <c r="RWH166" s="90"/>
      <c r="RWI166" s="90"/>
      <c r="RWJ166" s="90"/>
      <c r="RWK166" s="90"/>
      <c r="RWL166" s="90"/>
      <c r="RWM166" s="90"/>
      <c r="RWN166" s="90"/>
      <c r="RWO166" s="90"/>
      <c r="RWP166" s="90"/>
      <c r="RWQ166" s="90"/>
      <c r="RWR166" s="90"/>
      <c r="RWS166" s="90"/>
      <c r="RWT166" s="90"/>
      <c r="RWU166" s="90"/>
      <c r="RWV166" s="90"/>
      <c r="RWW166" s="90"/>
      <c r="RWX166" s="90"/>
      <c r="RWY166" s="90"/>
      <c r="RWZ166" s="90"/>
      <c r="RXA166" s="90"/>
      <c r="RXB166" s="90"/>
      <c r="RXC166" s="90"/>
      <c r="RXD166" s="90"/>
      <c r="RXE166" s="90"/>
      <c r="RXF166" s="90"/>
      <c r="RXG166" s="90"/>
      <c r="RXH166" s="90"/>
      <c r="RXI166" s="90"/>
      <c r="RXJ166" s="90"/>
      <c r="RXK166" s="90"/>
      <c r="RXL166" s="90"/>
      <c r="RXM166" s="90"/>
      <c r="RXN166" s="90"/>
      <c r="RXO166" s="90"/>
      <c r="RXP166" s="90"/>
      <c r="RXQ166" s="90"/>
      <c r="RXR166" s="90"/>
      <c r="RXS166" s="90"/>
      <c r="RXT166" s="90"/>
      <c r="RXU166" s="90"/>
      <c r="RXV166" s="90"/>
      <c r="RXW166" s="90"/>
      <c r="RXX166" s="90"/>
      <c r="RXY166" s="90"/>
      <c r="RXZ166" s="90"/>
      <c r="RYA166" s="90"/>
      <c r="RYB166" s="90"/>
      <c r="RYC166" s="90"/>
      <c r="RYD166" s="90"/>
      <c r="RYE166" s="90"/>
      <c r="RYF166" s="90"/>
      <c r="RYG166" s="90"/>
      <c r="RYH166" s="90"/>
      <c r="RYI166" s="90"/>
      <c r="RYJ166" s="90"/>
      <c r="RYK166" s="90"/>
      <c r="RYL166" s="90"/>
      <c r="RYM166" s="90"/>
      <c r="RYN166" s="90"/>
      <c r="RYO166" s="90"/>
      <c r="RYP166" s="90"/>
      <c r="RYQ166" s="90"/>
      <c r="RYR166" s="90"/>
      <c r="RYS166" s="90"/>
      <c r="RYT166" s="90"/>
      <c r="RYU166" s="90"/>
      <c r="RYV166" s="90"/>
      <c r="RYW166" s="90"/>
      <c r="RYX166" s="90"/>
      <c r="RYY166" s="90"/>
      <c r="RYZ166" s="90"/>
      <c r="RZA166" s="90"/>
      <c r="RZB166" s="90"/>
      <c r="RZC166" s="90"/>
      <c r="RZD166" s="90"/>
      <c r="RZE166" s="90"/>
      <c r="RZF166" s="90"/>
      <c r="RZG166" s="90"/>
      <c r="RZH166" s="90"/>
      <c r="RZI166" s="90"/>
      <c r="RZJ166" s="90"/>
      <c r="RZK166" s="90"/>
      <c r="RZL166" s="90"/>
      <c r="RZM166" s="90"/>
      <c r="RZN166" s="90"/>
      <c r="RZO166" s="90"/>
      <c r="RZP166" s="90"/>
      <c r="RZQ166" s="90"/>
      <c r="RZR166" s="90"/>
      <c r="RZS166" s="90"/>
      <c r="RZT166" s="90"/>
      <c r="RZU166" s="90"/>
      <c r="RZV166" s="90"/>
      <c r="RZW166" s="90"/>
      <c r="RZX166" s="90"/>
      <c r="RZY166" s="90"/>
      <c r="RZZ166" s="90"/>
      <c r="SAA166" s="90"/>
      <c r="SAB166" s="90"/>
      <c r="SAC166" s="90"/>
      <c r="SAD166" s="90"/>
      <c r="SAE166" s="90"/>
      <c r="SAF166" s="90"/>
      <c r="SAG166" s="90"/>
      <c r="SAH166" s="90"/>
      <c r="SAI166" s="90"/>
      <c r="SAJ166" s="90"/>
      <c r="SAK166" s="90"/>
      <c r="SAL166" s="90"/>
      <c r="SAM166" s="90"/>
      <c r="SAN166" s="90"/>
      <c r="SAO166" s="90"/>
      <c r="SAP166" s="90"/>
      <c r="SAQ166" s="90"/>
      <c r="SAR166" s="90"/>
      <c r="SAS166" s="90"/>
      <c r="SAT166" s="90"/>
      <c r="SAU166" s="90"/>
      <c r="SAV166" s="90"/>
      <c r="SAW166" s="90"/>
      <c r="SAX166" s="90"/>
      <c r="SAY166" s="90"/>
      <c r="SAZ166" s="90"/>
      <c r="SBA166" s="90"/>
      <c r="SBB166" s="90"/>
      <c r="SBC166" s="90"/>
      <c r="SBD166" s="90"/>
      <c r="SBE166" s="90"/>
      <c r="SBF166" s="90"/>
      <c r="SBG166" s="90"/>
      <c r="SBH166" s="90"/>
      <c r="SBI166" s="90"/>
      <c r="SBJ166" s="90"/>
      <c r="SBK166" s="90"/>
      <c r="SBL166" s="90"/>
      <c r="SBM166" s="90"/>
      <c r="SBN166" s="90"/>
      <c r="SBO166" s="90"/>
      <c r="SBP166" s="90"/>
      <c r="SBQ166" s="90"/>
      <c r="SBR166" s="90"/>
      <c r="SBS166" s="90"/>
      <c r="SBT166" s="90"/>
      <c r="SBU166" s="90"/>
      <c r="SBV166" s="90"/>
      <c r="SBW166" s="90"/>
      <c r="SBX166" s="90"/>
      <c r="SBY166" s="90"/>
      <c r="SBZ166" s="90"/>
      <c r="SCA166" s="90"/>
      <c r="SCB166" s="90"/>
      <c r="SCC166" s="90"/>
      <c r="SCD166" s="90"/>
      <c r="SCE166" s="90"/>
      <c r="SCF166" s="90"/>
      <c r="SCG166" s="90"/>
      <c r="SCH166" s="90"/>
      <c r="SCI166" s="90"/>
      <c r="SCJ166" s="90"/>
      <c r="SCK166" s="90"/>
      <c r="SCL166" s="90"/>
      <c r="SCM166" s="90"/>
      <c r="SCN166" s="90"/>
      <c r="SCO166" s="90"/>
      <c r="SCP166" s="90"/>
      <c r="SCQ166" s="90"/>
      <c r="SCR166" s="90"/>
      <c r="SCS166" s="90"/>
      <c r="SCT166" s="90"/>
      <c r="SCU166" s="90"/>
      <c r="SCV166" s="90"/>
      <c r="SCW166" s="90"/>
      <c r="SCX166" s="90"/>
      <c r="SCY166" s="90"/>
      <c r="SCZ166" s="90"/>
      <c r="SDA166" s="90"/>
      <c r="SDB166" s="90"/>
      <c r="SDC166" s="90"/>
      <c r="SDD166" s="90"/>
      <c r="SDE166" s="90"/>
      <c r="SDF166" s="90"/>
      <c r="SDG166" s="90"/>
      <c r="SDH166" s="90"/>
      <c r="SDI166" s="90"/>
      <c r="SDJ166" s="90"/>
      <c r="SDK166" s="90"/>
      <c r="SDL166" s="90"/>
      <c r="SDM166" s="90"/>
      <c r="SDN166" s="90"/>
      <c r="SDO166" s="90"/>
      <c r="SDP166" s="90"/>
      <c r="SDQ166" s="90"/>
      <c r="SDR166" s="90"/>
      <c r="SDS166" s="90"/>
      <c r="SDT166" s="90"/>
      <c r="SDU166" s="90"/>
      <c r="SDV166" s="90"/>
      <c r="SDW166" s="90"/>
      <c r="SDX166" s="90"/>
      <c r="SDY166" s="90"/>
      <c r="SDZ166" s="90"/>
      <c r="SEA166" s="90"/>
      <c r="SEB166" s="90"/>
      <c r="SEC166" s="90"/>
      <c r="SED166" s="90"/>
      <c r="SEE166" s="90"/>
      <c r="SEF166" s="90"/>
      <c r="SEG166" s="90"/>
      <c r="SEH166" s="90"/>
      <c r="SEI166" s="90"/>
      <c r="SEJ166" s="90"/>
      <c r="SEK166" s="90"/>
      <c r="SEL166" s="90"/>
      <c r="SEM166" s="90"/>
      <c r="SEN166" s="90"/>
      <c r="SEO166" s="90"/>
      <c r="SEP166" s="90"/>
      <c r="SEQ166" s="90"/>
      <c r="SER166" s="90"/>
      <c r="SES166" s="90"/>
      <c r="SET166" s="90"/>
      <c r="SEU166" s="90"/>
      <c r="SEV166" s="90"/>
      <c r="SEW166" s="90"/>
      <c r="SEX166" s="90"/>
      <c r="SEY166" s="90"/>
      <c r="SEZ166" s="90"/>
      <c r="SFA166" s="90"/>
      <c r="SFB166" s="90"/>
      <c r="SFC166" s="90"/>
      <c r="SFD166" s="90"/>
      <c r="SFE166" s="90"/>
      <c r="SFF166" s="90"/>
      <c r="SFG166" s="90"/>
      <c r="SFH166" s="90"/>
      <c r="SFI166" s="90"/>
      <c r="SFJ166" s="90"/>
      <c r="SFK166" s="90"/>
      <c r="SFL166" s="90"/>
      <c r="SFM166" s="90"/>
      <c r="SFN166" s="90"/>
      <c r="SFO166" s="90"/>
      <c r="SFP166" s="90"/>
      <c r="SFQ166" s="90"/>
      <c r="SFR166" s="90"/>
      <c r="SFS166" s="90"/>
      <c r="SFT166" s="90"/>
      <c r="SFU166" s="90"/>
      <c r="SFV166" s="90"/>
      <c r="SFW166" s="90"/>
      <c r="SFX166" s="90"/>
      <c r="SFY166" s="90"/>
      <c r="SFZ166" s="90"/>
      <c r="SGA166" s="90"/>
      <c r="SGB166" s="90"/>
      <c r="SGC166" s="90"/>
      <c r="SGD166" s="90"/>
      <c r="SGE166" s="90"/>
      <c r="SGF166" s="90"/>
      <c r="SGG166" s="90"/>
      <c r="SGH166" s="90"/>
      <c r="SGI166" s="90"/>
      <c r="SGJ166" s="90"/>
      <c r="SGK166" s="90"/>
      <c r="SGL166" s="90"/>
      <c r="SGM166" s="90"/>
      <c r="SGN166" s="90"/>
      <c r="SGO166" s="90"/>
      <c r="SGP166" s="90"/>
      <c r="SGQ166" s="90"/>
      <c r="SGR166" s="90"/>
      <c r="SGS166" s="90"/>
      <c r="SGT166" s="90"/>
      <c r="SGU166" s="90"/>
      <c r="SGV166" s="90"/>
      <c r="SGW166" s="90"/>
      <c r="SGX166" s="90"/>
      <c r="SGY166" s="90"/>
      <c r="SGZ166" s="90"/>
      <c r="SHA166" s="90"/>
      <c r="SHB166" s="90"/>
      <c r="SHC166" s="90"/>
      <c r="SHD166" s="90"/>
      <c r="SHE166" s="90"/>
      <c r="SHF166" s="90"/>
      <c r="SHG166" s="90"/>
      <c r="SHH166" s="90"/>
      <c r="SHI166" s="90"/>
      <c r="SHJ166" s="90"/>
      <c r="SHK166" s="90"/>
      <c r="SHL166" s="90"/>
      <c r="SHM166" s="90"/>
      <c r="SHN166" s="90"/>
      <c r="SHO166" s="90"/>
      <c r="SHP166" s="90"/>
      <c r="SHQ166" s="90"/>
      <c r="SHR166" s="90"/>
      <c r="SHS166" s="90"/>
      <c r="SHT166" s="90"/>
      <c r="SHU166" s="90"/>
      <c r="SHV166" s="90"/>
      <c r="SHW166" s="90"/>
      <c r="SHX166" s="90"/>
      <c r="SHY166" s="90"/>
      <c r="SHZ166" s="90"/>
      <c r="SIA166" s="90"/>
      <c r="SIB166" s="90"/>
      <c r="SIC166" s="90"/>
      <c r="SID166" s="90"/>
      <c r="SIE166" s="90"/>
      <c r="SIF166" s="90"/>
      <c r="SIG166" s="90"/>
      <c r="SIH166" s="90"/>
      <c r="SII166" s="90"/>
      <c r="SIJ166" s="90"/>
      <c r="SIK166" s="90"/>
      <c r="SIL166" s="90"/>
      <c r="SIM166" s="90"/>
      <c r="SIN166" s="90"/>
      <c r="SIO166" s="90"/>
      <c r="SIP166" s="90"/>
      <c r="SIQ166" s="90"/>
      <c r="SIR166" s="90"/>
      <c r="SIS166" s="90"/>
      <c r="SIT166" s="90"/>
      <c r="SIU166" s="90"/>
      <c r="SIV166" s="90"/>
      <c r="SIW166" s="90"/>
      <c r="SIX166" s="90"/>
      <c r="SIY166" s="90"/>
      <c r="SIZ166" s="90"/>
      <c r="SJA166" s="90"/>
      <c r="SJB166" s="90"/>
      <c r="SJC166" s="90"/>
      <c r="SJD166" s="90"/>
      <c r="SJE166" s="90"/>
      <c r="SJF166" s="90"/>
      <c r="SJG166" s="90"/>
      <c r="SJH166" s="90"/>
      <c r="SJI166" s="90"/>
      <c r="SJJ166" s="90"/>
      <c r="SJK166" s="90"/>
      <c r="SJL166" s="90"/>
      <c r="SJM166" s="90"/>
      <c r="SJN166" s="90"/>
      <c r="SJO166" s="90"/>
      <c r="SJP166" s="90"/>
      <c r="SJQ166" s="90"/>
      <c r="SJR166" s="90"/>
      <c r="SJS166" s="90"/>
      <c r="SJT166" s="90"/>
      <c r="SJU166" s="90"/>
      <c r="SJV166" s="90"/>
      <c r="SJW166" s="90"/>
      <c r="SJX166" s="90"/>
      <c r="SJY166" s="90"/>
      <c r="SJZ166" s="90"/>
      <c r="SKA166" s="90"/>
      <c r="SKB166" s="90"/>
      <c r="SKC166" s="90"/>
      <c r="SKD166" s="90"/>
      <c r="SKE166" s="90"/>
      <c r="SKF166" s="90"/>
      <c r="SKG166" s="90"/>
      <c r="SKH166" s="90"/>
      <c r="SKI166" s="90"/>
      <c r="SKJ166" s="90"/>
      <c r="SKK166" s="90"/>
      <c r="SKL166" s="90"/>
      <c r="SKM166" s="90"/>
      <c r="SKN166" s="90"/>
      <c r="SKO166" s="90"/>
      <c r="SKP166" s="90"/>
      <c r="SKQ166" s="90"/>
      <c r="SKR166" s="90"/>
      <c r="SKS166" s="90"/>
      <c r="SKT166" s="90"/>
      <c r="SKU166" s="90"/>
      <c r="SKV166" s="90"/>
      <c r="SKW166" s="90"/>
      <c r="SKX166" s="90"/>
      <c r="SKY166" s="90"/>
      <c r="SKZ166" s="90"/>
      <c r="SLA166" s="90"/>
      <c r="SLB166" s="90"/>
      <c r="SLC166" s="90"/>
      <c r="SLD166" s="90"/>
      <c r="SLE166" s="90"/>
      <c r="SLF166" s="90"/>
      <c r="SLG166" s="90"/>
      <c r="SLH166" s="90"/>
      <c r="SLI166" s="90"/>
      <c r="SLJ166" s="90"/>
      <c r="SLK166" s="90"/>
      <c r="SLL166" s="90"/>
      <c r="SLM166" s="90"/>
      <c r="SLN166" s="90"/>
      <c r="SLO166" s="90"/>
      <c r="SLP166" s="90"/>
      <c r="SLQ166" s="90"/>
      <c r="SLR166" s="90"/>
      <c r="SLS166" s="90"/>
      <c r="SLT166" s="90"/>
      <c r="SLU166" s="90"/>
      <c r="SLV166" s="90"/>
      <c r="SLW166" s="90"/>
      <c r="SLX166" s="90"/>
      <c r="SLY166" s="90"/>
      <c r="SLZ166" s="90"/>
      <c r="SMA166" s="90"/>
      <c r="SMB166" s="90"/>
      <c r="SMC166" s="90"/>
      <c r="SMD166" s="90"/>
      <c r="SME166" s="90"/>
      <c r="SMF166" s="90"/>
      <c r="SMG166" s="90"/>
      <c r="SMH166" s="90"/>
      <c r="SMI166" s="90"/>
      <c r="SMJ166" s="90"/>
      <c r="SMK166" s="90"/>
      <c r="SML166" s="90"/>
      <c r="SMM166" s="90"/>
      <c r="SMN166" s="90"/>
      <c r="SMO166" s="90"/>
      <c r="SMP166" s="90"/>
      <c r="SMQ166" s="90"/>
      <c r="SMR166" s="90"/>
      <c r="SMS166" s="90"/>
      <c r="SMT166" s="90"/>
      <c r="SMU166" s="90"/>
      <c r="SMV166" s="90"/>
      <c r="SMW166" s="90"/>
      <c r="SMX166" s="90"/>
      <c r="SMY166" s="90"/>
      <c r="SMZ166" s="90"/>
      <c r="SNA166" s="90"/>
      <c r="SNB166" s="90"/>
      <c r="SNC166" s="90"/>
      <c r="SND166" s="90"/>
      <c r="SNE166" s="90"/>
      <c r="SNF166" s="90"/>
      <c r="SNG166" s="90"/>
      <c r="SNH166" s="90"/>
      <c r="SNI166" s="90"/>
      <c r="SNJ166" s="90"/>
      <c r="SNK166" s="90"/>
      <c r="SNL166" s="90"/>
      <c r="SNM166" s="90"/>
      <c r="SNN166" s="90"/>
      <c r="SNO166" s="90"/>
      <c r="SNP166" s="90"/>
      <c r="SNQ166" s="90"/>
      <c r="SNR166" s="90"/>
      <c r="SNS166" s="90"/>
      <c r="SNT166" s="90"/>
      <c r="SNU166" s="90"/>
      <c r="SNV166" s="90"/>
      <c r="SNW166" s="90"/>
      <c r="SNX166" s="90"/>
      <c r="SNY166" s="90"/>
      <c r="SNZ166" s="90"/>
      <c r="SOA166" s="90"/>
      <c r="SOB166" s="90"/>
      <c r="SOC166" s="90"/>
      <c r="SOD166" s="90"/>
      <c r="SOE166" s="90"/>
      <c r="SOF166" s="90"/>
      <c r="SOG166" s="90"/>
      <c r="SOH166" s="90"/>
      <c r="SOI166" s="90"/>
      <c r="SOJ166" s="90"/>
      <c r="SOK166" s="90"/>
      <c r="SOL166" s="90"/>
      <c r="SOM166" s="90"/>
      <c r="SON166" s="90"/>
      <c r="SOO166" s="90"/>
      <c r="SOP166" s="90"/>
      <c r="SOQ166" s="90"/>
      <c r="SOR166" s="90"/>
      <c r="SOS166" s="90"/>
      <c r="SOT166" s="90"/>
      <c r="SOU166" s="90"/>
      <c r="SOV166" s="90"/>
      <c r="SOW166" s="90"/>
      <c r="SOX166" s="90"/>
      <c r="SOY166" s="90"/>
      <c r="SOZ166" s="90"/>
      <c r="SPA166" s="90"/>
      <c r="SPB166" s="90"/>
      <c r="SPC166" s="90"/>
      <c r="SPD166" s="90"/>
      <c r="SPE166" s="90"/>
      <c r="SPF166" s="90"/>
      <c r="SPG166" s="90"/>
      <c r="SPH166" s="90"/>
      <c r="SPI166" s="90"/>
      <c r="SPJ166" s="90"/>
      <c r="SPK166" s="90"/>
      <c r="SPL166" s="90"/>
      <c r="SPM166" s="90"/>
      <c r="SPN166" s="90"/>
      <c r="SPO166" s="90"/>
      <c r="SPP166" s="90"/>
      <c r="SPQ166" s="90"/>
      <c r="SPR166" s="90"/>
      <c r="SPS166" s="90"/>
      <c r="SPT166" s="90"/>
      <c r="SPU166" s="90"/>
      <c r="SPV166" s="90"/>
      <c r="SPW166" s="90"/>
      <c r="SPX166" s="90"/>
      <c r="SPY166" s="90"/>
      <c r="SPZ166" s="90"/>
      <c r="SQA166" s="90"/>
      <c r="SQB166" s="90"/>
      <c r="SQC166" s="90"/>
      <c r="SQD166" s="90"/>
      <c r="SQE166" s="90"/>
      <c r="SQF166" s="90"/>
      <c r="SQG166" s="90"/>
      <c r="SQH166" s="90"/>
      <c r="SQI166" s="90"/>
      <c r="SQJ166" s="90"/>
      <c r="SQK166" s="90"/>
      <c r="SQL166" s="90"/>
      <c r="SQM166" s="90"/>
      <c r="SQN166" s="90"/>
      <c r="SQO166" s="90"/>
      <c r="SQP166" s="90"/>
      <c r="SQQ166" s="90"/>
      <c r="SQR166" s="90"/>
      <c r="SQS166" s="90"/>
      <c r="SQT166" s="90"/>
      <c r="SQU166" s="90"/>
      <c r="SQV166" s="90"/>
      <c r="SQW166" s="90"/>
      <c r="SQX166" s="90"/>
      <c r="SQY166" s="90"/>
      <c r="SQZ166" s="90"/>
      <c r="SRA166" s="90"/>
      <c r="SRB166" s="90"/>
      <c r="SRC166" s="90"/>
      <c r="SRD166" s="90"/>
      <c r="SRE166" s="90"/>
      <c r="SRF166" s="90"/>
      <c r="SRG166" s="90"/>
      <c r="SRH166" s="90"/>
      <c r="SRI166" s="90"/>
      <c r="SRJ166" s="90"/>
      <c r="SRK166" s="90"/>
      <c r="SRL166" s="90"/>
      <c r="SRM166" s="90"/>
      <c r="SRN166" s="90"/>
      <c r="SRO166" s="90"/>
      <c r="SRP166" s="90"/>
      <c r="SRQ166" s="90"/>
      <c r="SRR166" s="90"/>
      <c r="SRS166" s="90"/>
      <c r="SRT166" s="90"/>
      <c r="SRU166" s="90"/>
      <c r="SRV166" s="90"/>
      <c r="SRW166" s="90"/>
      <c r="SRX166" s="90"/>
      <c r="SRY166" s="90"/>
      <c r="SRZ166" s="90"/>
      <c r="SSA166" s="90"/>
      <c r="SSB166" s="90"/>
      <c r="SSC166" s="90"/>
      <c r="SSD166" s="90"/>
      <c r="SSE166" s="90"/>
      <c r="SSF166" s="90"/>
      <c r="SSG166" s="90"/>
      <c r="SSH166" s="90"/>
      <c r="SSI166" s="90"/>
      <c r="SSJ166" s="90"/>
      <c r="SSK166" s="90"/>
      <c r="SSL166" s="90"/>
      <c r="SSM166" s="90"/>
      <c r="SSN166" s="90"/>
      <c r="SSO166" s="90"/>
      <c r="SSP166" s="90"/>
      <c r="SSQ166" s="90"/>
      <c r="SSR166" s="90"/>
      <c r="SSS166" s="90"/>
      <c r="SST166" s="90"/>
      <c r="SSU166" s="90"/>
      <c r="SSV166" s="90"/>
      <c r="SSW166" s="90"/>
      <c r="SSX166" s="90"/>
      <c r="SSY166" s="90"/>
      <c r="SSZ166" s="90"/>
      <c r="STA166" s="90"/>
      <c r="STB166" s="90"/>
      <c r="STC166" s="90"/>
      <c r="STD166" s="90"/>
      <c r="STE166" s="90"/>
      <c r="STF166" s="90"/>
      <c r="STG166" s="90"/>
      <c r="STH166" s="90"/>
      <c r="STI166" s="90"/>
      <c r="STJ166" s="90"/>
      <c r="STK166" s="90"/>
      <c r="STL166" s="90"/>
      <c r="STM166" s="90"/>
      <c r="STN166" s="90"/>
      <c r="STO166" s="90"/>
      <c r="STP166" s="90"/>
      <c r="STQ166" s="90"/>
      <c r="STR166" s="90"/>
      <c r="STS166" s="90"/>
      <c r="STT166" s="90"/>
      <c r="STU166" s="90"/>
      <c r="STV166" s="90"/>
      <c r="STW166" s="90"/>
      <c r="STX166" s="90"/>
      <c r="STY166" s="90"/>
      <c r="STZ166" s="90"/>
      <c r="SUA166" s="90"/>
      <c r="SUB166" s="90"/>
      <c r="SUC166" s="90"/>
      <c r="SUD166" s="90"/>
      <c r="SUE166" s="90"/>
      <c r="SUF166" s="90"/>
      <c r="SUG166" s="90"/>
      <c r="SUH166" s="90"/>
      <c r="SUI166" s="90"/>
      <c r="SUJ166" s="90"/>
      <c r="SUK166" s="90"/>
      <c r="SUL166" s="90"/>
      <c r="SUM166" s="90"/>
      <c r="SUN166" s="90"/>
      <c r="SUO166" s="90"/>
      <c r="SUP166" s="90"/>
      <c r="SUQ166" s="90"/>
      <c r="SUR166" s="90"/>
      <c r="SUS166" s="90"/>
      <c r="SUT166" s="90"/>
      <c r="SUU166" s="90"/>
      <c r="SUV166" s="90"/>
      <c r="SUW166" s="90"/>
      <c r="SUX166" s="90"/>
      <c r="SUY166" s="90"/>
      <c r="SUZ166" s="90"/>
      <c r="SVA166" s="90"/>
      <c r="SVB166" s="90"/>
      <c r="SVC166" s="90"/>
      <c r="SVD166" s="90"/>
      <c r="SVE166" s="90"/>
      <c r="SVF166" s="90"/>
      <c r="SVG166" s="90"/>
      <c r="SVH166" s="90"/>
      <c r="SVI166" s="90"/>
      <c r="SVJ166" s="90"/>
      <c r="SVK166" s="90"/>
      <c r="SVL166" s="90"/>
      <c r="SVM166" s="90"/>
      <c r="SVN166" s="90"/>
      <c r="SVO166" s="90"/>
      <c r="SVP166" s="90"/>
      <c r="SVQ166" s="90"/>
      <c r="SVR166" s="90"/>
      <c r="SVS166" s="90"/>
      <c r="SVT166" s="90"/>
      <c r="SVU166" s="90"/>
      <c r="SVV166" s="90"/>
      <c r="SVW166" s="90"/>
      <c r="SVX166" s="90"/>
      <c r="SVY166" s="90"/>
      <c r="SVZ166" s="90"/>
      <c r="SWA166" s="90"/>
      <c r="SWB166" s="90"/>
      <c r="SWC166" s="90"/>
      <c r="SWD166" s="90"/>
      <c r="SWE166" s="90"/>
      <c r="SWF166" s="90"/>
      <c r="SWG166" s="90"/>
      <c r="SWH166" s="90"/>
      <c r="SWI166" s="90"/>
      <c r="SWJ166" s="90"/>
      <c r="SWK166" s="90"/>
      <c r="SWL166" s="90"/>
      <c r="SWM166" s="90"/>
      <c r="SWN166" s="90"/>
      <c r="SWO166" s="90"/>
      <c r="SWP166" s="90"/>
      <c r="SWQ166" s="90"/>
      <c r="SWR166" s="90"/>
      <c r="SWS166" s="90"/>
      <c r="SWT166" s="90"/>
      <c r="SWU166" s="90"/>
      <c r="SWV166" s="90"/>
      <c r="SWW166" s="90"/>
      <c r="SWX166" s="90"/>
      <c r="SWY166" s="90"/>
      <c r="SWZ166" s="90"/>
      <c r="SXA166" s="90"/>
      <c r="SXB166" s="90"/>
      <c r="SXC166" s="90"/>
      <c r="SXD166" s="90"/>
      <c r="SXE166" s="90"/>
      <c r="SXF166" s="90"/>
      <c r="SXG166" s="90"/>
      <c r="SXH166" s="90"/>
      <c r="SXI166" s="90"/>
      <c r="SXJ166" s="90"/>
      <c r="SXK166" s="90"/>
      <c r="SXL166" s="90"/>
      <c r="SXM166" s="90"/>
      <c r="SXN166" s="90"/>
      <c r="SXO166" s="90"/>
      <c r="SXP166" s="90"/>
      <c r="SXQ166" s="90"/>
      <c r="SXR166" s="90"/>
      <c r="SXS166" s="90"/>
      <c r="SXT166" s="90"/>
      <c r="SXU166" s="90"/>
      <c r="SXV166" s="90"/>
      <c r="SXW166" s="90"/>
      <c r="SXX166" s="90"/>
      <c r="SXY166" s="90"/>
      <c r="SXZ166" s="90"/>
      <c r="SYA166" s="90"/>
      <c r="SYB166" s="90"/>
      <c r="SYC166" s="90"/>
      <c r="SYD166" s="90"/>
      <c r="SYE166" s="90"/>
      <c r="SYF166" s="90"/>
      <c r="SYG166" s="90"/>
      <c r="SYH166" s="90"/>
      <c r="SYI166" s="90"/>
      <c r="SYJ166" s="90"/>
      <c r="SYK166" s="90"/>
      <c r="SYL166" s="90"/>
      <c r="SYM166" s="90"/>
      <c r="SYN166" s="90"/>
      <c r="SYO166" s="90"/>
      <c r="SYP166" s="90"/>
      <c r="SYQ166" s="90"/>
      <c r="SYR166" s="90"/>
      <c r="SYS166" s="90"/>
      <c r="SYT166" s="90"/>
      <c r="SYU166" s="90"/>
      <c r="SYV166" s="90"/>
      <c r="SYW166" s="90"/>
      <c r="SYX166" s="90"/>
      <c r="SYY166" s="90"/>
      <c r="SYZ166" s="90"/>
      <c r="SZA166" s="90"/>
      <c r="SZB166" s="90"/>
      <c r="SZC166" s="90"/>
      <c r="SZD166" s="90"/>
      <c r="SZE166" s="90"/>
      <c r="SZF166" s="90"/>
      <c r="SZG166" s="90"/>
      <c r="SZH166" s="90"/>
      <c r="SZI166" s="90"/>
      <c r="SZJ166" s="90"/>
      <c r="SZK166" s="90"/>
      <c r="SZL166" s="90"/>
      <c r="SZM166" s="90"/>
      <c r="SZN166" s="90"/>
      <c r="SZO166" s="90"/>
      <c r="SZP166" s="90"/>
      <c r="SZQ166" s="90"/>
      <c r="SZR166" s="90"/>
      <c r="SZS166" s="90"/>
      <c r="SZT166" s="90"/>
      <c r="SZU166" s="90"/>
      <c r="SZV166" s="90"/>
      <c r="SZW166" s="90"/>
      <c r="SZX166" s="90"/>
      <c r="SZY166" s="90"/>
      <c r="SZZ166" s="90"/>
      <c r="TAA166" s="90"/>
      <c r="TAB166" s="90"/>
      <c r="TAC166" s="90"/>
      <c r="TAD166" s="90"/>
      <c r="TAE166" s="90"/>
      <c r="TAF166" s="90"/>
      <c r="TAG166" s="90"/>
      <c r="TAH166" s="90"/>
      <c r="TAI166" s="90"/>
      <c r="TAJ166" s="90"/>
      <c r="TAK166" s="90"/>
      <c r="TAL166" s="90"/>
      <c r="TAM166" s="90"/>
      <c r="TAN166" s="90"/>
      <c r="TAO166" s="90"/>
      <c r="TAP166" s="90"/>
      <c r="TAQ166" s="90"/>
      <c r="TAR166" s="90"/>
      <c r="TAS166" s="90"/>
      <c r="TAT166" s="90"/>
      <c r="TAU166" s="90"/>
      <c r="TAV166" s="90"/>
      <c r="TAW166" s="90"/>
      <c r="TAX166" s="90"/>
      <c r="TAY166" s="90"/>
      <c r="TAZ166" s="90"/>
      <c r="TBA166" s="90"/>
      <c r="TBB166" s="90"/>
      <c r="TBC166" s="90"/>
      <c r="TBD166" s="90"/>
      <c r="TBE166" s="90"/>
      <c r="TBF166" s="90"/>
      <c r="TBG166" s="90"/>
      <c r="TBH166" s="90"/>
      <c r="TBI166" s="90"/>
      <c r="TBJ166" s="90"/>
      <c r="TBK166" s="90"/>
      <c r="TBL166" s="90"/>
      <c r="TBM166" s="90"/>
      <c r="TBN166" s="90"/>
      <c r="TBO166" s="90"/>
      <c r="TBP166" s="90"/>
      <c r="TBQ166" s="90"/>
      <c r="TBR166" s="90"/>
      <c r="TBS166" s="90"/>
      <c r="TBT166" s="90"/>
      <c r="TBU166" s="90"/>
      <c r="TBV166" s="90"/>
      <c r="TBW166" s="90"/>
      <c r="TBX166" s="90"/>
      <c r="TBY166" s="90"/>
      <c r="TBZ166" s="90"/>
      <c r="TCA166" s="90"/>
      <c r="TCB166" s="90"/>
      <c r="TCC166" s="90"/>
      <c r="TCD166" s="90"/>
      <c r="TCE166" s="90"/>
      <c r="TCF166" s="90"/>
      <c r="TCG166" s="90"/>
      <c r="TCH166" s="90"/>
      <c r="TCI166" s="90"/>
      <c r="TCJ166" s="90"/>
      <c r="TCK166" s="90"/>
      <c r="TCL166" s="90"/>
      <c r="TCM166" s="90"/>
      <c r="TCN166" s="90"/>
      <c r="TCO166" s="90"/>
      <c r="TCP166" s="90"/>
      <c r="TCQ166" s="90"/>
      <c r="TCR166" s="90"/>
      <c r="TCS166" s="90"/>
      <c r="TCT166" s="90"/>
      <c r="TCU166" s="90"/>
      <c r="TCV166" s="90"/>
      <c r="TCW166" s="90"/>
      <c r="TCX166" s="90"/>
      <c r="TCY166" s="90"/>
      <c r="TCZ166" s="90"/>
      <c r="TDA166" s="90"/>
      <c r="TDB166" s="90"/>
      <c r="TDC166" s="90"/>
      <c r="TDD166" s="90"/>
      <c r="TDE166" s="90"/>
      <c r="TDF166" s="90"/>
      <c r="TDG166" s="90"/>
      <c r="TDH166" s="90"/>
      <c r="TDI166" s="90"/>
      <c r="TDJ166" s="90"/>
      <c r="TDK166" s="90"/>
      <c r="TDL166" s="90"/>
      <c r="TDM166" s="90"/>
      <c r="TDN166" s="90"/>
      <c r="TDO166" s="90"/>
      <c r="TDP166" s="90"/>
      <c r="TDQ166" s="90"/>
      <c r="TDR166" s="90"/>
      <c r="TDS166" s="90"/>
      <c r="TDT166" s="90"/>
      <c r="TDU166" s="90"/>
      <c r="TDV166" s="90"/>
      <c r="TDW166" s="90"/>
      <c r="TDX166" s="90"/>
      <c r="TDY166" s="90"/>
      <c r="TDZ166" s="90"/>
      <c r="TEA166" s="90"/>
      <c r="TEB166" s="90"/>
      <c r="TEC166" s="90"/>
      <c r="TED166" s="90"/>
      <c r="TEE166" s="90"/>
      <c r="TEF166" s="90"/>
      <c r="TEG166" s="90"/>
      <c r="TEH166" s="90"/>
      <c r="TEI166" s="90"/>
      <c r="TEJ166" s="90"/>
      <c r="TEK166" s="90"/>
      <c r="TEL166" s="90"/>
      <c r="TEM166" s="90"/>
      <c r="TEN166" s="90"/>
      <c r="TEO166" s="90"/>
      <c r="TEP166" s="90"/>
      <c r="TEQ166" s="90"/>
      <c r="TER166" s="90"/>
      <c r="TES166" s="90"/>
      <c r="TET166" s="90"/>
      <c r="TEU166" s="90"/>
      <c r="TEV166" s="90"/>
      <c r="TEW166" s="90"/>
      <c r="TEX166" s="90"/>
      <c r="TEY166" s="90"/>
      <c r="TEZ166" s="90"/>
      <c r="TFA166" s="90"/>
      <c r="TFB166" s="90"/>
      <c r="TFC166" s="90"/>
      <c r="TFD166" s="90"/>
      <c r="TFE166" s="90"/>
      <c r="TFF166" s="90"/>
      <c r="TFG166" s="90"/>
      <c r="TFH166" s="90"/>
      <c r="TFI166" s="90"/>
      <c r="TFJ166" s="90"/>
      <c r="TFK166" s="90"/>
      <c r="TFL166" s="90"/>
      <c r="TFM166" s="90"/>
      <c r="TFN166" s="90"/>
      <c r="TFO166" s="90"/>
      <c r="TFP166" s="90"/>
      <c r="TFQ166" s="90"/>
      <c r="TFR166" s="90"/>
      <c r="TFS166" s="90"/>
      <c r="TFT166" s="90"/>
      <c r="TFU166" s="90"/>
      <c r="TFV166" s="90"/>
      <c r="TFW166" s="90"/>
      <c r="TFX166" s="90"/>
      <c r="TFY166" s="90"/>
      <c r="TFZ166" s="90"/>
      <c r="TGA166" s="90"/>
      <c r="TGB166" s="90"/>
      <c r="TGC166" s="90"/>
      <c r="TGD166" s="90"/>
      <c r="TGE166" s="90"/>
      <c r="TGF166" s="90"/>
      <c r="TGG166" s="90"/>
      <c r="TGH166" s="90"/>
      <c r="TGI166" s="90"/>
      <c r="TGJ166" s="90"/>
      <c r="TGK166" s="90"/>
      <c r="TGL166" s="90"/>
      <c r="TGM166" s="90"/>
      <c r="TGN166" s="90"/>
      <c r="TGO166" s="90"/>
      <c r="TGP166" s="90"/>
      <c r="TGQ166" s="90"/>
      <c r="TGR166" s="90"/>
      <c r="TGS166" s="90"/>
      <c r="TGT166" s="90"/>
      <c r="TGU166" s="90"/>
      <c r="TGV166" s="90"/>
      <c r="TGW166" s="90"/>
      <c r="TGX166" s="90"/>
      <c r="TGY166" s="90"/>
      <c r="TGZ166" s="90"/>
      <c r="THA166" s="90"/>
      <c r="THB166" s="90"/>
      <c r="THC166" s="90"/>
      <c r="THD166" s="90"/>
      <c r="THE166" s="90"/>
      <c r="THF166" s="90"/>
      <c r="THG166" s="90"/>
      <c r="THH166" s="90"/>
      <c r="THI166" s="90"/>
      <c r="THJ166" s="90"/>
      <c r="THK166" s="90"/>
      <c r="THL166" s="90"/>
      <c r="THM166" s="90"/>
      <c r="THN166" s="90"/>
      <c r="THO166" s="90"/>
      <c r="THP166" s="90"/>
      <c r="THQ166" s="90"/>
      <c r="THR166" s="90"/>
      <c r="THS166" s="90"/>
      <c r="THT166" s="90"/>
      <c r="THU166" s="90"/>
      <c r="THV166" s="90"/>
      <c r="THW166" s="90"/>
      <c r="THX166" s="90"/>
      <c r="THY166" s="90"/>
      <c r="THZ166" s="90"/>
      <c r="TIA166" s="90"/>
      <c r="TIB166" s="90"/>
      <c r="TIC166" s="90"/>
      <c r="TID166" s="90"/>
      <c r="TIE166" s="90"/>
      <c r="TIF166" s="90"/>
      <c r="TIG166" s="90"/>
      <c r="TIH166" s="90"/>
      <c r="TII166" s="90"/>
      <c r="TIJ166" s="90"/>
      <c r="TIK166" s="90"/>
      <c r="TIL166" s="90"/>
      <c r="TIM166" s="90"/>
      <c r="TIN166" s="90"/>
      <c r="TIO166" s="90"/>
      <c r="TIP166" s="90"/>
      <c r="TIQ166" s="90"/>
      <c r="TIR166" s="90"/>
      <c r="TIS166" s="90"/>
      <c r="TIT166" s="90"/>
      <c r="TIU166" s="90"/>
      <c r="TIV166" s="90"/>
      <c r="TIW166" s="90"/>
      <c r="TIX166" s="90"/>
      <c r="TIY166" s="90"/>
      <c r="TIZ166" s="90"/>
      <c r="TJA166" s="90"/>
      <c r="TJB166" s="90"/>
      <c r="TJC166" s="90"/>
      <c r="TJD166" s="90"/>
      <c r="TJE166" s="90"/>
      <c r="TJF166" s="90"/>
      <c r="TJG166" s="90"/>
      <c r="TJH166" s="90"/>
      <c r="TJI166" s="90"/>
      <c r="TJJ166" s="90"/>
      <c r="TJK166" s="90"/>
      <c r="TJL166" s="90"/>
      <c r="TJM166" s="90"/>
      <c r="TJN166" s="90"/>
      <c r="TJO166" s="90"/>
      <c r="TJP166" s="90"/>
      <c r="TJQ166" s="90"/>
      <c r="TJR166" s="90"/>
      <c r="TJS166" s="90"/>
      <c r="TJT166" s="90"/>
      <c r="TJU166" s="90"/>
      <c r="TJV166" s="90"/>
      <c r="TJW166" s="90"/>
      <c r="TJX166" s="90"/>
      <c r="TJY166" s="90"/>
      <c r="TJZ166" s="90"/>
      <c r="TKA166" s="90"/>
      <c r="TKB166" s="90"/>
      <c r="TKC166" s="90"/>
      <c r="TKD166" s="90"/>
      <c r="TKE166" s="90"/>
      <c r="TKF166" s="90"/>
      <c r="TKG166" s="90"/>
      <c r="TKH166" s="90"/>
      <c r="TKI166" s="90"/>
      <c r="TKJ166" s="90"/>
      <c r="TKK166" s="90"/>
      <c r="TKL166" s="90"/>
      <c r="TKM166" s="90"/>
      <c r="TKN166" s="90"/>
      <c r="TKO166" s="90"/>
      <c r="TKP166" s="90"/>
      <c r="TKQ166" s="90"/>
      <c r="TKR166" s="90"/>
      <c r="TKS166" s="90"/>
      <c r="TKT166" s="90"/>
      <c r="TKU166" s="90"/>
      <c r="TKV166" s="90"/>
      <c r="TKW166" s="90"/>
      <c r="TKX166" s="90"/>
      <c r="TKY166" s="90"/>
      <c r="TKZ166" s="90"/>
      <c r="TLA166" s="90"/>
      <c r="TLB166" s="90"/>
      <c r="TLC166" s="90"/>
      <c r="TLD166" s="90"/>
      <c r="TLE166" s="90"/>
      <c r="TLF166" s="90"/>
      <c r="TLG166" s="90"/>
      <c r="TLH166" s="90"/>
      <c r="TLI166" s="90"/>
      <c r="TLJ166" s="90"/>
      <c r="TLK166" s="90"/>
      <c r="TLL166" s="90"/>
      <c r="TLM166" s="90"/>
      <c r="TLN166" s="90"/>
      <c r="TLO166" s="90"/>
      <c r="TLP166" s="90"/>
      <c r="TLQ166" s="90"/>
      <c r="TLR166" s="90"/>
      <c r="TLS166" s="90"/>
      <c r="TLT166" s="90"/>
      <c r="TLU166" s="90"/>
      <c r="TLV166" s="90"/>
      <c r="TLW166" s="90"/>
      <c r="TLX166" s="90"/>
      <c r="TLY166" s="90"/>
      <c r="TLZ166" s="90"/>
      <c r="TMA166" s="90"/>
      <c r="TMB166" s="90"/>
      <c r="TMC166" s="90"/>
      <c r="TMD166" s="90"/>
      <c r="TME166" s="90"/>
      <c r="TMF166" s="90"/>
      <c r="TMG166" s="90"/>
      <c r="TMH166" s="90"/>
      <c r="TMI166" s="90"/>
      <c r="TMJ166" s="90"/>
      <c r="TMK166" s="90"/>
      <c r="TML166" s="90"/>
      <c r="TMM166" s="90"/>
      <c r="TMN166" s="90"/>
      <c r="TMO166" s="90"/>
      <c r="TMP166" s="90"/>
      <c r="TMQ166" s="90"/>
      <c r="TMR166" s="90"/>
      <c r="TMS166" s="90"/>
      <c r="TMT166" s="90"/>
      <c r="TMU166" s="90"/>
      <c r="TMV166" s="90"/>
      <c r="TMW166" s="90"/>
      <c r="TMX166" s="90"/>
      <c r="TMY166" s="90"/>
      <c r="TMZ166" s="90"/>
      <c r="TNA166" s="90"/>
      <c r="TNB166" s="90"/>
      <c r="TNC166" s="90"/>
      <c r="TND166" s="90"/>
      <c r="TNE166" s="90"/>
      <c r="TNF166" s="90"/>
      <c r="TNG166" s="90"/>
      <c r="TNH166" s="90"/>
      <c r="TNI166" s="90"/>
      <c r="TNJ166" s="90"/>
      <c r="TNK166" s="90"/>
      <c r="TNL166" s="90"/>
      <c r="TNM166" s="90"/>
      <c r="TNN166" s="90"/>
      <c r="TNO166" s="90"/>
      <c r="TNP166" s="90"/>
      <c r="TNQ166" s="90"/>
      <c r="TNR166" s="90"/>
      <c r="TNS166" s="90"/>
      <c r="TNT166" s="90"/>
      <c r="TNU166" s="90"/>
      <c r="TNV166" s="90"/>
      <c r="TNW166" s="90"/>
      <c r="TNX166" s="90"/>
      <c r="TNY166" s="90"/>
      <c r="TNZ166" s="90"/>
      <c r="TOA166" s="90"/>
      <c r="TOB166" s="90"/>
      <c r="TOC166" s="90"/>
      <c r="TOD166" s="90"/>
      <c r="TOE166" s="90"/>
      <c r="TOF166" s="90"/>
      <c r="TOG166" s="90"/>
      <c r="TOH166" s="90"/>
      <c r="TOI166" s="90"/>
      <c r="TOJ166" s="90"/>
      <c r="TOK166" s="90"/>
      <c r="TOL166" s="90"/>
      <c r="TOM166" s="90"/>
      <c r="TON166" s="90"/>
      <c r="TOO166" s="90"/>
      <c r="TOP166" s="90"/>
      <c r="TOQ166" s="90"/>
      <c r="TOR166" s="90"/>
      <c r="TOS166" s="90"/>
      <c r="TOT166" s="90"/>
      <c r="TOU166" s="90"/>
      <c r="TOV166" s="90"/>
      <c r="TOW166" s="90"/>
      <c r="TOX166" s="90"/>
      <c r="TOY166" s="90"/>
      <c r="TOZ166" s="90"/>
      <c r="TPA166" s="90"/>
      <c r="TPB166" s="90"/>
      <c r="TPC166" s="90"/>
      <c r="TPD166" s="90"/>
      <c r="TPE166" s="90"/>
      <c r="TPF166" s="90"/>
      <c r="TPG166" s="90"/>
      <c r="TPH166" s="90"/>
      <c r="TPI166" s="90"/>
      <c r="TPJ166" s="90"/>
      <c r="TPK166" s="90"/>
      <c r="TPL166" s="90"/>
      <c r="TPM166" s="90"/>
      <c r="TPN166" s="90"/>
      <c r="TPO166" s="90"/>
      <c r="TPP166" s="90"/>
      <c r="TPQ166" s="90"/>
      <c r="TPR166" s="90"/>
      <c r="TPS166" s="90"/>
      <c r="TPT166" s="90"/>
      <c r="TPU166" s="90"/>
      <c r="TPV166" s="90"/>
      <c r="TPW166" s="90"/>
      <c r="TPX166" s="90"/>
      <c r="TPY166" s="90"/>
      <c r="TPZ166" s="90"/>
      <c r="TQA166" s="90"/>
      <c r="TQB166" s="90"/>
      <c r="TQC166" s="90"/>
      <c r="TQD166" s="90"/>
      <c r="TQE166" s="90"/>
      <c r="TQF166" s="90"/>
      <c r="TQG166" s="90"/>
      <c r="TQH166" s="90"/>
      <c r="TQI166" s="90"/>
      <c r="TQJ166" s="90"/>
      <c r="TQK166" s="90"/>
      <c r="TQL166" s="90"/>
      <c r="TQM166" s="90"/>
      <c r="TQN166" s="90"/>
      <c r="TQO166" s="90"/>
      <c r="TQP166" s="90"/>
      <c r="TQQ166" s="90"/>
      <c r="TQR166" s="90"/>
      <c r="TQS166" s="90"/>
      <c r="TQT166" s="90"/>
      <c r="TQU166" s="90"/>
      <c r="TQV166" s="90"/>
      <c r="TQW166" s="90"/>
      <c r="TQX166" s="90"/>
      <c r="TQY166" s="90"/>
      <c r="TQZ166" s="90"/>
      <c r="TRA166" s="90"/>
      <c r="TRB166" s="90"/>
      <c r="TRC166" s="90"/>
      <c r="TRD166" s="90"/>
      <c r="TRE166" s="90"/>
      <c r="TRF166" s="90"/>
      <c r="TRG166" s="90"/>
      <c r="TRH166" s="90"/>
      <c r="TRI166" s="90"/>
      <c r="TRJ166" s="90"/>
      <c r="TRK166" s="90"/>
      <c r="TRL166" s="90"/>
      <c r="TRM166" s="90"/>
      <c r="TRN166" s="90"/>
      <c r="TRO166" s="90"/>
      <c r="TRP166" s="90"/>
      <c r="TRQ166" s="90"/>
      <c r="TRR166" s="90"/>
      <c r="TRS166" s="90"/>
      <c r="TRT166" s="90"/>
      <c r="TRU166" s="90"/>
      <c r="TRV166" s="90"/>
      <c r="TRW166" s="90"/>
      <c r="TRX166" s="90"/>
      <c r="TRY166" s="90"/>
      <c r="TRZ166" s="90"/>
      <c r="TSA166" s="90"/>
      <c r="TSB166" s="90"/>
      <c r="TSC166" s="90"/>
      <c r="TSD166" s="90"/>
      <c r="TSE166" s="90"/>
      <c r="TSF166" s="90"/>
      <c r="TSG166" s="90"/>
      <c r="TSH166" s="90"/>
      <c r="TSI166" s="90"/>
      <c r="TSJ166" s="90"/>
      <c r="TSK166" s="90"/>
      <c r="TSL166" s="90"/>
      <c r="TSM166" s="90"/>
      <c r="TSN166" s="90"/>
      <c r="TSO166" s="90"/>
      <c r="TSP166" s="90"/>
      <c r="TSQ166" s="90"/>
      <c r="TSR166" s="90"/>
      <c r="TSS166" s="90"/>
      <c r="TST166" s="90"/>
      <c r="TSU166" s="90"/>
      <c r="TSV166" s="90"/>
      <c r="TSW166" s="90"/>
      <c r="TSX166" s="90"/>
      <c r="TSY166" s="90"/>
      <c r="TSZ166" s="90"/>
      <c r="TTA166" s="90"/>
      <c r="TTB166" s="90"/>
      <c r="TTC166" s="90"/>
      <c r="TTD166" s="90"/>
      <c r="TTE166" s="90"/>
      <c r="TTF166" s="90"/>
      <c r="TTG166" s="90"/>
      <c r="TTH166" s="90"/>
      <c r="TTI166" s="90"/>
      <c r="TTJ166" s="90"/>
      <c r="TTK166" s="90"/>
      <c r="TTL166" s="90"/>
      <c r="TTM166" s="90"/>
      <c r="TTN166" s="90"/>
      <c r="TTO166" s="90"/>
      <c r="TTP166" s="90"/>
      <c r="TTQ166" s="90"/>
      <c r="TTR166" s="90"/>
      <c r="TTS166" s="90"/>
      <c r="TTT166" s="90"/>
      <c r="TTU166" s="90"/>
      <c r="TTV166" s="90"/>
      <c r="TTW166" s="90"/>
      <c r="TTX166" s="90"/>
      <c r="TTY166" s="90"/>
      <c r="TTZ166" s="90"/>
      <c r="TUA166" s="90"/>
      <c r="TUB166" s="90"/>
      <c r="TUC166" s="90"/>
      <c r="TUD166" s="90"/>
      <c r="TUE166" s="90"/>
      <c r="TUF166" s="90"/>
      <c r="TUG166" s="90"/>
      <c r="TUH166" s="90"/>
      <c r="TUI166" s="90"/>
      <c r="TUJ166" s="90"/>
      <c r="TUK166" s="90"/>
      <c r="TUL166" s="90"/>
      <c r="TUM166" s="90"/>
      <c r="TUN166" s="90"/>
      <c r="TUO166" s="90"/>
      <c r="TUP166" s="90"/>
      <c r="TUQ166" s="90"/>
      <c r="TUR166" s="90"/>
      <c r="TUS166" s="90"/>
      <c r="TUT166" s="90"/>
      <c r="TUU166" s="90"/>
      <c r="TUV166" s="90"/>
      <c r="TUW166" s="90"/>
      <c r="TUX166" s="90"/>
      <c r="TUY166" s="90"/>
      <c r="TUZ166" s="90"/>
      <c r="TVA166" s="90"/>
      <c r="TVB166" s="90"/>
      <c r="TVC166" s="90"/>
      <c r="TVD166" s="90"/>
      <c r="TVE166" s="90"/>
      <c r="TVF166" s="90"/>
      <c r="TVG166" s="90"/>
      <c r="TVH166" s="90"/>
      <c r="TVI166" s="90"/>
      <c r="TVJ166" s="90"/>
      <c r="TVK166" s="90"/>
      <c r="TVL166" s="90"/>
      <c r="TVM166" s="90"/>
      <c r="TVN166" s="90"/>
      <c r="TVO166" s="90"/>
      <c r="TVP166" s="90"/>
      <c r="TVQ166" s="90"/>
      <c r="TVR166" s="90"/>
      <c r="TVS166" s="90"/>
      <c r="TVT166" s="90"/>
      <c r="TVU166" s="90"/>
      <c r="TVV166" s="90"/>
      <c r="TVW166" s="90"/>
      <c r="TVX166" s="90"/>
      <c r="TVY166" s="90"/>
      <c r="TVZ166" s="90"/>
      <c r="TWA166" s="90"/>
      <c r="TWB166" s="90"/>
      <c r="TWC166" s="90"/>
      <c r="TWD166" s="90"/>
      <c r="TWE166" s="90"/>
      <c r="TWF166" s="90"/>
      <c r="TWG166" s="90"/>
      <c r="TWH166" s="90"/>
      <c r="TWI166" s="90"/>
      <c r="TWJ166" s="90"/>
      <c r="TWK166" s="90"/>
      <c r="TWL166" s="90"/>
      <c r="TWM166" s="90"/>
      <c r="TWN166" s="90"/>
      <c r="TWO166" s="90"/>
      <c r="TWP166" s="90"/>
      <c r="TWQ166" s="90"/>
      <c r="TWR166" s="90"/>
      <c r="TWS166" s="90"/>
      <c r="TWT166" s="90"/>
      <c r="TWU166" s="90"/>
      <c r="TWV166" s="90"/>
      <c r="TWW166" s="90"/>
      <c r="TWX166" s="90"/>
      <c r="TWY166" s="90"/>
      <c r="TWZ166" s="90"/>
      <c r="TXA166" s="90"/>
      <c r="TXB166" s="90"/>
      <c r="TXC166" s="90"/>
      <c r="TXD166" s="90"/>
      <c r="TXE166" s="90"/>
      <c r="TXF166" s="90"/>
      <c r="TXG166" s="90"/>
      <c r="TXH166" s="90"/>
      <c r="TXI166" s="90"/>
      <c r="TXJ166" s="90"/>
      <c r="TXK166" s="90"/>
      <c r="TXL166" s="90"/>
      <c r="TXM166" s="90"/>
      <c r="TXN166" s="90"/>
      <c r="TXO166" s="90"/>
      <c r="TXP166" s="90"/>
      <c r="TXQ166" s="90"/>
      <c r="TXR166" s="90"/>
      <c r="TXS166" s="90"/>
      <c r="TXT166" s="90"/>
      <c r="TXU166" s="90"/>
      <c r="TXV166" s="90"/>
      <c r="TXW166" s="90"/>
      <c r="TXX166" s="90"/>
      <c r="TXY166" s="90"/>
      <c r="TXZ166" s="90"/>
      <c r="TYA166" s="90"/>
      <c r="TYB166" s="90"/>
      <c r="TYC166" s="90"/>
      <c r="TYD166" s="90"/>
      <c r="TYE166" s="90"/>
      <c r="TYF166" s="90"/>
      <c r="TYG166" s="90"/>
      <c r="TYH166" s="90"/>
      <c r="TYI166" s="90"/>
      <c r="TYJ166" s="90"/>
      <c r="TYK166" s="90"/>
      <c r="TYL166" s="90"/>
      <c r="TYM166" s="90"/>
      <c r="TYN166" s="90"/>
      <c r="TYO166" s="90"/>
      <c r="TYP166" s="90"/>
      <c r="TYQ166" s="90"/>
      <c r="TYR166" s="90"/>
      <c r="TYS166" s="90"/>
      <c r="TYT166" s="90"/>
      <c r="TYU166" s="90"/>
      <c r="TYV166" s="90"/>
      <c r="TYW166" s="90"/>
      <c r="TYX166" s="90"/>
      <c r="TYY166" s="90"/>
      <c r="TYZ166" s="90"/>
      <c r="TZA166" s="90"/>
      <c r="TZB166" s="90"/>
      <c r="TZC166" s="90"/>
      <c r="TZD166" s="90"/>
      <c r="TZE166" s="90"/>
      <c r="TZF166" s="90"/>
      <c r="TZG166" s="90"/>
      <c r="TZH166" s="90"/>
      <c r="TZI166" s="90"/>
      <c r="TZJ166" s="90"/>
      <c r="TZK166" s="90"/>
      <c r="TZL166" s="90"/>
      <c r="TZM166" s="90"/>
      <c r="TZN166" s="90"/>
      <c r="TZO166" s="90"/>
      <c r="TZP166" s="90"/>
      <c r="TZQ166" s="90"/>
      <c r="TZR166" s="90"/>
      <c r="TZS166" s="90"/>
      <c r="TZT166" s="90"/>
      <c r="TZU166" s="90"/>
      <c r="TZV166" s="90"/>
      <c r="TZW166" s="90"/>
      <c r="TZX166" s="90"/>
      <c r="TZY166" s="90"/>
      <c r="TZZ166" s="90"/>
      <c r="UAA166" s="90"/>
      <c r="UAB166" s="90"/>
      <c r="UAC166" s="90"/>
      <c r="UAD166" s="90"/>
      <c r="UAE166" s="90"/>
      <c r="UAF166" s="90"/>
      <c r="UAG166" s="90"/>
      <c r="UAH166" s="90"/>
      <c r="UAI166" s="90"/>
      <c r="UAJ166" s="90"/>
      <c r="UAK166" s="90"/>
      <c r="UAL166" s="90"/>
      <c r="UAM166" s="90"/>
      <c r="UAN166" s="90"/>
      <c r="UAO166" s="90"/>
      <c r="UAP166" s="90"/>
      <c r="UAQ166" s="90"/>
      <c r="UAR166" s="90"/>
      <c r="UAS166" s="90"/>
      <c r="UAT166" s="90"/>
      <c r="UAU166" s="90"/>
      <c r="UAV166" s="90"/>
      <c r="UAW166" s="90"/>
      <c r="UAX166" s="90"/>
      <c r="UAY166" s="90"/>
      <c r="UAZ166" s="90"/>
      <c r="UBA166" s="90"/>
      <c r="UBB166" s="90"/>
      <c r="UBC166" s="90"/>
      <c r="UBD166" s="90"/>
      <c r="UBE166" s="90"/>
      <c r="UBF166" s="90"/>
      <c r="UBG166" s="90"/>
      <c r="UBH166" s="90"/>
      <c r="UBI166" s="90"/>
      <c r="UBJ166" s="90"/>
      <c r="UBK166" s="90"/>
      <c r="UBL166" s="90"/>
      <c r="UBM166" s="90"/>
      <c r="UBN166" s="90"/>
      <c r="UBO166" s="90"/>
      <c r="UBP166" s="90"/>
      <c r="UBQ166" s="90"/>
      <c r="UBR166" s="90"/>
      <c r="UBS166" s="90"/>
      <c r="UBT166" s="90"/>
      <c r="UBU166" s="90"/>
      <c r="UBV166" s="90"/>
      <c r="UBW166" s="90"/>
      <c r="UBX166" s="90"/>
      <c r="UBY166" s="90"/>
      <c r="UBZ166" s="90"/>
      <c r="UCA166" s="90"/>
      <c r="UCB166" s="90"/>
      <c r="UCC166" s="90"/>
      <c r="UCD166" s="90"/>
      <c r="UCE166" s="90"/>
      <c r="UCF166" s="90"/>
      <c r="UCG166" s="90"/>
      <c r="UCH166" s="90"/>
      <c r="UCI166" s="90"/>
      <c r="UCJ166" s="90"/>
      <c r="UCK166" s="90"/>
      <c r="UCL166" s="90"/>
      <c r="UCM166" s="90"/>
      <c r="UCN166" s="90"/>
      <c r="UCO166" s="90"/>
      <c r="UCP166" s="90"/>
      <c r="UCQ166" s="90"/>
      <c r="UCR166" s="90"/>
      <c r="UCS166" s="90"/>
      <c r="UCT166" s="90"/>
      <c r="UCU166" s="90"/>
      <c r="UCV166" s="90"/>
      <c r="UCW166" s="90"/>
      <c r="UCX166" s="90"/>
      <c r="UCY166" s="90"/>
      <c r="UCZ166" s="90"/>
      <c r="UDA166" s="90"/>
      <c r="UDB166" s="90"/>
      <c r="UDC166" s="90"/>
      <c r="UDD166" s="90"/>
      <c r="UDE166" s="90"/>
      <c r="UDF166" s="90"/>
      <c r="UDG166" s="90"/>
      <c r="UDH166" s="90"/>
      <c r="UDI166" s="90"/>
      <c r="UDJ166" s="90"/>
      <c r="UDK166" s="90"/>
      <c r="UDL166" s="90"/>
      <c r="UDM166" s="90"/>
      <c r="UDN166" s="90"/>
      <c r="UDO166" s="90"/>
      <c r="UDP166" s="90"/>
      <c r="UDQ166" s="90"/>
      <c r="UDR166" s="90"/>
      <c r="UDS166" s="90"/>
      <c r="UDT166" s="90"/>
      <c r="UDU166" s="90"/>
      <c r="UDV166" s="90"/>
      <c r="UDW166" s="90"/>
      <c r="UDX166" s="90"/>
      <c r="UDY166" s="90"/>
      <c r="UDZ166" s="90"/>
      <c r="UEA166" s="90"/>
      <c r="UEB166" s="90"/>
      <c r="UEC166" s="90"/>
      <c r="UED166" s="90"/>
      <c r="UEE166" s="90"/>
      <c r="UEF166" s="90"/>
      <c r="UEG166" s="90"/>
      <c r="UEH166" s="90"/>
      <c r="UEI166" s="90"/>
      <c r="UEJ166" s="90"/>
      <c r="UEK166" s="90"/>
      <c r="UEL166" s="90"/>
      <c r="UEM166" s="90"/>
      <c r="UEN166" s="90"/>
      <c r="UEO166" s="90"/>
      <c r="UEP166" s="90"/>
      <c r="UEQ166" s="90"/>
      <c r="UER166" s="90"/>
      <c r="UES166" s="90"/>
      <c r="UET166" s="90"/>
      <c r="UEU166" s="90"/>
      <c r="UEV166" s="90"/>
      <c r="UEW166" s="90"/>
      <c r="UEX166" s="90"/>
      <c r="UEY166" s="90"/>
      <c r="UEZ166" s="90"/>
      <c r="UFA166" s="90"/>
      <c r="UFB166" s="90"/>
      <c r="UFC166" s="90"/>
      <c r="UFD166" s="90"/>
      <c r="UFE166" s="90"/>
      <c r="UFF166" s="90"/>
      <c r="UFG166" s="90"/>
      <c r="UFH166" s="90"/>
      <c r="UFI166" s="90"/>
      <c r="UFJ166" s="90"/>
      <c r="UFK166" s="90"/>
      <c r="UFL166" s="90"/>
      <c r="UFM166" s="90"/>
      <c r="UFN166" s="90"/>
      <c r="UFO166" s="90"/>
      <c r="UFP166" s="90"/>
      <c r="UFQ166" s="90"/>
      <c r="UFR166" s="90"/>
      <c r="UFS166" s="90"/>
      <c r="UFT166" s="90"/>
      <c r="UFU166" s="90"/>
      <c r="UFV166" s="90"/>
      <c r="UFW166" s="90"/>
      <c r="UFX166" s="90"/>
      <c r="UFY166" s="90"/>
      <c r="UFZ166" s="90"/>
      <c r="UGA166" s="90"/>
      <c r="UGB166" s="90"/>
      <c r="UGC166" s="90"/>
      <c r="UGD166" s="90"/>
      <c r="UGE166" s="90"/>
      <c r="UGF166" s="90"/>
      <c r="UGG166" s="90"/>
      <c r="UGH166" s="90"/>
      <c r="UGI166" s="90"/>
      <c r="UGJ166" s="90"/>
      <c r="UGK166" s="90"/>
      <c r="UGL166" s="90"/>
      <c r="UGM166" s="90"/>
      <c r="UGN166" s="90"/>
      <c r="UGO166" s="90"/>
      <c r="UGP166" s="90"/>
      <c r="UGQ166" s="90"/>
      <c r="UGR166" s="90"/>
      <c r="UGS166" s="90"/>
      <c r="UGT166" s="90"/>
      <c r="UGU166" s="90"/>
      <c r="UGV166" s="90"/>
      <c r="UGW166" s="90"/>
      <c r="UGX166" s="90"/>
      <c r="UGY166" s="90"/>
      <c r="UGZ166" s="90"/>
      <c r="UHA166" s="90"/>
      <c r="UHB166" s="90"/>
      <c r="UHC166" s="90"/>
      <c r="UHD166" s="90"/>
      <c r="UHE166" s="90"/>
      <c r="UHF166" s="90"/>
      <c r="UHG166" s="90"/>
      <c r="UHH166" s="90"/>
      <c r="UHI166" s="90"/>
      <c r="UHJ166" s="90"/>
      <c r="UHK166" s="90"/>
      <c r="UHL166" s="90"/>
      <c r="UHM166" s="90"/>
      <c r="UHN166" s="90"/>
      <c r="UHO166" s="90"/>
      <c r="UHP166" s="90"/>
      <c r="UHQ166" s="90"/>
      <c r="UHR166" s="90"/>
      <c r="UHS166" s="90"/>
      <c r="UHT166" s="90"/>
      <c r="UHU166" s="90"/>
      <c r="UHV166" s="90"/>
      <c r="UHW166" s="90"/>
      <c r="UHX166" s="90"/>
      <c r="UHY166" s="90"/>
      <c r="UHZ166" s="90"/>
      <c r="UIA166" s="90"/>
      <c r="UIB166" s="90"/>
      <c r="UIC166" s="90"/>
      <c r="UID166" s="90"/>
      <c r="UIE166" s="90"/>
      <c r="UIF166" s="90"/>
      <c r="UIG166" s="90"/>
      <c r="UIH166" s="90"/>
      <c r="UII166" s="90"/>
      <c r="UIJ166" s="90"/>
      <c r="UIK166" s="90"/>
      <c r="UIL166" s="90"/>
      <c r="UIM166" s="90"/>
      <c r="UIN166" s="90"/>
      <c r="UIO166" s="90"/>
      <c r="UIP166" s="90"/>
      <c r="UIQ166" s="90"/>
      <c r="UIR166" s="90"/>
      <c r="UIS166" s="90"/>
      <c r="UIT166" s="90"/>
      <c r="UIU166" s="90"/>
      <c r="UIV166" s="90"/>
      <c r="UIW166" s="90"/>
      <c r="UIX166" s="90"/>
      <c r="UIY166" s="90"/>
      <c r="UIZ166" s="90"/>
      <c r="UJA166" s="90"/>
      <c r="UJB166" s="90"/>
      <c r="UJC166" s="90"/>
      <c r="UJD166" s="90"/>
      <c r="UJE166" s="90"/>
      <c r="UJF166" s="90"/>
      <c r="UJG166" s="90"/>
      <c r="UJH166" s="90"/>
      <c r="UJI166" s="90"/>
      <c r="UJJ166" s="90"/>
      <c r="UJK166" s="90"/>
      <c r="UJL166" s="90"/>
      <c r="UJM166" s="90"/>
      <c r="UJN166" s="90"/>
      <c r="UJO166" s="90"/>
      <c r="UJP166" s="90"/>
      <c r="UJQ166" s="90"/>
      <c r="UJR166" s="90"/>
      <c r="UJS166" s="90"/>
      <c r="UJT166" s="90"/>
      <c r="UJU166" s="90"/>
      <c r="UJV166" s="90"/>
      <c r="UJW166" s="90"/>
      <c r="UJX166" s="90"/>
      <c r="UJY166" s="90"/>
      <c r="UJZ166" s="90"/>
      <c r="UKA166" s="90"/>
      <c r="UKB166" s="90"/>
      <c r="UKC166" s="90"/>
      <c r="UKD166" s="90"/>
      <c r="UKE166" s="90"/>
      <c r="UKF166" s="90"/>
      <c r="UKG166" s="90"/>
      <c r="UKH166" s="90"/>
      <c r="UKI166" s="90"/>
      <c r="UKJ166" s="90"/>
      <c r="UKK166" s="90"/>
      <c r="UKL166" s="90"/>
      <c r="UKM166" s="90"/>
      <c r="UKN166" s="90"/>
      <c r="UKO166" s="90"/>
      <c r="UKP166" s="90"/>
      <c r="UKQ166" s="90"/>
      <c r="UKR166" s="90"/>
      <c r="UKS166" s="90"/>
      <c r="UKT166" s="90"/>
      <c r="UKU166" s="90"/>
      <c r="UKV166" s="90"/>
      <c r="UKW166" s="90"/>
      <c r="UKX166" s="90"/>
      <c r="UKY166" s="90"/>
      <c r="UKZ166" s="90"/>
      <c r="ULA166" s="90"/>
      <c r="ULB166" s="90"/>
      <c r="ULC166" s="90"/>
      <c r="ULD166" s="90"/>
      <c r="ULE166" s="90"/>
      <c r="ULF166" s="90"/>
      <c r="ULG166" s="90"/>
      <c r="ULH166" s="90"/>
      <c r="ULI166" s="90"/>
      <c r="ULJ166" s="90"/>
      <c r="ULK166" s="90"/>
      <c r="ULL166" s="90"/>
      <c r="ULM166" s="90"/>
      <c r="ULN166" s="90"/>
      <c r="ULO166" s="90"/>
      <c r="ULP166" s="90"/>
      <c r="ULQ166" s="90"/>
      <c r="ULR166" s="90"/>
      <c r="ULS166" s="90"/>
      <c r="ULT166" s="90"/>
      <c r="ULU166" s="90"/>
      <c r="ULV166" s="90"/>
      <c r="ULW166" s="90"/>
      <c r="ULX166" s="90"/>
      <c r="ULY166" s="90"/>
      <c r="ULZ166" s="90"/>
      <c r="UMA166" s="90"/>
      <c r="UMB166" s="90"/>
      <c r="UMC166" s="90"/>
      <c r="UMD166" s="90"/>
      <c r="UME166" s="90"/>
      <c r="UMF166" s="90"/>
      <c r="UMG166" s="90"/>
      <c r="UMH166" s="90"/>
      <c r="UMI166" s="90"/>
      <c r="UMJ166" s="90"/>
      <c r="UMK166" s="90"/>
      <c r="UML166" s="90"/>
      <c r="UMM166" s="90"/>
      <c r="UMN166" s="90"/>
      <c r="UMO166" s="90"/>
      <c r="UMP166" s="90"/>
      <c r="UMQ166" s="90"/>
      <c r="UMR166" s="90"/>
      <c r="UMS166" s="90"/>
      <c r="UMT166" s="90"/>
      <c r="UMU166" s="90"/>
      <c r="UMV166" s="90"/>
      <c r="UMW166" s="90"/>
      <c r="UMX166" s="90"/>
      <c r="UMY166" s="90"/>
      <c r="UMZ166" s="90"/>
      <c r="UNA166" s="90"/>
      <c r="UNB166" s="90"/>
      <c r="UNC166" s="90"/>
      <c r="UND166" s="90"/>
      <c r="UNE166" s="90"/>
      <c r="UNF166" s="90"/>
      <c r="UNG166" s="90"/>
      <c r="UNH166" s="90"/>
      <c r="UNI166" s="90"/>
      <c r="UNJ166" s="90"/>
      <c r="UNK166" s="90"/>
      <c r="UNL166" s="90"/>
      <c r="UNM166" s="90"/>
      <c r="UNN166" s="90"/>
      <c r="UNO166" s="90"/>
      <c r="UNP166" s="90"/>
      <c r="UNQ166" s="90"/>
      <c r="UNR166" s="90"/>
      <c r="UNS166" s="90"/>
      <c r="UNT166" s="90"/>
      <c r="UNU166" s="90"/>
      <c r="UNV166" s="90"/>
      <c r="UNW166" s="90"/>
      <c r="UNX166" s="90"/>
      <c r="UNY166" s="90"/>
      <c r="UNZ166" s="90"/>
      <c r="UOA166" s="90"/>
      <c r="UOB166" s="90"/>
      <c r="UOC166" s="90"/>
      <c r="UOD166" s="90"/>
      <c r="UOE166" s="90"/>
      <c r="UOF166" s="90"/>
      <c r="UOG166" s="90"/>
      <c r="UOH166" s="90"/>
      <c r="UOI166" s="90"/>
      <c r="UOJ166" s="90"/>
      <c r="UOK166" s="90"/>
      <c r="UOL166" s="90"/>
      <c r="UOM166" s="90"/>
      <c r="UON166" s="90"/>
      <c r="UOO166" s="90"/>
      <c r="UOP166" s="90"/>
      <c r="UOQ166" s="90"/>
      <c r="UOR166" s="90"/>
      <c r="UOS166" s="90"/>
      <c r="UOT166" s="90"/>
      <c r="UOU166" s="90"/>
      <c r="UOV166" s="90"/>
      <c r="UOW166" s="90"/>
      <c r="UOX166" s="90"/>
      <c r="UOY166" s="90"/>
      <c r="UOZ166" s="90"/>
      <c r="UPA166" s="90"/>
      <c r="UPB166" s="90"/>
      <c r="UPC166" s="90"/>
      <c r="UPD166" s="90"/>
      <c r="UPE166" s="90"/>
      <c r="UPF166" s="90"/>
      <c r="UPG166" s="90"/>
      <c r="UPH166" s="90"/>
      <c r="UPI166" s="90"/>
      <c r="UPJ166" s="90"/>
      <c r="UPK166" s="90"/>
      <c r="UPL166" s="90"/>
      <c r="UPM166" s="90"/>
      <c r="UPN166" s="90"/>
      <c r="UPO166" s="90"/>
      <c r="UPP166" s="90"/>
      <c r="UPQ166" s="90"/>
      <c r="UPR166" s="90"/>
      <c r="UPS166" s="90"/>
      <c r="UPT166" s="90"/>
      <c r="UPU166" s="90"/>
      <c r="UPV166" s="90"/>
      <c r="UPW166" s="90"/>
      <c r="UPX166" s="90"/>
      <c r="UPY166" s="90"/>
      <c r="UPZ166" s="90"/>
      <c r="UQA166" s="90"/>
      <c r="UQB166" s="90"/>
      <c r="UQC166" s="90"/>
      <c r="UQD166" s="90"/>
      <c r="UQE166" s="90"/>
      <c r="UQF166" s="90"/>
      <c r="UQG166" s="90"/>
      <c r="UQH166" s="90"/>
      <c r="UQI166" s="90"/>
      <c r="UQJ166" s="90"/>
      <c r="UQK166" s="90"/>
      <c r="UQL166" s="90"/>
      <c r="UQM166" s="90"/>
      <c r="UQN166" s="90"/>
      <c r="UQO166" s="90"/>
      <c r="UQP166" s="90"/>
      <c r="UQQ166" s="90"/>
      <c r="UQR166" s="90"/>
      <c r="UQS166" s="90"/>
      <c r="UQT166" s="90"/>
      <c r="UQU166" s="90"/>
      <c r="UQV166" s="90"/>
      <c r="UQW166" s="90"/>
      <c r="UQX166" s="90"/>
      <c r="UQY166" s="90"/>
      <c r="UQZ166" s="90"/>
      <c r="URA166" s="90"/>
      <c r="URB166" s="90"/>
      <c r="URC166" s="90"/>
      <c r="URD166" s="90"/>
      <c r="URE166" s="90"/>
      <c r="URF166" s="90"/>
      <c r="URG166" s="90"/>
      <c r="URH166" s="90"/>
      <c r="URI166" s="90"/>
      <c r="URJ166" s="90"/>
      <c r="URK166" s="90"/>
      <c r="URL166" s="90"/>
      <c r="URM166" s="90"/>
      <c r="URN166" s="90"/>
      <c r="URO166" s="90"/>
      <c r="URP166" s="90"/>
      <c r="URQ166" s="90"/>
      <c r="URR166" s="90"/>
      <c r="URS166" s="90"/>
      <c r="URT166" s="90"/>
      <c r="URU166" s="90"/>
      <c r="URV166" s="90"/>
      <c r="URW166" s="90"/>
      <c r="URX166" s="90"/>
      <c r="URY166" s="90"/>
      <c r="URZ166" s="90"/>
      <c r="USA166" s="90"/>
      <c r="USB166" s="90"/>
      <c r="USC166" s="90"/>
      <c r="USD166" s="90"/>
      <c r="USE166" s="90"/>
      <c r="USF166" s="90"/>
      <c r="USG166" s="90"/>
      <c r="USH166" s="90"/>
      <c r="USI166" s="90"/>
      <c r="USJ166" s="90"/>
      <c r="USK166" s="90"/>
      <c r="USL166" s="90"/>
      <c r="USM166" s="90"/>
      <c r="USN166" s="90"/>
      <c r="USO166" s="90"/>
      <c r="USP166" s="90"/>
      <c r="USQ166" s="90"/>
      <c r="USR166" s="90"/>
      <c r="USS166" s="90"/>
      <c r="UST166" s="90"/>
      <c r="USU166" s="90"/>
      <c r="USV166" s="90"/>
      <c r="USW166" s="90"/>
      <c r="USX166" s="90"/>
      <c r="USY166" s="90"/>
      <c r="USZ166" s="90"/>
      <c r="UTA166" s="90"/>
      <c r="UTB166" s="90"/>
      <c r="UTC166" s="90"/>
      <c r="UTD166" s="90"/>
      <c r="UTE166" s="90"/>
      <c r="UTF166" s="90"/>
      <c r="UTG166" s="90"/>
      <c r="UTH166" s="90"/>
      <c r="UTI166" s="90"/>
      <c r="UTJ166" s="90"/>
      <c r="UTK166" s="90"/>
      <c r="UTL166" s="90"/>
      <c r="UTM166" s="90"/>
      <c r="UTN166" s="90"/>
      <c r="UTO166" s="90"/>
      <c r="UTP166" s="90"/>
      <c r="UTQ166" s="90"/>
      <c r="UTR166" s="90"/>
      <c r="UTS166" s="90"/>
      <c r="UTT166" s="90"/>
      <c r="UTU166" s="90"/>
      <c r="UTV166" s="90"/>
      <c r="UTW166" s="90"/>
      <c r="UTX166" s="90"/>
      <c r="UTY166" s="90"/>
      <c r="UTZ166" s="90"/>
      <c r="UUA166" s="90"/>
      <c r="UUB166" s="90"/>
      <c r="UUC166" s="90"/>
      <c r="UUD166" s="90"/>
      <c r="UUE166" s="90"/>
      <c r="UUF166" s="90"/>
      <c r="UUG166" s="90"/>
      <c r="UUH166" s="90"/>
      <c r="UUI166" s="90"/>
      <c r="UUJ166" s="90"/>
      <c r="UUK166" s="90"/>
      <c r="UUL166" s="90"/>
      <c r="UUM166" s="90"/>
      <c r="UUN166" s="90"/>
      <c r="UUO166" s="90"/>
      <c r="UUP166" s="90"/>
      <c r="UUQ166" s="90"/>
      <c r="UUR166" s="90"/>
      <c r="UUS166" s="90"/>
      <c r="UUT166" s="90"/>
      <c r="UUU166" s="90"/>
      <c r="UUV166" s="90"/>
      <c r="UUW166" s="90"/>
      <c r="UUX166" s="90"/>
      <c r="UUY166" s="90"/>
      <c r="UUZ166" s="90"/>
      <c r="UVA166" s="90"/>
      <c r="UVB166" s="90"/>
      <c r="UVC166" s="90"/>
      <c r="UVD166" s="90"/>
      <c r="UVE166" s="90"/>
      <c r="UVF166" s="90"/>
      <c r="UVG166" s="90"/>
      <c r="UVH166" s="90"/>
      <c r="UVI166" s="90"/>
      <c r="UVJ166" s="90"/>
      <c r="UVK166" s="90"/>
      <c r="UVL166" s="90"/>
      <c r="UVM166" s="90"/>
      <c r="UVN166" s="90"/>
      <c r="UVO166" s="90"/>
      <c r="UVP166" s="90"/>
      <c r="UVQ166" s="90"/>
      <c r="UVR166" s="90"/>
      <c r="UVS166" s="90"/>
      <c r="UVT166" s="90"/>
      <c r="UVU166" s="90"/>
      <c r="UVV166" s="90"/>
      <c r="UVW166" s="90"/>
      <c r="UVX166" s="90"/>
      <c r="UVY166" s="90"/>
      <c r="UVZ166" s="90"/>
      <c r="UWA166" s="90"/>
      <c r="UWB166" s="90"/>
      <c r="UWC166" s="90"/>
      <c r="UWD166" s="90"/>
      <c r="UWE166" s="90"/>
      <c r="UWF166" s="90"/>
      <c r="UWG166" s="90"/>
      <c r="UWH166" s="90"/>
      <c r="UWI166" s="90"/>
      <c r="UWJ166" s="90"/>
      <c r="UWK166" s="90"/>
      <c r="UWL166" s="90"/>
      <c r="UWM166" s="90"/>
      <c r="UWN166" s="90"/>
      <c r="UWO166" s="90"/>
      <c r="UWP166" s="90"/>
      <c r="UWQ166" s="90"/>
      <c r="UWR166" s="90"/>
      <c r="UWS166" s="90"/>
      <c r="UWT166" s="90"/>
      <c r="UWU166" s="90"/>
      <c r="UWV166" s="90"/>
      <c r="UWW166" s="90"/>
      <c r="UWX166" s="90"/>
      <c r="UWY166" s="90"/>
      <c r="UWZ166" s="90"/>
      <c r="UXA166" s="90"/>
      <c r="UXB166" s="90"/>
      <c r="UXC166" s="90"/>
      <c r="UXD166" s="90"/>
      <c r="UXE166" s="90"/>
      <c r="UXF166" s="90"/>
      <c r="UXG166" s="90"/>
      <c r="UXH166" s="90"/>
      <c r="UXI166" s="90"/>
      <c r="UXJ166" s="90"/>
      <c r="UXK166" s="90"/>
      <c r="UXL166" s="90"/>
      <c r="UXM166" s="90"/>
      <c r="UXN166" s="90"/>
      <c r="UXO166" s="90"/>
      <c r="UXP166" s="90"/>
      <c r="UXQ166" s="90"/>
      <c r="UXR166" s="90"/>
      <c r="UXS166" s="90"/>
      <c r="UXT166" s="90"/>
      <c r="UXU166" s="90"/>
      <c r="UXV166" s="90"/>
      <c r="UXW166" s="90"/>
      <c r="UXX166" s="90"/>
      <c r="UXY166" s="90"/>
      <c r="UXZ166" s="90"/>
      <c r="UYA166" s="90"/>
      <c r="UYB166" s="90"/>
      <c r="UYC166" s="90"/>
      <c r="UYD166" s="90"/>
      <c r="UYE166" s="90"/>
      <c r="UYF166" s="90"/>
      <c r="UYG166" s="90"/>
      <c r="UYH166" s="90"/>
      <c r="UYI166" s="90"/>
      <c r="UYJ166" s="90"/>
      <c r="UYK166" s="90"/>
      <c r="UYL166" s="90"/>
      <c r="UYM166" s="90"/>
      <c r="UYN166" s="90"/>
      <c r="UYO166" s="90"/>
      <c r="UYP166" s="90"/>
      <c r="UYQ166" s="90"/>
      <c r="UYR166" s="90"/>
      <c r="UYS166" s="90"/>
      <c r="UYT166" s="90"/>
      <c r="UYU166" s="90"/>
      <c r="UYV166" s="90"/>
      <c r="UYW166" s="90"/>
      <c r="UYX166" s="90"/>
      <c r="UYY166" s="90"/>
      <c r="UYZ166" s="90"/>
      <c r="UZA166" s="90"/>
      <c r="UZB166" s="90"/>
      <c r="UZC166" s="90"/>
      <c r="UZD166" s="90"/>
      <c r="UZE166" s="90"/>
      <c r="UZF166" s="90"/>
      <c r="UZG166" s="90"/>
      <c r="UZH166" s="90"/>
      <c r="UZI166" s="90"/>
      <c r="UZJ166" s="90"/>
      <c r="UZK166" s="90"/>
      <c r="UZL166" s="90"/>
      <c r="UZM166" s="90"/>
      <c r="UZN166" s="90"/>
      <c r="UZO166" s="90"/>
      <c r="UZP166" s="90"/>
      <c r="UZQ166" s="90"/>
      <c r="UZR166" s="90"/>
      <c r="UZS166" s="90"/>
      <c r="UZT166" s="90"/>
      <c r="UZU166" s="90"/>
      <c r="UZV166" s="90"/>
      <c r="UZW166" s="90"/>
      <c r="UZX166" s="90"/>
      <c r="UZY166" s="90"/>
      <c r="UZZ166" s="90"/>
      <c r="VAA166" s="90"/>
      <c r="VAB166" s="90"/>
      <c r="VAC166" s="90"/>
      <c r="VAD166" s="90"/>
      <c r="VAE166" s="90"/>
      <c r="VAF166" s="90"/>
      <c r="VAG166" s="90"/>
      <c r="VAH166" s="90"/>
      <c r="VAI166" s="90"/>
      <c r="VAJ166" s="90"/>
      <c r="VAK166" s="90"/>
      <c r="VAL166" s="90"/>
      <c r="VAM166" s="90"/>
      <c r="VAN166" s="90"/>
      <c r="VAO166" s="90"/>
      <c r="VAP166" s="90"/>
      <c r="VAQ166" s="90"/>
      <c r="VAR166" s="90"/>
      <c r="VAS166" s="90"/>
      <c r="VAT166" s="90"/>
      <c r="VAU166" s="90"/>
      <c r="VAV166" s="90"/>
      <c r="VAW166" s="90"/>
      <c r="VAX166" s="90"/>
      <c r="VAY166" s="90"/>
      <c r="VAZ166" s="90"/>
      <c r="VBA166" s="90"/>
      <c r="VBB166" s="90"/>
      <c r="VBC166" s="90"/>
      <c r="VBD166" s="90"/>
      <c r="VBE166" s="90"/>
      <c r="VBF166" s="90"/>
      <c r="VBG166" s="90"/>
      <c r="VBH166" s="90"/>
      <c r="VBI166" s="90"/>
      <c r="VBJ166" s="90"/>
      <c r="VBK166" s="90"/>
      <c r="VBL166" s="90"/>
      <c r="VBM166" s="90"/>
      <c r="VBN166" s="90"/>
      <c r="VBO166" s="90"/>
      <c r="VBP166" s="90"/>
      <c r="VBQ166" s="90"/>
      <c r="VBR166" s="90"/>
      <c r="VBS166" s="90"/>
      <c r="VBT166" s="90"/>
      <c r="VBU166" s="90"/>
      <c r="VBV166" s="90"/>
      <c r="VBW166" s="90"/>
      <c r="VBX166" s="90"/>
      <c r="VBY166" s="90"/>
      <c r="VBZ166" s="90"/>
      <c r="VCA166" s="90"/>
      <c r="VCB166" s="90"/>
      <c r="VCC166" s="90"/>
      <c r="VCD166" s="90"/>
      <c r="VCE166" s="90"/>
      <c r="VCF166" s="90"/>
      <c r="VCG166" s="90"/>
      <c r="VCH166" s="90"/>
      <c r="VCI166" s="90"/>
      <c r="VCJ166" s="90"/>
      <c r="VCK166" s="90"/>
      <c r="VCL166" s="90"/>
      <c r="VCM166" s="90"/>
      <c r="VCN166" s="90"/>
      <c r="VCO166" s="90"/>
      <c r="VCP166" s="90"/>
      <c r="VCQ166" s="90"/>
      <c r="VCR166" s="90"/>
      <c r="VCS166" s="90"/>
      <c r="VCT166" s="90"/>
      <c r="VCU166" s="90"/>
      <c r="VCV166" s="90"/>
      <c r="VCW166" s="90"/>
      <c r="VCX166" s="90"/>
      <c r="VCY166" s="90"/>
      <c r="VCZ166" s="90"/>
      <c r="VDA166" s="90"/>
      <c r="VDB166" s="90"/>
      <c r="VDC166" s="90"/>
      <c r="VDD166" s="90"/>
      <c r="VDE166" s="90"/>
      <c r="VDF166" s="90"/>
      <c r="VDG166" s="90"/>
      <c r="VDH166" s="90"/>
      <c r="VDI166" s="90"/>
      <c r="VDJ166" s="90"/>
      <c r="VDK166" s="90"/>
      <c r="VDL166" s="90"/>
      <c r="VDM166" s="90"/>
      <c r="VDN166" s="90"/>
      <c r="VDO166" s="90"/>
      <c r="VDP166" s="90"/>
      <c r="VDQ166" s="90"/>
      <c r="VDR166" s="90"/>
      <c r="VDS166" s="90"/>
      <c r="VDT166" s="90"/>
      <c r="VDU166" s="90"/>
      <c r="VDV166" s="90"/>
      <c r="VDW166" s="90"/>
      <c r="VDX166" s="90"/>
      <c r="VDY166" s="90"/>
      <c r="VDZ166" s="90"/>
      <c r="VEA166" s="90"/>
      <c r="VEB166" s="90"/>
      <c r="VEC166" s="90"/>
      <c r="VED166" s="90"/>
      <c r="VEE166" s="90"/>
      <c r="VEF166" s="90"/>
      <c r="VEG166" s="90"/>
      <c r="VEH166" s="90"/>
      <c r="VEI166" s="90"/>
      <c r="VEJ166" s="90"/>
      <c r="VEK166" s="90"/>
      <c r="VEL166" s="90"/>
      <c r="VEM166" s="90"/>
      <c r="VEN166" s="90"/>
      <c r="VEO166" s="90"/>
      <c r="VEP166" s="90"/>
      <c r="VEQ166" s="90"/>
      <c r="VER166" s="90"/>
      <c r="VES166" s="90"/>
      <c r="VET166" s="90"/>
      <c r="VEU166" s="90"/>
      <c r="VEV166" s="90"/>
      <c r="VEW166" s="90"/>
      <c r="VEX166" s="90"/>
      <c r="VEY166" s="90"/>
      <c r="VEZ166" s="90"/>
      <c r="VFA166" s="90"/>
      <c r="VFB166" s="90"/>
      <c r="VFC166" s="90"/>
      <c r="VFD166" s="90"/>
      <c r="VFE166" s="90"/>
      <c r="VFF166" s="90"/>
      <c r="VFG166" s="90"/>
      <c r="VFH166" s="90"/>
      <c r="VFI166" s="90"/>
      <c r="VFJ166" s="90"/>
      <c r="VFK166" s="90"/>
      <c r="VFL166" s="90"/>
      <c r="VFM166" s="90"/>
      <c r="VFN166" s="90"/>
      <c r="VFO166" s="90"/>
      <c r="VFP166" s="90"/>
      <c r="VFQ166" s="90"/>
      <c r="VFR166" s="90"/>
      <c r="VFS166" s="90"/>
      <c r="VFT166" s="90"/>
      <c r="VFU166" s="90"/>
      <c r="VFV166" s="90"/>
      <c r="VFW166" s="90"/>
      <c r="VFX166" s="90"/>
      <c r="VFY166" s="90"/>
      <c r="VFZ166" s="90"/>
      <c r="VGA166" s="90"/>
      <c r="VGB166" s="90"/>
      <c r="VGC166" s="90"/>
      <c r="VGD166" s="90"/>
      <c r="VGE166" s="90"/>
      <c r="VGF166" s="90"/>
      <c r="VGG166" s="90"/>
      <c r="VGH166" s="90"/>
      <c r="VGI166" s="90"/>
      <c r="VGJ166" s="90"/>
      <c r="VGK166" s="90"/>
      <c r="VGL166" s="90"/>
      <c r="VGM166" s="90"/>
      <c r="VGN166" s="90"/>
      <c r="VGO166" s="90"/>
      <c r="VGP166" s="90"/>
      <c r="VGQ166" s="90"/>
      <c r="VGR166" s="90"/>
      <c r="VGS166" s="90"/>
      <c r="VGT166" s="90"/>
      <c r="VGU166" s="90"/>
      <c r="VGV166" s="90"/>
      <c r="VGW166" s="90"/>
      <c r="VGX166" s="90"/>
      <c r="VGY166" s="90"/>
      <c r="VGZ166" s="90"/>
      <c r="VHA166" s="90"/>
      <c r="VHB166" s="90"/>
      <c r="VHC166" s="90"/>
      <c r="VHD166" s="90"/>
      <c r="VHE166" s="90"/>
      <c r="VHF166" s="90"/>
      <c r="VHG166" s="90"/>
      <c r="VHH166" s="90"/>
      <c r="VHI166" s="90"/>
      <c r="VHJ166" s="90"/>
      <c r="VHK166" s="90"/>
      <c r="VHL166" s="90"/>
      <c r="VHM166" s="90"/>
      <c r="VHN166" s="90"/>
      <c r="VHO166" s="90"/>
      <c r="VHP166" s="90"/>
      <c r="VHQ166" s="90"/>
      <c r="VHR166" s="90"/>
      <c r="VHS166" s="90"/>
      <c r="VHT166" s="90"/>
      <c r="VHU166" s="90"/>
      <c r="VHV166" s="90"/>
      <c r="VHW166" s="90"/>
      <c r="VHX166" s="90"/>
      <c r="VHY166" s="90"/>
      <c r="VHZ166" s="90"/>
      <c r="VIA166" s="90"/>
      <c r="VIB166" s="90"/>
      <c r="VIC166" s="90"/>
      <c r="VID166" s="90"/>
      <c r="VIE166" s="90"/>
      <c r="VIF166" s="90"/>
      <c r="VIG166" s="90"/>
      <c r="VIH166" s="90"/>
      <c r="VII166" s="90"/>
      <c r="VIJ166" s="90"/>
      <c r="VIK166" s="90"/>
      <c r="VIL166" s="90"/>
      <c r="VIM166" s="90"/>
      <c r="VIN166" s="90"/>
      <c r="VIO166" s="90"/>
      <c r="VIP166" s="90"/>
      <c r="VIQ166" s="90"/>
      <c r="VIR166" s="90"/>
      <c r="VIS166" s="90"/>
      <c r="VIT166" s="90"/>
      <c r="VIU166" s="90"/>
      <c r="VIV166" s="90"/>
      <c r="VIW166" s="90"/>
      <c r="VIX166" s="90"/>
      <c r="VIY166" s="90"/>
      <c r="VIZ166" s="90"/>
      <c r="VJA166" s="90"/>
      <c r="VJB166" s="90"/>
      <c r="VJC166" s="90"/>
      <c r="VJD166" s="90"/>
      <c r="VJE166" s="90"/>
      <c r="VJF166" s="90"/>
      <c r="VJG166" s="90"/>
      <c r="VJH166" s="90"/>
      <c r="VJI166" s="90"/>
      <c r="VJJ166" s="90"/>
      <c r="VJK166" s="90"/>
      <c r="VJL166" s="90"/>
      <c r="VJM166" s="90"/>
      <c r="VJN166" s="90"/>
      <c r="VJO166" s="90"/>
      <c r="VJP166" s="90"/>
      <c r="VJQ166" s="90"/>
      <c r="VJR166" s="90"/>
      <c r="VJS166" s="90"/>
      <c r="VJT166" s="90"/>
      <c r="VJU166" s="90"/>
      <c r="VJV166" s="90"/>
      <c r="VJW166" s="90"/>
      <c r="VJX166" s="90"/>
      <c r="VJY166" s="90"/>
      <c r="VJZ166" s="90"/>
      <c r="VKA166" s="90"/>
      <c r="VKB166" s="90"/>
      <c r="VKC166" s="90"/>
      <c r="VKD166" s="90"/>
      <c r="VKE166" s="90"/>
      <c r="VKF166" s="90"/>
      <c r="VKG166" s="90"/>
      <c r="VKH166" s="90"/>
      <c r="VKI166" s="90"/>
      <c r="VKJ166" s="90"/>
      <c r="VKK166" s="90"/>
      <c r="VKL166" s="90"/>
      <c r="VKM166" s="90"/>
      <c r="VKN166" s="90"/>
      <c r="VKO166" s="90"/>
      <c r="VKP166" s="90"/>
      <c r="VKQ166" s="90"/>
      <c r="VKR166" s="90"/>
      <c r="VKS166" s="90"/>
      <c r="VKT166" s="90"/>
      <c r="VKU166" s="90"/>
      <c r="VKV166" s="90"/>
      <c r="VKW166" s="90"/>
      <c r="VKX166" s="90"/>
      <c r="VKY166" s="90"/>
      <c r="VKZ166" s="90"/>
      <c r="VLA166" s="90"/>
      <c r="VLB166" s="90"/>
      <c r="VLC166" s="90"/>
      <c r="VLD166" s="90"/>
      <c r="VLE166" s="90"/>
      <c r="VLF166" s="90"/>
      <c r="VLG166" s="90"/>
      <c r="VLH166" s="90"/>
      <c r="VLI166" s="90"/>
      <c r="VLJ166" s="90"/>
      <c r="VLK166" s="90"/>
      <c r="VLL166" s="90"/>
      <c r="VLM166" s="90"/>
      <c r="VLN166" s="90"/>
      <c r="VLO166" s="90"/>
      <c r="VLP166" s="90"/>
      <c r="VLQ166" s="90"/>
      <c r="VLR166" s="90"/>
      <c r="VLS166" s="90"/>
      <c r="VLT166" s="90"/>
      <c r="VLU166" s="90"/>
      <c r="VLV166" s="90"/>
      <c r="VLW166" s="90"/>
      <c r="VLX166" s="90"/>
      <c r="VLY166" s="90"/>
      <c r="VLZ166" s="90"/>
      <c r="VMA166" s="90"/>
      <c r="VMB166" s="90"/>
      <c r="VMC166" s="90"/>
      <c r="VMD166" s="90"/>
      <c r="VME166" s="90"/>
      <c r="VMF166" s="90"/>
      <c r="VMG166" s="90"/>
      <c r="VMH166" s="90"/>
      <c r="VMI166" s="90"/>
      <c r="VMJ166" s="90"/>
      <c r="VMK166" s="90"/>
      <c r="VML166" s="90"/>
      <c r="VMM166" s="90"/>
      <c r="VMN166" s="90"/>
      <c r="VMO166" s="90"/>
      <c r="VMP166" s="90"/>
      <c r="VMQ166" s="90"/>
      <c r="VMR166" s="90"/>
      <c r="VMS166" s="90"/>
      <c r="VMT166" s="90"/>
      <c r="VMU166" s="90"/>
      <c r="VMV166" s="90"/>
      <c r="VMW166" s="90"/>
      <c r="VMX166" s="90"/>
      <c r="VMY166" s="90"/>
      <c r="VMZ166" s="90"/>
      <c r="VNA166" s="90"/>
      <c r="VNB166" s="90"/>
      <c r="VNC166" s="90"/>
      <c r="VND166" s="90"/>
      <c r="VNE166" s="90"/>
      <c r="VNF166" s="90"/>
      <c r="VNG166" s="90"/>
      <c r="VNH166" s="90"/>
      <c r="VNI166" s="90"/>
      <c r="VNJ166" s="90"/>
      <c r="VNK166" s="90"/>
      <c r="VNL166" s="90"/>
      <c r="VNM166" s="90"/>
      <c r="VNN166" s="90"/>
      <c r="VNO166" s="90"/>
      <c r="VNP166" s="90"/>
      <c r="VNQ166" s="90"/>
      <c r="VNR166" s="90"/>
      <c r="VNS166" s="90"/>
      <c r="VNT166" s="90"/>
      <c r="VNU166" s="90"/>
      <c r="VNV166" s="90"/>
      <c r="VNW166" s="90"/>
      <c r="VNX166" s="90"/>
      <c r="VNY166" s="90"/>
      <c r="VNZ166" s="90"/>
      <c r="VOA166" s="90"/>
      <c r="VOB166" s="90"/>
      <c r="VOC166" s="90"/>
      <c r="VOD166" s="90"/>
      <c r="VOE166" s="90"/>
      <c r="VOF166" s="90"/>
      <c r="VOG166" s="90"/>
      <c r="VOH166" s="90"/>
      <c r="VOI166" s="90"/>
      <c r="VOJ166" s="90"/>
      <c r="VOK166" s="90"/>
      <c r="VOL166" s="90"/>
      <c r="VOM166" s="90"/>
      <c r="VON166" s="90"/>
      <c r="VOO166" s="90"/>
      <c r="VOP166" s="90"/>
      <c r="VOQ166" s="90"/>
      <c r="VOR166" s="90"/>
      <c r="VOS166" s="90"/>
      <c r="VOT166" s="90"/>
      <c r="VOU166" s="90"/>
      <c r="VOV166" s="90"/>
      <c r="VOW166" s="90"/>
      <c r="VOX166" s="90"/>
      <c r="VOY166" s="90"/>
      <c r="VOZ166" s="90"/>
      <c r="VPA166" s="90"/>
      <c r="VPB166" s="90"/>
      <c r="VPC166" s="90"/>
      <c r="VPD166" s="90"/>
      <c r="VPE166" s="90"/>
      <c r="VPF166" s="90"/>
      <c r="VPG166" s="90"/>
      <c r="VPH166" s="90"/>
      <c r="VPI166" s="90"/>
      <c r="VPJ166" s="90"/>
      <c r="VPK166" s="90"/>
      <c r="VPL166" s="90"/>
      <c r="VPM166" s="90"/>
      <c r="VPN166" s="90"/>
      <c r="VPO166" s="90"/>
      <c r="VPP166" s="90"/>
      <c r="VPQ166" s="90"/>
      <c r="VPR166" s="90"/>
      <c r="VPS166" s="90"/>
      <c r="VPT166" s="90"/>
      <c r="VPU166" s="90"/>
      <c r="VPV166" s="90"/>
      <c r="VPW166" s="90"/>
      <c r="VPX166" s="90"/>
      <c r="VPY166" s="90"/>
      <c r="VPZ166" s="90"/>
      <c r="VQA166" s="90"/>
      <c r="VQB166" s="90"/>
      <c r="VQC166" s="90"/>
      <c r="VQD166" s="90"/>
      <c r="VQE166" s="90"/>
      <c r="VQF166" s="90"/>
      <c r="VQG166" s="90"/>
      <c r="VQH166" s="90"/>
      <c r="VQI166" s="90"/>
      <c r="VQJ166" s="90"/>
      <c r="VQK166" s="90"/>
      <c r="VQL166" s="90"/>
      <c r="VQM166" s="90"/>
      <c r="VQN166" s="90"/>
      <c r="VQO166" s="90"/>
      <c r="VQP166" s="90"/>
      <c r="VQQ166" s="90"/>
      <c r="VQR166" s="90"/>
      <c r="VQS166" s="90"/>
      <c r="VQT166" s="90"/>
      <c r="VQU166" s="90"/>
      <c r="VQV166" s="90"/>
      <c r="VQW166" s="90"/>
      <c r="VQX166" s="90"/>
      <c r="VQY166" s="90"/>
      <c r="VQZ166" s="90"/>
      <c r="VRA166" s="90"/>
      <c r="VRB166" s="90"/>
      <c r="VRC166" s="90"/>
      <c r="VRD166" s="90"/>
      <c r="VRE166" s="90"/>
      <c r="VRF166" s="90"/>
      <c r="VRG166" s="90"/>
      <c r="VRH166" s="90"/>
      <c r="VRI166" s="90"/>
      <c r="VRJ166" s="90"/>
      <c r="VRK166" s="90"/>
      <c r="VRL166" s="90"/>
      <c r="VRM166" s="90"/>
      <c r="VRN166" s="90"/>
      <c r="VRO166" s="90"/>
      <c r="VRP166" s="90"/>
      <c r="VRQ166" s="90"/>
      <c r="VRR166" s="90"/>
      <c r="VRS166" s="90"/>
      <c r="VRT166" s="90"/>
      <c r="VRU166" s="90"/>
      <c r="VRV166" s="90"/>
      <c r="VRW166" s="90"/>
      <c r="VRX166" s="90"/>
      <c r="VRY166" s="90"/>
      <c r="VRZ166" s="90"/>
      <c r="VSA166" s="90"/>
      <c r="VSB166" s="90"/>
      <c r="VSC166" s="90"/>
      <c r="VSD166" s="90"/>
      <c r="VSE166" s="90"/>
      <c r="VSF166" s="90"/>
      <c r="VSG166" s="90"/>
      <c r="VSH166" s="90"/>
      <c r="VSI166" s="90"/>
      <c r="VSJ166" s="90"/>
      <c r="VSK166" s="90"/>
      <c r="VSL166" s="90"/>
      <c r="VSM166" s="90"/>
      <c r="VSN166" s="90"/>
      <c r="VSO166" s="90"/>
      <c r="VSP166" s="90"/>
      <c r="VSQ166" s="90"/>
      <c r="VSR166" s="90"/>
      <c r="VSS166" s="90"/>
      <c r="VST166" s="90"/>
      <c r="VSU166" s="90"/>
      <c r="VSV166" s="90"/>
      <c r="VSW166" s="90"/>
      <c r="VSX166" s="90"/>
      <c r="VSY166" s="90"/>
      <c r="VSZ166" s="90"/>
      <c r="VTA166" s="90"/>
      <c r="VTB166" s="90"/>
      <c r="VTC166" s="90"/>
      <c r="VTD166" s="90"/>
      <c r="VTE166" s="90"/>
      <c r="VTF166" s="90"/>
      <c r="VTG166" s="90"/>
      <c r="VTH166" s="90"/>
      <c r="VTI166" s="90"/>
      <c r="VTJ166" s="90"/>
      <c r="VTK166" s="90"/>
      <c r="VTL166" s="90"/>
      <c r="VTM166" s="90"/>
      <c r="VTN166" s="90"/>
      <c r="VTO166" s="90"/>
      <c r="VTP166" s="90"/>
      <c r="VTQ166" s="90"/>
      <c r="VTR166" s="90"/>
      <c r="VTS166" s="90"/>
      <c r="VTT166" s="90"/>
      <c r="VTU166" s="90"/>
      <c r="VTV166" s="90"/>
      <c r="VTW166" s="90"/>
      <c r="VTX166" s="90"/>
      <c r="VTY166" s="90"/>
      <c r="VTZ166" s="90"/>
      <c r="VUA166" s="90"/>
      <c r="VUB166" s="90"/>
      <c r="VUC166" s="90"/>
      <c r="VUD166" s="90"/>
      <c r="VUE166" s="90"/>
      <c r="VUF166" s="90"/>
      <c r="VUG166" s="90"/>
      <c r="VUH166" s="90"/>
      <c r="VUI166" s="90"/>
      <c r="VUJ166" s="90"/>
      <c r="VUK166" s="90"/>
      <c r="VUL166" s="90"/>
      <c r="VUM166" s="90"/>
      <c r="VUN166" s="90"/>
      <c r="VUO166" s="90"/>
      <c r="VUP166" s="90"/>
      <c r="VUQ166" s="90"/>
      <c r="VUR166" s="90"/>
      <c r="VUS166" s="90"/>
      <c r="VUT166" s="90"/>
      <c r="VUU166" s="90"/>
      <c r="VUV166" s="90"/>
      <c r="VUW166" s="90"/>
      <c r="VUX166" s="90"/>
      <c r="VUY166" s="90"/>
      <c r="VUZ166" s="90"/>
      <c r="VVA166" s="90"/>
      <c r="VVB166" s="90"/>
      <c r="VVC166" s="90"/>
      <c r="VVD166" s="90"/>
      <c r="VVE166" s="90"/>
      <c r="VVF166" s="90"/>
      <c r="VVG166" s="90"/>
      <c r="VVH166" s="90"/>
      <c r="VVI166" s="90"/>
      <c r="VVJ166" s="90"/>
      <c r="VVK166" s="90"/>
      <c r="VVL166" s="90"/>
      <c r="VVM166" s="90"/>
      <c r="VVN166" s="90"/>
      <c r="VVO166" s="90"/>
      <c r="VVP166" s="90"/>
      <c r="VVQ166" s="90"/>
      <c r="VVR166" s="90"/>
      <c r="VVS166" s="90"/>
      <c r="VVT166" s="90"/>
      <c r="VVU166" s="90"/>
      <c r="VVV166" s="90"/>
      <c r="VVW166" s="90"/>
      <c r="VVX166" s="90"/>
      <c r="VVY166" s="90"/>
      <c r="VVZ166" s="90"/>
      <c r="VWA166" s="90"/>
      <c r="VWB166" s="90"/>
      <c r="VWC166" s="90"/>
      <c r="VWD166" s="90"/>
      <c r="VWE166" s="90"/>
      <c r="VWF166" s="90"/>
      <c r="VWG166" s="90"/>
      <c r="VWH166" s="90"/>
      <c r="VWI166" s="90"/>
      <c r="VWJ166" s="90"/>
      <c r="VWK166" s="90"/>
      <c r="VWL166" s="90"/>
      <c r="VWM166" s="90"/>
      <c r="VWN166" s="90"/>
      <c r="VWO166" s="90"/>
      <c r="VWP166" s="90"/>
      <c r="VWQ166" s="90"/>
      <c r="VWR166" s="90"/>
      <c r="VWS166" s="90"/>
      <c r="VWT166" s="90"/>
      <c r="VWU166" s="90"/>
      <c r="VWV166" s="90"/>
      <c r="VWW166" s="90"/>
      <c r="VWX166" s="90"/>
      <c r="VWY166" s="90"/>
      <c r="VWZ166" s="90"/>
      <c r="VXA166" s="90"/>
      <c r="VXB166" s="90"/>
      <c r="VXC166" s="90"/>
      <c r="VXD166" s="90"/>
      <c r="VXE166" s="90"/>
      <c r="VXF166" s="90"/>
      <c r="VXG166" s="90"/>
      <c r="VXH166" s="90"/>
      <c r="VXI166" s="90"/>
      <c r="VXJ166" s="90"/>
      <c r="VXK166" s="90"/>
      <c r="VXL166" s="90"/>
      <c r="VXM166" s="90"/>
      <c r="VXN166" s="90"/>
      <c r="VXO166" s="90"/>
      <c r="VXP166" s="90"/>
      <c r="VXQ166" s="90"/>
      <c r="VXR166" s="90"/>
      <c r="VXS166" s="90"/>
      <c r="VXT166" s="90"/>
      <c r="VXU166" s="90"/>
      <c r="VXV166" s="90"/>
      <c r="VXW166" s="90"/>
      <c r="VXX166" s="90"/>
      <c r="VXY166" s="90"/>
      <c r="VXZ166" s="90"/>
      <c r="VYA166" s="90"/>
      <c r="VYB166" s="90"/>
      <c r="VYC166" s="90"/>
      <c r="VYD166" s="90"/>
      <c r="VYE166" s="90"/>
      <c r="VYF166" s="90"/>
      <c r="VYG166" s="90"/>
      <c r="VYH166" s="90"/>
      <c r="VYI166" s="90"/>
      <c r="VYJ166" s="90"/>
      <c r="VYK166" s="90"/>
      <c r="VYL166" s="90"/>
      <c r="VYM166" s="90"/>
      <c r="VYN166" s="90"/>
      <c r="VYO166" s="90"/>
      <c r="VYP166" s="90"/>
      <c r="VYQ166" s="90"/>
      <c r="VYR166" s="90"/>
      <c r="VYS166" s="90"/>
      <c r="VYT166" s="90"/>
      <c r="VYU166" s="90"/>
      <c r="VYV166" s="90"/>
      <c r="VYW166" s="90"/>
      <c r="VYX166" s="90"/>
      <c r="VYY166" s="90"/>
      <c r="VYZ166" s="90"/>
      <c r="VZA166" s="90"/>
      <c r="VZB166" s="90"/>
      <c r="VZC166" s="90"/>
      <c r="VZD166" s="90"/>
      <c r="VZE166" s="90"/>
      <c r="VZF166" s="90"/>
      <c r="VZG166" s="90"/>
      <c r="VZH166" s="90"/>
      <c r="VZI166" s="90"/>
      <c r="VZJ166" s="90"/>
      <c r="VZK166" s="90"/>
      <c r="VZL166" s="90"/>
      <c r="VZM166" s="90"/>
      <c r="VZN166" s="90"/>
      <c r="VZO166" s="90"/>
      <c r="VZP166" s="90"/>
      <c r="VZQ166" s="90"/>
      <c r="VZR166" s="90"/>
      <c r="VZS166" s="90"/>
      <c r="VZT166" s="90"/>
      <c r="VZU166" s="90"/>
      <c r="VZV166" s="90"/>
      <c r="VZW166" s="90"/>
      <c r="VZX166" s="90"/>
      <c r="VZY166" s="90"/>
      <c r="VZZ166" s="90"/>
      <c r="WAA166" s="90"/>
      <c r="WAB166" s="90"/>
      <c r="WAC166" s="90"/>
      <c r="WAD166" s="90"/>
      <c r="WAE166" s="90"/>
      <c r="WAF166" s="90"/>
      <c r="WAG166" s="90"/>
      <c r="WAH166" s="90"/>
      <c r="WAI166" s="90"/>
      <c r="WAJ166" s="90"/>
      <c r="WAK166" s="90"/>
      <c r="WAL166" s="90"/>
      <c r="WAM166" s="90"/>
      <c r="WAN166" s="90"/>
      <c r="WAO166" s="90"/>
      <c r="WAP166" s="90"/>
      <c r="WAQ166" s="90"/>
      <c r="WAR166" s="90"/>
      <c r="WAS166" s="90"/>
      <c r="WAT166" s="90"/>
      <c r="WAU166" s="90"/>
      <c r="WAV166" s="90"/>
      <c r="WAW166" s="90"/>
      <c r="WAX166" s="90"/>
      <c r="WAY166" s="90"/>
      <c r="WAZ166" s="90"/>
      <c r="WBA166" s="90"/>
      <c r="WBB166" s="90"/>
      <c r="WBC166" s="90"/>
      <c r="WBD166" s="90"/>
      <c r="WBE166" s="90"/>
      <c r="WBF166" s="90"/>
      <c r="WBG166" s="90"/>
      <c r="WBH166" s="90"/>
      <c r="WBI166" s="90"/>
      <c r="WBJ166" s="90"/>
      <c r="WBK166" s="90"/>
      <c r="WBL166" s="90"/>
      <c r="WBM166" s="90"/>
      <c r="WBN166" s="90"/>
      <c r="WBO166" s="90"/>
      <c r="WBP166" s="90"/>
      <c r="WBQ166" s="90"/>
      <c r="WBR166" s="90"/>
      <c r="WBS166" s="90"/>
      <c r="WBT166" s="90"/>
      <c r="WBU166" s="90"/>
      <c r="WBV166" s="90"/>
      <c r="WBW166" s="90"/>
      <c r="WBX166" s="90"/>
      <c r="WBY166" s="90"/>
      <c r="WBZ166" s="90"/>
      <c r="WCA166" s="90"/>
      <c r="WCB166" s="90"/>
      <c r="WCC166" s="90"/>
      <c r="WCD166" s="90"/>
      <c r="WCE166" s="90"/>
      <c r="WCF166" s="90"/>
      <c r="WCG166" s="90"/>
      <c r="WCH166" s="90"/>
      <c r="WCI166" s="90"/>
      <c r="WCJ166" s="90"/>
      <c r="WCK166" s="90"/>
      <c r="WCL166" s="90"/>
      <c r="WCM166" s="90"/>
      <c r="WCN166" s="90"/>
      <c r="WCO166" s="90"/>
      <c r="WCP166" s="90"/>
      <c r="WCQ166" s="90"/>
      <c r="WCR166" s="90"/>
      <c r="WCS166" s="90"/>
      <c r="WCT166" s="90"/>
      <c r="WCU166" s="90"/>
      <c r="WCV166" s="90"/>
      <c r="WCW166" s="90"/>
      <c r="WCX166" s="90"/>
      <c r="WCY166" s="90"/>
      <c r="WCZ166" s="90"/>
      <c r="WDA166" s="90"/>
      <c r="WDB166" s="90"/>
      <c r="WDC166" s="90"/>
      <c r="WDD166" s="90"/>
      <c r="WDE166" s="90"/>
      <c r="WDF166" s="90"/>
      <c r="WDG166" s="90"/>
      <c r="WDH166" s="90"/>
      <c r="WDI166" s="90"/>
      <c r="WDJ166" s="90"/>
      <c r="WDK166" s="90"/>
      <c r="WDL166" s="90"/>
      <c r="WDM166" s="90"/>
      <c r="WDN166" s="90"/>
      <c r="WDO166" s="90"/>
      <c r="WDP166" s="90"/>
      <c r="WDQ166" s="90"/>
      <c r="WDR166" s="90"/>
      <c r="WDS166" s="90"/>
      <c r="WDT166" s="90"/>
      <c r="WDU166" s="90"/>
      <c r="WDV166" s="90"/>
      <c r="WDW166" s="90"/>
      <c r="WDX166" s="90"/>
      <c r="WDY166" s="90"/>
      <c r="WDZ166" s="90"/>
      <c r="WEA166" s="90"/>
      <c r="WEB166" s="90"/>
      <c r="WEC166" s="90"/>
      <c r="WED166" s="90"/>
      <c r="WEE166" s="90"/>
      <c r="WEF166" s="90"/>
      <c r="WEG166" s="90"/>
      <c r="WEH166" s="90"/>
      <c r="WEI166" s="90"/>
      <c r="WEJ166" s="90"/>
      <c r="WEK166" s="90"/>
      <c r="WEL166" s="90"/>
      <c r="WEM166" s="90"/>
      <c r="WEN166" s="90"/>
      <c r="WEO166" s="90"/>
      <c r="WEP166" s="90"/>
      <c r="WEQ166" s="90"/>
      <c r="WER166" s="90"/>
      <c r="WES166" s="90"/>
      <c r="WET166" s="90"/>
      <c r="WEU166" s="90"/>
      <c r="WEV166" s="90"/>
      <c r="WEW166" s="90"/>
      <c r="WEX166" s="90"/>
      <c r="WEY166" s="90"/>
      <c r="WEZ166" s="90"/>
      <c r="WFA166" s="90"/>
      <c r="WFB166" s="90"/>
      <c r="WFC166" s="90"/>
      <c r="WFD166" s="90"/>
      <c r="WFE166" s="90"/>
      <c r="WFF166" s="90"/>
      <c r="WFG166" s="90"/>
      <c r="WFH166" s="90"/>
      <c r="WFI166" s="90"/>
      <c r="WFJ166" s="90"/>
      <c r="WFK166" s="90"/>
      <c r="WFL166" s="90"/>
      <c r="WFM166" s="90"/>
      <c r="WFN166" s="90"/>
      <c r="WFO166" s="90"/>
      <c r="WFP166" s="90"/>
      <c r="WFQ166" s="90"/>
      <c r="WFR166" s="90"/>
      <c r="WFS166" s="90"/>
      <c r="WFT166" s="90"/>
      <c r="WFU166" s="90"/>
      <c r="WFV166" s="90"/>
      <c r="WFW166" s="90"/>
      <c r="WFX166" s="90"/>
      <c r="WFY166" s="90"/>
      <c r="WFZ166" s="90"/>
      <c r="WGA166" s="90"/>
      <c r="WGB166" s="90"/>
      <c r="WGC166" s="90"/>
      <c r="WGD166" s="90"/>
      <c r="WGE166" s="90"/>
      <c r="WGF166" s="90"/>
      <c r="WGG166" s="90"/>
      <c r="WGH166" s="90"/>
      <c r="WGI166" s="90"/>
      <c r="WGJ166" s="90"/>
      <c r="WGK166" s="90"/>
      <c r="WGL166" s="90"/>
      <c r="WGM166" s="90"/>
      <c r="WGN166" s="90"/>
      <c r="WGO166" s="90"/>
      <c r="WGP166" s="90"/>
      <c r="WGQ166" s="90"/>
      <c r="WGR166" s="90"/>
      <c r="WGS166" s="90"/>
      <c r="WGT166" s="90"/>
      <c r="WGU166" s="90"/>
      <c r="WGV166" s="90"/>
      <c r="WGW166" s="90"/>
      <c r="WGX166" s="90"/>
      <c r="WGY166" s="90"/>
      <c r="WGZ166" s="90"/>
      <c r="WHA166" s="90"/>
      <c r="WHB166" s="90"/>
      <c r="WHC166" s="90"/>
      <c r="WHD166" s="90"/>
      <c r="WHE166" s="90"/>
      <c r="WHF166" s="90"/>
      <c r="WHG166" s="90"/>
      <c r="WHH166" s="90"/>
      <c r="WHI166" s="90"/>
      <c r="WHJ166" s="90"/>
      <c r="WHK166" s="90"/>
      <c r="WHL166" s="90"/>
      <c r="WHM166" s="90"/>
      <c r="WHN166" s="90"/>
      <c r="WHO166" s="90"/>
      <c r="WHP166" s="90"/>
      <c r="WHQ166" s="90"/>
      <c r="WHR166" s="90"/>
      <c r="WHS166" s="90"/>
      <c r="WHT166" s="90"/>
      <c r="WHU166" s="90"/>
      <c r="WHV166" s="90"/>
      <c r="WHW166" s="90"/>
      <c r="WHX166" s="90"/>
      <c r="WHY166" s="90"/>
      <c r="WHZ166" s="90"/>
      <c r="WIA166" s="90"/>
      <c r="WIB166" s="90"/>
      <c r="WIC166" s="90"/>
      <c r="WID166" s="90"/>
      <c r="WIE166" s="90"/>
      <c r="WIF166" s="90"/>
      <c r="WIG166" s="90"/>
      <c r="WIH166" s="90"/>
      <c r="WII166" s="90"/>
      <c r="WIJ166" s="90"/>
      <c r="WIK166" s="90"/>
      <c r="WIL166" s="90"/>
      <c r="WIM166" s="90"/>
      <c r="WIN166" s="90"/>
      <c r="WIO166" s="90"/>
      <c r="WIP166" s="90"/>
      <c r="WIQ166" s="90"/>
      <c r="WIR166" s="90"/>
      <c r="WIS166" s="90"/>
      <c r="WIT166" s="90"/>
      <c r="WIU166" s="90"/>
      <c r="WIV166" s="90"/>
      <c r="WIW166" s="90"/>
      <c r="WIX166" s="90"/>
      <c r="WIY166" s="90"/>
      <c r="WIZ166" s="90"/>
      <c r="WJA166" s="90"/>
      <c r="WJB166" s="90"/>
      <c r="WJC166" s="90"/>
      <c r="WJD166" s="90"/>
      <c r="WJE166" s="90"/>
      <c r="WJF166" s="90"/>
      <c r="WJG166" s="90"/>
      <c r="WJH166" s="90"/>
      <c r="WJI166" s="90"/>
      <c r="WJJ166" s="90"/>
      <c r="WJK166" s="90"/>
      <c r="WJL166" s="90"/>
      <c r="WJM166" s="90"/>
      <c r="WJN166" s="90"/>
      <c r="WJO166" s="90"/>
      <c r="WJP166" s="90"/>
      <c r="WJQ166" s="90"/>
      <c r="WJR166" s="90"/>
      <c r="WJS166" s="90"/>
      <c r="WJT166" s="90"/>
      <c r="WJU166" s="90"/>
      <c r="WJV166" s="90"/>
      <c r="WJW166" s="90"/>
      <c r="WJX166" s="90"/>
      <c r="WJY166" s="90"/>
      <c r="WJZ166" s="90"/>
      <c r="WKA166" s="90"/>
      <c r="WKB166" s="90"/>
      <c r="WKC166" s="90"/>
      <c r="WKD166" s="90"/>
      <c r="WKE166" s="90"/>
      <c r="WKF166" s="90"/>
      <c r="WKG166" s="90"/>
      <c r="WKH166" s="90"/>
      <c r="WKI166" s="90"/>
      <c r="WKJ166" s="90"/>
      <c r="WKK166" s="90"/>
      <c r="WKL166" s="90"/>
      <c r="WKM166" s="90"/>
      <c r="WKN166" s="90"/>
      <c r="WKO166" s="90"/>
      <c r="WKP166" s="90"/>
      <c r="WKQ166" s="90"/>
      <c r="WKR166" s="90"/>
      <c r="WKS166" s="90"/>
      <c r="WKT166" s="90"/>
      <c r="WKU166" s="90"/>
      <c r="WKV166" s="90"/>
      <c r="WKW166" s="90"/>
      <c r="WKX166" s="90"/>
      <c r="WKY166" s="90"/>
      <c r="WKZ166" s="90"/>
      <c r="WLA166" s="90"/>
      <c r="WLB166" s="90"/>
      <c r="WLC166" s="90"/>
      <c r="WLD166" s="90"/>
      <c r="WLE166" s="90"/>
      <c r="WLF166" s="90"/>
      <c r="WLG166" s="90"/>
      <c r="WLH166" s="90"/>
      <c r="WLI166" s="90"/>
      <c r="WLJ166" s="90"/>
      <c r="WLK166" s="90"/>
      <c r="WLL166" s="90"/>
      <c r="WLM166" s="90"/>
      <c r="WLN166" s="90"/>
      <c r="WLO166" s="90"/>
      <c r="WLP166" s="90"/>
      <c r="WLQ166" s="90"/>
      <c r="WLR166" s="90"/>
      <c r="WLS166" s="90"/>
      <c r="WLT166" s="90"/>
      <c r="WLU166" s="90"/>
      <c r="WLV166" s="90"/>
      <c r="WLW166" s="90"/>
      <c r="WLX166" s="90"/>
      <c r="WLY166" s="90"/>
      <c r="WLZ166" s="90"/>
      <c r="WMA166" s="90"/>
      <c r="WMB166" s="90"/>
      <c r="WMC166" s="90"/>
      <c r="WMD166" s="90"/>
      <c r="WME166" s="90"/>
      <c r="WMF166" s="90"/>
      <c r="WMG166" s="90"/>
      <c r="WMH166" s="90"/>
      <c r="WMI166" s="90"/>
      <c r="WMJ166" s="90"/>
      <c r="WMK166" s="90"/>
      <c r="WML166" s="90"/>
      <c r="WMM166" s="90"/>
      <c r="WMN166" s="90"/>
      <c r="WMO166" s="90"/>
      <c r="WMP166" s="90"/>
      <c r="WMQ166" s="90"/>
      <c r="WMR166" s="90"/>
      <c r="WMS166" s="90"/>
      <c r="WMT166" s="90"/>
      <c r="WMU166" s="90"/>
      <c r="WMV166" s="90"/>
      <c r="WMW166" s="90"/>
      <c r="WMX166" s="90"/>
      <c r="WMY166" s="90"/>
      <c r="WMZ166" s="90"/>
      <c r="WNA166" s="90"/>
      <c r="WNB166" s="90"/>
      <c r="WNC166" s="90"/>
      <c r="WND166" s="90"/>
      <c r="WNE166" s="90"/>
      <c r="WNF166" s="90"/>
      <c r="WNG166" s="90"/>
      <c r="WNH166" s="90"/>
      <c r="WNI166" s="90"/>
      <c r="WNJ166" s="90"/>
      <c r="WNK166" s="90"/>
      <c r="WNL166" s="90"/>
      <c r="WNM166" s="90"/>
      <c r="WNN166" s="90"/>
      <c r="WNO166" s="90"/>
      <c r="WNP166" s="90"/>
      <c r="WNQ166" s="90"/>
      <c r="WNR166" s="90"/>
      <c r="WNS166" s="90"/>
      <c r="WNT166" s="90"/>
      <c r="WNU166" s="90"/>
      <c r="WNV166" s="90"/>
      <c r="WNW166" s="90"/>
      <c r="WNX166" s="90"/>
      <c r="WNY166" s="90"/>
      <c r="WNZ166" s="90"/>
      <c r="WOA166" s="90"/>
      <c r="WOB166" s="90"/>
      <c r="WOC166" s="90"/>
      <c r="WOD166" s="90"/>
      <c r="WOE166" s="90"/>
      <c r="WOF166" s="90"/>
      <c r="WOG166" s="90"/>
      <c r="WOH166" s="90"/>
      <c r="WOI166" s="90"/>
      <c r="WOJ166" s="90"/>
      <c r="WOK166" s="90"/>
      <c r="WOL166" s="90"/>
      <c r="WOM166" s="90"/>
      <c r="WON166" s="90"/>
      <c r="WOO166" s="90"/>
      <c r="WOP166" s="90"/>
      <c r="WOQ166" s="90"/>
      <c r="WOR166" s="90"/>
      <c r="WOS166" s="90"/>
      <c r="WOT166" s="90"/>
      <c r="WOU166" s="90"/>
      <c r="WOV166" s="90"/>
      <c r="WOW166" s="90"/>
      <c r="WOX166" s="90"/>
      <c r="WOY166" s="90"/>
      <c r="WOZ166" s="90"/>
      <c r="WPA166" s="90"/>
      <c r="WPB166" s="90"/>
      <c r="WPC166" s="90"/>
      <c r="WPD166" s="90"/>
      <c r="WPE166" s="90"/>
      <c r="WPF166" s="90"/>
      <c r="WPG166" s="90"/>
      <c r="WPH166" s="90"/>
      <c r="WPI166" s="90"/>
      <c r="WPJ166" s="90"/>
      <c r="WPK166" s="90"/>
      <c r="WPL166" s="90"/>
      <c r="WPM166" s="90"/>
      <c r="WPN166" s="90"/>
      <c r="WPO166" s="90"/>
      <c r="WPP166" s="90"/>
      <c r="WPQ166" s="90"/>
      <c r="WPR166" s="90"/>
      <c r="WPS166" s="90"/>
      <c r="WPT166" s="90"/>
      <c r="WPU166" s="90"/>
      <c r="WPV166" s="90"/>
      <c r="WPW166" s="90"/>
      <c r="WPX166" s="90"/>
      <c r="WPY166" s="90"/>
      <c r="WPZ166" s="90"/>
      <c r="WQA166" s="90"/>
      <c r="WQB166" s="90"/>
      <c r="WQC166" s="90"/>
      <c r="WQD166" s="90"/>
      <c r="WQE166" s="90"/>
      <c r="WQF166" s="90"/>
      <c r="WQG166" s="90"/>
      <c r="WQH166" s="90"/>
      <c r="WQI166" s="90"/>
      <c r="WQJ166" s="90"/>
      <c r="WQK166" s="90"/>
      <c r="WQL166" s="90"/>
      <c r="WQM166" s="90"/>
      <c r="WQN166" s="90"/>
      <c r="WQO166" s="90"/>
      <c r="WQP166" s="90"/>
      <c r="WQQ166" s="90"/>
      <c r="WQR166" s="90"/>
      <c r="WQS166" s="90"/>
      <c r="WQT166" s="90"/>
      <c r="WQU166" s="90"/>
      <c r="WQV166" s="90"/>
      <c r="WQW166" s="90"/>
      <c r="WQX166" s="90"/>
      <c r="WQY166" s="90"/>
      <c r="WQZ166" s="90"/>
      <c r="WRA166" s="90"/>
      <c r="WRB166" s="90"/>
      <c r="WRC166" s="90"/>
      <c r="WRD166" s="90"/>
      <c r="WRE166" s="90"/>
      <c r="WRF166" s="90"/>
      <c r="WRG166" s="90"/>
      <c r="WRH166" s="90"/>
      <c r="WRI166" s="90"/>
      <c r="WRJ166" s="90"/>
      <c r="WRK166" s="90"/>
      <c r="WRL166" s="90"/>
      <c r="WRM166" s="90"/>
      <c r="WRN166" s="90"/>
      <c r="WRO166" s="90"/>
      <c r="WRP166" s="90"/>
      <c r="WRQ166" s="90"/>
      <c r="WRR166" s="90"/>
      <c r="WRS166" s="90"/>
      <c r="WRT166" s="90"/>
      <c r="WRU166" s="90"/>
      <c r="WRV166" s="90"/>
      <c r="WRW166" s="90"/>
      <c r="WRX166" s="90"/>
      <c r="WRY166" s="90"/>
      <c r="WRZ166" s="90"/>
      <c r="WSA166" s="90"/>
      <c r="WSB166" s="90"/>
      <c r="WSC166" s="90"/>
      <c r="WSD166" s="90"/>
      <c r="WSE166" s="90"/>
      <c r="WSF166" s="90"/>
      <c r="WSG166" s="90"/>
      <c r="WSH166" s="90"/>
      <c r="WSI166" s="90"/>
      <c r="WSJ166" s="90"/>
      <c r="WSK166" s="90"/>
      <c r="WSL166" s="90"/>
      <c r="WSM166" s="90"/>
      <c r="WSN166" s="90"/>
      <c r="WSO166" s="90"/>
      <c r="WSP166" s="90"/>
      <c r="WSQ166" s="90"/>
      <c r="WSR166" s="90"/>
      <c r="WSS166" s="90"/>
      <c r="WST166" s="90"/>
      <c r="WSU166" s="90"/>
      <c r="WSV166" s="90"/>
      <c r="WSW166" s="90"/>
      <c r="WSX166" s="90"/>
      <c r="WSY166" s="90"/>
      <c r="WSZ166" s="90"/>
      <c r="WTA166" s="90"/>
      <c r="WTB166" s="90"/>
      <c r="WTC166" s="90"/>
      <c r="WTD166" s="90"/>
      <c r="WTE166" s="90"/>
      <c r="WTF166" s="90"/>
      <c r="WTG166" s="90"/>
      <c r="WTH166" s="90"/>
      <c r="WTI166" s="90"/>
      <c r="WTJ166" s="90"/>
      <c r="WTK166" s="90"/>
      <c r="WTL166" s="90"/>
      <c r="WTM166" s="90"/>
      <c r="WTN166" s="90"/>
      <c r="WTO166" s="90"/>
      <c r="WTP166" s="90"/>
      <c r="WTQ166" s="90"/>
      <c r="WTR166" s="90"/>
      <c r="WTS166" s="90"/>
      <c r="WTT166" s="90"/>
      <c r="WTU166" s="90"/>
      <c r="WTV166" s="90"/>
      <c r="WTW166" s="90"/>
      <c r="WTX166" s="90"/>
      <c r="WTY166" s="90"/>
      <c r="WTZ166" s="90"/>
      <c r="WUA166" s="90"/>
      <c r="WUB166" s="90"/>
      <c r="WUC166" s="90"/>
      <c r="WUD166" s="90"/>
      <c r="WUE166" s="90"/>
      <c r="WUF166" s="90"/>
      <c r="WUG166" s="90"/>
      <c r="WUH166" s="90"/>
      <c r="WUI166" s="90"/>
      <c r="WUJ166" s="90"/>
      <c r="WUK166" s="90"/>
      <c r="WUL166" s="90"/>
      <c r="WUM166" s="90"/>
      <c r="WUN166" s="90"/>
      <c r="WUO166" s="90"/>
      <c r="WUP166" s="90"/>
      <c r="WUQ166" s="90"/>
      <c r="WUR166" s="90"/>
      <c r="WUS166" s="90"/>
      <c r="WUT166" s="90"/>
      <c r="WUU166" s="90"/>
      <c r="WUV166" s="90"/>
      <c r="WUW166" s="90"/>
      <c r="WUX166" s="90"/>
      <c r="WUY166" s="90"/>
      <c r="WUZ166" s="90"/>
      <c r="WVA166" s="90"/>
      <c r="WVB166" s="90"/>
      <c r="WVC166" s="90"/>
      <c r="WVD166" s="90"/>
      <c r="WVE166" s="90"/>
      <c r="WVF166" s="90"/>
      <c r="WVG166" s="90"/>
      <c r="WVH166" s="90"/>
      <c r="WVI166" s="90"/>
      <c r="WVJ166" s="90"/>
      <c r="WVK166" s="90"/>
      <c r="WVL166" s="90"/>
      <c r="WVM166" s="90"/>
      <c r="WVN166" s="90"/>
      <c r="WVO166" s="90"/>
      <c r="WVP166" s="90"/>
      <c r="WVQ166" s="90"/>
    </row>
    <row r="167" spans="2:16137" s="91" customFormat="1" x14ac:dyDescent="0.35">
      <c r="B167" s="94"/>
      <c r="C167" s="93"/>
      <c r="F167" s="90"/>
      <c r="G167" s="90"/>
      <c r="H167" s="90"/>
      <c r="I167" s="90"/>
      <c r="J167" s="90"/>
      <c r="K167" s="90"/>
      <c r="L167" s="90"/>
      <c r="M167" s="90"/>
      <c r="N167" s="90"/>
      <c r="O167" s="90"/>
      <c r="P167" s="90"/>
      <c r="Q167" s="90"/>
      <c r="R167" s="90"/>
      <c r="S167" s="90"/>
      <c r="T167" s="90"/>
      <c r="U167" s="90"/>
      <c r="V167" s="90"/>
      <c r="W167" s="90"/>
      <c r="X167" s="90"/>
      <c r="Y167" s="90"/>
      <c r="Z167" s="90"/>
      <c r="AA167" s="90"/>
      <c r="AB167" s="90"/>
      <c r="AC167" s="90"/>
      <c r="AD167" s="90"/>
      <c r="AE167" s="90"/>
      <c r="AF167" s="90"/>
      <c r="AG167" s="90"/>
      <c r="AH167" s="90"/>
      <c r="AI167" s="90"/>
      <c r="AJ167" s="90"/>
      <c r="AK167" s="90"/>
      <c r="AL167" s="90"/>
      <c r="AM167" s="90"/>
      <c r="AN167" s="90"/>
      <c r="AO167" s="90"/>
      <c r="AP167" s="90"/>
      <c r="AQ167" s="90"/>
      <c r="AR167" s="90"/>
      <c r="AS167" s="90"/>
      <c r="AT167" s="90"/>
      <c r="AU167" s="90"/>
      <c r="AV167" s="90"/>
      <c r="AW167" s="90"/>
      <c r="AX167" s="90"/>
      <c r="AY167" s="90"/>
      <c r="AZ167" s="90"/>
      <c r="BA167" s="90"/>
      <c r="BB167" s="90"/>
      <c r="BC167" s="90"/>
      <c r="BD167" s="90"/>
      <c r="BE167" s="90"/>
      <c r="BF167" s="90"/>
      <c r="BG167" s="90"/>
      <c r="BH167" s="90"/>
      <c r="BI167" s="90"/>
      <c r="BJ167" s="90"/>
      <c r="BK167" s="90"/>
      <c r="BL167" s="90"/>
      <c r="BM167" s="90"/>
      <c r="BN167" s="90"/>
      <c r="BO167" s="90"/>
      <c r="BP167" s="90"/>
      <c r="BQ167" s="90"/>
      <c r="BR167" s="90"/>
      <c r="BS167" s="90"/>
      <c r="BT167" s="90"/>
      <c r="BU167" s="90"/>
      <c r="BV167" s="90"/>
      <c r="BW167" s="90"/>
      <c r="BX167" s="90"/>
      <c r="BY167" s="90"/>
      <c r="BZ167" s="90"/>
      <c r="CA167" s="90"/>
      <c r="CB167" s="90"/>
      <c r="CC167" s="90"/>
      <c r="CD167" s="90"/>
      <c r="CE167" s="90"/>
      <c r="CF167" s="90"/>
      <c r="CG167" s="90"/>
      <c r="CH167" s="90"/>
      <c r="CI167" s="90"/>
      <c r="CJ167" s="90"/>
      <c r="CK167" s="90"/>
      <c r="CL167" s="90"/>
      <c r="CM167" s="90"/>
      <c r="CN167" s="90"/>
      <c r="CO167" s="90"/>
      <c r="CP167" s="90"/>
      <c r="CQ167" s="90"/>
      <c r="CR167" s="90"/>
      <c r="CS167" s="90"/>
      <c r="CT167" s="90"/>
      <c r="CU167" s="90"/>
      <c r="CV167" s="90"/>
      <c r="CW167" s="90"/>
      <c r="CX167" s="90"/>
      <c r="CY167" s="90"/>
      <c r="CZ167" s="90"/>
      <c r="DA167" s="90"/>
      <c r="DB167" s="90"/>
      <c r="DC167" s="90"/>
      <c r="DD167" s="90"/>
      <c r="DE167" s="90"/>
      <c r="DF167" s="90"/>
      <c r="DG167" s="90"/>
      <c r="DH167" s="90"/>
      <c r="DI167" s="90"/>
      <c r="DJ167" s="90"/>
      <c r="DK167" s="90"/>
      <c r="DL167" s="90"/>
      <c r="DM167" s="90"/>
      <c r="DN167" s="90"/>
      <c r="DO167" s="90"/>
      <c r="DP167" s="90"/>
      <c r="DQ167" s="90"/>
      <c r="DR167" s="90"/>
      <c r="DS167" s="90"/>
      <c r="DT167" s="90"/>
      <c r="DU167" s="90"/>
      <c r="DV167" s="90"/>
      <c r="DW167" s="90"/>
      <c r="DX167" s="90"/>
      <c r="DY167" s="90"/>
      <c r="DZ167" s="90"/>
      <c r="EA167" s="90"/>
      <c r="EB167" s="90"/>
      <c r="EC167" s="90"/>
      <c r="ED167" s="90"/>
      <c r="EE167" s="90"/>
      <c r="EF167" s="90"/>
      <c r="EG167" s="90"/>
      <c r="EH167" s="90"/>
      <c r="EI167" s="90"/>
      <c r="EJ167" s="90"/>
      <c r="EK167" s="90"/>
      <c r="EL167" s="90"/>
      <c r="EM167" s="90"/>
      <c r="EN167" s="90"/>
      <c r="EO167" s="90"/>
      <c r="EP167" s="90"/>
      <c r="EQ167" s="90"/>
      <c r="ER167" s="90"/>
      <c r="ES167" s="90"/>
      <c r="ET167" s="90"/>
      <c r="EU167" s="90"/>
      <c r="EV167" s="90"/>
      <c r="EW167" s="90"/>
      <c r="EX167" s="90"/>
      <c r="EY167" s="90"/>
      <c r="EZ167" s="90"/>
      <c r="FA167" s="90"/>
      <c r="FB167" s="90"/>
      <c r="FC167" s="90"/>
      <c r="FD167" s="90"/>
      <c r="FE167" s="90"/>
      <c r="FF167" s="90"/>
      <c r="FG167" s="90"/>
      <c r="FH167" s="90"/>
      <c r="FI167" s="90"/>
      <c r="FJ167" s="90"/>
      <c r="FK167" s="90"/>
      <c r="FL167" s="90"/>
      <c r="FM167" s="90"/>
      <c r="FN167" s="90"/>
      <c r="FO167" s="90"/>
      <c r="FP167" s="90"/>
      <c r="FQ167" s="90"/>
      <c r="FR167" s="90"/>
      <c r="FS167" s="90"/>
      <c r="FT167" s="90"/>
      <c r="FU167" s="90"/>
      <c r="FV167" s="90"/>
      <c r="FW167" s="90"/>
      <c r="FX167" s="90"/>
      <c r="FY167" s="90"/>
      <c r="FZ167" s="90"/>
      <c r="GA167" s="90"/>
      <c r="GB167" s="90"/>
      <c r="GC167" s="90"/>
      <c r="GD167" s="90"/>
      <c r="GE167" s="90"/>
      <c r="GF167" s="90"/>
      <c r="GG167" s="90"/>
      <c r="GH167" s="90"/>
      <c r="GI167" s="90"/>
      <c r="GJ167" s="90"/>
      <c r="GK167" s="90"/>
      <c r="GL167" s="90"/>
      <c r="GM167" s="90"/>
      <c r="GN167" s="90"/>
      <c r="GO167" s="90"/>
      <c r="GP167" s="90"/>
      <c r="GQ167" s="90"/>
      <c r="GR167" s="90"/>
      <c r="GS167" s="90"/>
      <c r="GT167" s="90"/>
      <c r="GU167" s="90"/>
      <c r="GV167" s="90"/>
      <c r="GW167" s="90"/>
      <c r="GX167" s="90"/>
      <c r="GY167" s="90"/>
      <c r="GZ167" s="90"/>
      <c r="HA167" s="90"/>
      <c r="HB167" s="90"/>
      <c r="HC167" s="90"/>
      <c r="HD167" s="90"/>
      <c r="HE167" s="90"/>
      <c r="HF167" s="90"/>
      <c r="HG167" s="90"/>
      <c r="HH167" s="90"/>
      <c r="HI167" s="90"/>
      <c r="HJ167" s="90"/>
      <c r="HK167" s="90"/>
      <c r="HL167" s="90"/>
      <c r="HM167" s="90"/>
      <c r="HN167" s="90"/>
      <c r="HO167" s="90"/>
      <c r="HP167" s="90"/>
      <c r="HQ167" s="90"/>
      <c r="HR167" s="90"/>
      <c r="HS167" s="90"/>
      <c r="HT167" s="90"/>
      <c r="HU167" s="90"/>
      <c r="HV167" s="90"/>
      <c r="HW167" s="90"/>
      <c r="HX167" s="90"/>
      <c r="HY167" s="90"/>
      <c r="HZ167" s="90"/>
      <c r="IA167" s="90"/>
      <c r="IB167" s="90"/>
      <c r="IC167" s="90"/>
      <c r="ID167" s="90"/>
      <c r="IE167" s="90"/>
      <c r="IF167" s="90"/>
      <c r="IG167" s="90"/>
      <c r="IH167" s="90"/>
      <c r="II167" s="90"/>
      <c r="IJ167" s="90"/>
      <c r="IK167" s="90"/>
      <c r="IL167" s="90"/>
      <c r="IM167" s="90"/>
      <c r="IN167" s="90"/>
      <c r="IO167" s="90"/>
      <c r="IP167" s="90"/>
      <c r="IQ167" s="90"/>
      <c r="IR167" s="90"/>
      <c r="IS167" s="90"/>
      <c r="IT167" s="90"/>
      <c r="IU167" s="90"/>
      <c r="IV167" s="90"/>
      <c r="IW167" s="90"/>
      <c r="IX167" s="90"/>
      <c r="IY167" s="90"/>
      <c r="IZ167" s="90"/>
      <c r="JA167" s="90"/>
      <c r="JB167" s="90"/>
      <c r="JC167" s="90"/>
      <c r="JD167" s="90"/>
      <c r="JE167" s="90"/>
      <c r="JF167" s="90"/>
      <c r="JG167" s="90"/>
      <c r="JH167" s="90"/>
      <c r="JI167" s="90"/>
      <c r="JJ167" s="90"/>
      <c r="JK167" s="90"/>
      <c r="JL167" s="90"/>
      <c r="JM167" s="90"/>
      <c r="JN167" s="90"/>
      <c r="JO167" s="90"/>
      <c r="JP167" s="90"/>
      <c r="JQ167" s="90"/>
      <c r="JR167" s="90"/>
      <c r="JS167" s="90"/>
      <c r="JT167" s="90"/>
      <c r="JU167" s="90"/>
      <c r="JV167" s="90"/>
      <c r="JW167" s="90"/>
      <c r="JX167" s="90"/>
      <c r="JY167" s="90"/>
      <c r="JZ167" s="90"/>
      <c r="KA167" s="90"/>
      <c r="KB167" s="90"/>
      <c r="KC167" s="90"/>
      <c r="KD167" s="90"/>
      <c r="KE167" s="90"/>
      <c r="KF167" s="90"/>
      <c r="KG167" s="90"/>
      <c r="KH167" s="90"/>
      <c r="KI167" s="90"/>
      <c r="KJ167" s="90"/>
      <c r="KK167" s="90"/>
      <c r="KL167" s="90"/>
      <c r="KM167" s="90"/>
      <c r="KN167" s="90"/>
      <c r="KO167" s="90"/>
      <c r="KP167" s="90"/>
      <c r="KQ167" s="90"/>
      <c r="KR167" s="90"/>
      <c r="KS167" s="90"/>
      <c r="KT167" s="90"/>
      <c r="KU167" s="90"/>
      <c r="KV167" s="90"/>
      <c r="KW167" s="90"/>
      <c r="KX167" s="90"/>
      <c r="KY167" s="90"/>
      <c r="KZ167" s="90"/>
      <c r="LA167" s="90"/>
      <c r="LB167" s="90"/>
      <c r="LC167" s="90"/>
      <c r="LD167" s="90"/>
      <c r="LE167" s="90"/>
      <c r="LF167" s="90"/>
      <c r="LG167" s="90"/>
      <c r="LH167" s="90"/>
      <c r="LI167" s="90"/>
      <c r="LJ167" s="90"/>
      <c r="LK167" s="90"/>
      <c r="LL167" s="90"/>
      <c r="LM167" s="90"/>
      <c r="LN167" s="90"/>
      <c r="LO167" s="90"/>
      <c r="LP167" s="90"/>
      <c r="LQ167" s="90"/>
      <c r="LR167" s="90"/>
      <c r="LS167" s="90"/>
      <c r="LT167" s="90"/>
      <c r="LU167" s="90"/>
      <c r="LV167" s="90"/>
      <c r="LW167" s="90"/>
      <c r="LX167" s="90"/>
      <c r="LY167" s="90"/>
      <c r="LZ167" s="90"/>
      <c r="MA167" s="90"/>
      <c r="MB167" s="90"/>
      <c r="MC167" s="90"/>
      <c r="MD167" s="90"/>
      <c r="ME167" s="90"/>
      <c r="MF167" s="90"/>
      <c r="MG167" s="90"/>
      <c r="MH167" s="90"/>
      <c r="MI167" s="90"/>
      <c r="MJ167" s="90"/>
      <c r="MK167" s="90"/>
      <c r="ML167" s="90"/>
      <c r="MM167" s="90"/>
      <c r="MN167" s="90"/>
      <c r="MO167" s="90"/>
      <c r="MP167" s="90"/>
      <c r="MQ167" s="90"/>
      <c r="MR167" s="90"/>
      <c r="MS167" s="90"/>
      <c r="MT167" s="90"/>
      <c r="MU167" s="90"/>
      <c r="MV167" s="90"/>
      <c r="MW167" s="90"/>
      <c r="MX167" s="90"/>
      <c r="MY167" s="90"/>
      <c r="MZ167" s="90"/>
      <c r="NA167" s="90"/>
      <c r="NB167" s="90"/>
      <c r="NC167" s="90"/>
      <c r="ND167" s="90"/>
      <c r="NE167" s="90"/>
      <c r="NF167" s="90"/>
      <c r="NG167" s="90"/>
      <c r="NH167" s="90"/>
      <c r="NI167" s="90"/>
      <c r="NJ167" s="90"/>
      <c r="NK167" s="90"/>
      <c r="NL167" s="90"/>
      <c r="NM167" s="90"/>
      <c r="NN167" s="90"/>
      <c r="NO167" s="90"/>
      <c r="NP167" s="90"/>
      <c r="NQ167" s="90"/>
      <c r="NR167" s="90"/>
      <c r="NS167" s="90"/>
      <c r="NT167" s="90"/>
      <c r="NU167" s="90"/>
      <c r="NV167" s="90"/>
      <c r="NW167" s="90"/>
      <c r="NX167" s="90"/>
      <c r="NY167" s="90"/>
      <c r="NZ167" s="90"/>
      <c r="OA167" s="90"/>
      <c r="OB167" s="90"/>
      <c r="OC167" s="90"/>
      <c r="OD167" s="90"/>
      <c r="OE167" s="90"/>
      <c r="OF167" s="90"/>
      <c r="OG167" s="90"/>
      <c r="OH167" s="90"/>
      <c r="OI167" s="90"/>
      <c r="OJ167" s="90"/>
      <c r="OK167" s="90"/>
      <c r="OL167" s="90"/>
      <c r="OM167" s="90"/>
      <c r="ON167" s="90"/>
      <c r="OO167" s="90"/>
      <c r="OP167" s="90"/>
      <c r="OQ167" s="90"/>
      <c r="OR167" s="90"/>
      <c r="OS167" s="90"/>
      <c r="OT167" s="90"/>
      <c r="OU167" s="90"/>
      <c r="OV167" s="90"/>
      <c r="OW167" s="90"/>
      <c r="OX167" s="90"/>
      <c r="OY167" s="90"/>
      <c r="OZ167" s="90"/>
      <c r="PA167" s="90"/>
      <c r="PB167" s="90"/>
      <c r="PC167" s="90"/>
      <c r="PD167" s="90"/>
      <c r="PE167" s="90"/>
      <c r="PF167" s="90"/>
      <c r="PG167" s="90"/>
      <c r="PH167" s="90"/>
      <c r="PI167" s="90"/>
      <c r="PJ167" s="90"/>
      <c r="PK167" s="90"/>
      <c r="PL167" s="90"/>
      <c r="PM167" s="90"/>
      <c r="PN167" s="90"/>
      <c r="PO167" s="90"/>
      <c r="PP167" s="90"/>
      <c r="PQ167" s="90"/>
      <c r="PR167" s="90"/>
      <c r="PS167" s="90"/>
      <c r="PT167" s="90"/>
      <c r="PU167" s="90"/>
      <c r="PV167" s="90"/>
      <c r="PW167" s="90"/>
      <c r="PX167" s="90"/>
      <c r="PY167" s="90"/>
      <c r="PZ167" s="90"/>
      <c r="QA167" s="90"/>
      <c r="QB167" s="90"/>
      <c r="QC167" s="90"/>
      <c r="QD167" s="90"/>
      <c r="QE167" s="90"/>
      <c r="QF167" s="90"/>
      <c r="QG167" s="90"/>
      <c r="QH167" s="90"/>
      <c r="QI167" s="90"/>
      <c r="QJ167" s="90"/>
      <c r="QK167" s="90"/>
      <c r="QL167" s="90"/>
      <c r="QM167" s="90"/>
      <c r="QN167" s="90"/>
      <c r="QO167" s="90"/>
      <c r="QP167" s="90"/>
      <c r="QQ167" s="90"/>
      <c r="QR167" s="90"/>
      <c r="QS167" s="90"/>
      <c r="QT167" s="90"/>
      <c r="QU167" s="90"/>
      <c r="QV167" s="90"/>
      <c r="QW167" s="90"/>
      <c r="QX167" s="90"/>
      <c r="QY167" s="90"/>
      <c r="QZ167" s="90"/>
      <c r="RA167" s="90"/>
      <c r="RB167" s="90"/>
      <c r="RC167" s="90"/>
      <c r="RD167" s="90"/>
      <c r="RE167" s="90"/>
      <c r="RF167" s="90"/>
      <c r="RG167" s="90"/>
      <c r="RH167" s="90"/>
      <c r="RI167" s="90"/>
      <c r="RJ167" s="90"/>
      <c r="RK167" s="90"/>
      <c r="RL167" s="90"/>
      <c r="RM167" s="90"/>
      <c r="RN167" s="90"/>
      <c r="RO167" s="90"/>
      <c r="RP167" s="90"/>
      <c r="RQ167" s="90"/>
      <c r="RR167" s="90"/>
      <c r="RS167" s="90"/>
      <c r="RT167" s="90"/>
      <c r="RU167" s="90"/>
      <c r="RV167" s="90"/>
      <c r="RW167" s="90"/>
      <c r="RX167" s="90"/>
      <c r="RY167" s="90"/>
      <c r="RZ167" s="90"/>
      <c r="SA167" s="90"/>
      <c r="SB167" s="90"/>
      <c r="SC167" s="90"/>
      <c r="SD167" s="90"/>
      <c r="SE167" s="90"/>
      <c r="SF167" s="90"/>
      <c r="SG167" s="90"/>
      <c r="SH167" s="90"/>
      <c r="SI167" s="90"/>
      <c r="SJ167" s="90"/>
      <c r="SK167" s="90"/>
      <c r="SL167" s="90"/>
      <c r="SM167" s="90"/>
      <c r="SN167" s="90"/>
      <c r="SO167" s="90"/>
      <c r="SP167" s="90"/>
      <c r="SQ167" s="90"/>
      <c r="SR167" s="90"/>
      <c r="SS167" s="90"/>
      <c r="ST167" s="90"/>
      <c r="SU167" s="90"/>
      <c r="SV167" s="90"/>
      <c r="SW167" s="90"/>
      <c r="SX167" s="90"/>
      <c r="SY167" s="90"/>
      <c r="SZ167" s="90"/>
      <c r="TA167" s="90"/>
      <c r="TB167" s="90"/>
      <c r="TC167" s="90"/>
      <c r="TD167" s="90"/>
      <c r="TE167" s="90"/>
      <c r="TF167" s="90"/>
      <c r="TG167" s="90"/>
      <c r="TH167" s="90"/>
      <c r="TI167" s="90"/>
      <c r="TJ167" s="90"/>
      <c r="TK167" s="90"/>
      <c r="TL167" s="90"/>
      <c r="TM167" s="90"/>
      <c r="TN167" s="90"/>
      <c r="TO167" s="90"/>
      <c r="TP167" s="90"/>
      <c r="TQ167" s="90"/>
      <c r="TR167" s="90"/>
      <c r="TS167" s="90"/>
      <c r="TT167" s="90"/>
      <c r="TU167" s="90"/>
      <c r="TV167" s="90"/>
      <c r="TW167" s="90"/>
      <c r="TX167" s="90"/>
      <c r="TY167" s="90"/>
      <c r="TZ167" s="90"/>
      <c r="UA167" s="90"/>
      <c r="UB167" s="90"/>
      <c r="UC167" s="90"/>
      <c r="UD167" s="90"/>
      <c r="UE167" s="90"/>
      <c r="UF167" s="90"/>
      <c r="UG167" s="90"/>
      <c r="UH167" s="90"/>
      <c r="UI167" s="90"/>
      <c r="UJ167" s="90"/>
      <c r="UK167" s="90"/>
      <c r="UL167" s="90"/>
      <c r="UM167" s="90"/>
      <c r="UN167" s="90"/>
      <c r="UO167" s="90"/>
      <c r="UP167" s="90"/>
      <c r="UQ167" s="90"/>
      <c r="UR167" s="90"/>
      <c r="US167" s="90"/>
      <c r="UT167" s="90"/>
      <c r="UU167" s="90"/>
      <c r="UV167" s="90"/>
      <c r="UW167" s="90"/>
      <c r="UX167" s="90"/>
      <c r="UY167" s="90"/>
      <c r="UZ167" s="90"/>
      <c r="VA167" s="90"/>
      <c r="VB167" s="90"/>
      <c r="VC167" s="90"/>
      <c r="VD167" s="90"/>
      <c r="VE167" s="90"/>
      <c r="VF167" s="90"/>
      <c r="VG167" s="90"/>
      <c r="VH167" s="90"/>
      <c r="VI167" s="90"/>
      <c r="VJ167" s="90"/>
      <c r="VK167" s="90"/>
      <c r="VL167" s="90"/>
      <c r="VM167" s="90"/>
      <c r="VN167" s="90"/>
      <c r="VO167" s="90"/>
      <c r="VP167" s="90"/>
      <c r="VQ167" s="90"/>
      <c r="VR167" s="90"/>
      <c r="VS167" s="90"/>
      <c r="VT167" s="90"/>
      <c r="VU167" s="90"/>
      <c r="VV167" s="90"/>
      <c r="VW167" s="90"/>
      <c r="VX167" s="90"/>
      <c r="VY167" s="90"/>
      <c r="VZ167" s="90"/>
      <c r="WA167" s="90"/>
      <c r="WB167" s="90"/>
      <c r="WC167" s="90"/>
      <c r="WD167" s="90"/>
      <c r="WE167" s="90"/>
      <c r="WF167" s="90"/>
      <c r="WG167" s="90"/>
      <c r="WH167" s="90"/>
      <c r="WI167" s="90"/>
      <c r="WJ167" s="90"/>
      <c r="WK167" s="90"/>
      <c r="WL167" s="90"/>
      <c r="WM167" s="90"/>
      <c r="WN167" s="90"/>
      <c r="WO167" s="90"/>
      <c r="WP167" s="90"/>
      <c r="WQ167" s="90"/>
      <c r="WR167" s="90"/>
      <c r="WS167" s="90"/>
      <c r="WT167" s="90"/>
      <c r="WU167" s="90"/>
      <c r="WV167" s="90"/>
      <c r="WW167" s="90"/>
      <c r="WX167" s="90"/>
      <c r="WY167" s="90"/>
      <c r="WZ167" s="90"/>
      <c r="XA167" s="90"/>
      <c r="XB167" s="90"/>
      <c r="XC167" s="90"/>
      <c r="XD167" s="90"/>
      <c r="XE167" s="90"/>
      <c r="XF167" s="90"/>
      <c r="XG167" s="90"/>
      <c r="XH167" s="90"/>
      <c r="XI167" s="90"/>
      <c r="XJ167" s="90"/>
      <c r="XK167" s="90"/>
      <c r="XL167" s="90"/>
      <c r="XM167" s="90"/>
      <c r="XN167" s="90"/>
      <c r="XO167" s="90"/>
      <c r="XP167" s="90"/>
      <c r="XQ167" s="90"/>
      <c r="XR167" s="90"/>
      <c r="XS167" s="90"/>
      <c r="XT167" s="90"/>
      <c r="XU167" s="90"/>
      <c r="XV167" s="90"/>
      <c r="XW167" s="90"/>
      <c r="XX167" s="90"/>
      <c r="XY167" s="90"/>
      <c r="XZ167" s="90"/>
      <c r="YA167" s="90"/>
      <c r="YB167" s="90"/>
      <c r="YC167" s="90"/>
      <c r="YD167" s="90"/>
      <c r="YE167" s="90"/>
      <c r="YF167" s="90"/>
      <c r="YG167" s="90"/>
      <c r="YH167" s="90"/>
      <c r="YI167" s="90"/>
      <c r="YJ167" s="90"/>
      <c r="YK167" s="90"/>
      <c r="YL167" s="90"/>
      <c r="YM167" s="90"/>
      <c r="YN167" s="90"/>
      <c r="YO167" s="90"/>
      <c r="YP167" s="90"/>
      <c r="YQ167" s="90"/>
      <c r="YR167" s="90"/>
      <c r="YS167" s="90"/>
      <c r="YT167" s="90"/>
      <c r="YU167" s="90"/>
      <c r="YV167" s="90"/>
      <c r="YW167" s="90"/>
      <c r="YX167" s="90"/>
      <c r="YY167" s="90"/>
      <c r="YZ167" s="90"/>
      <c r="ZA167" s="90"/>
      <c r="ZB167" s="90"/>
      <c r="ZC167" s="90"/>
      <c r="ZD167" s="90"/>
      <c r="ZE167" s="90"/>
      <c r="ZF167" s="90"/>
      <c r="ZG167" s="90"/>
      <c r="ZH167" s="90"/>
      <c r="ZI167" s="90"/>
      <c r="ZJ167" s="90"/>
      <c r="ZK167" s="90"/>
      <c r="ZL167" s="90"/>
      <c r="ZM167" s="90"/>
      <c r="ZN167" s="90"/>
      <c r="ZO167" s="90"/>
      <c r="ZP167" s="90"/>
      <c r="ZQ167" s="90"/>
      <c r="ZR167" s="90"/>
      <c r="ZS167" s="90"/>
      <c r="ZT167" s="90"/>
      <c r="ZU167" s="90"/>
      <c r="ZV167" s="90"/>
      <c r="ZW167" s="90"/>
      <c r="ZX167" s="90"/>
      <c r="ZY167" s="90"/>
      <c r="ZZ167" s="90"/>
      <c r="AAA167" s="90"/>
      <c r="AAB167" s="90"/>
      <c r="AAC167" s="90"/>
      <c r="AAD167" s="90"/>
      <c r="AAE167" s="90"/>
      <c r="AAF167" s="90"/>
      <c r="AAG167" s="90"/>
      <c r="AAH167" s="90"/>
      <c r="AAI167" s="90"/>
      <c r="AAJ167" s="90"/>
      <c r="AAK167" s="90"/>
      <c r="AAL167" s="90"/>
      <c r="AAM167" s="90"/>
      <c r="AAN167" s="90"/>
      <c r="AAO167" s="90"/>
      <c r="AAP167" s="90"/>
      <c r="AAQ167" s="90"/>
      <c r="AAR167" s="90"/>
      <c r="AAS167" s="90"/>
      <c r="AAT167" s="90"/>
      <c r="AAU167" s="90"/>
      <c r="AAV167" s="90"/>
      <c r="AAW167" s="90"/>
      <c r="AAX167" s="90"/>
      <c r="AAY167" s="90"/>
      <c r="AAZ167" s="90"/>
      <c r="ABA167" s="90"/>
      <c r="ABB167" s="90"/>
      <c r="ABC167" s="90"/>
      <c r="ABD167" s="90"/>
      <c r="ABE167" s="90"/>
      <c r="ABF167" s="90"/>
      <c r="ABG167" s="90"/>
      <c r="ABH167" s="90"/>
      <c r="ABI167" s="90"/>
      <c r="ABJ167" s="90"/>
      <c r="ABK167" s="90"/>
      <c r="ABL167" s="90"/>
      <c r="ABM167" s="90"/>
      <c r="ABN167" s="90"/>
      <c r="ABO167" s="90"/>
      <c r="ABP167" s="90"/>
      <c r="ABQ167" s="90"/>
      <c r="ABR167" s="90"/>
      <c r="ABS167" s="90"/>
      <c r="ABT167" s="90"/>
      <c r="ABU167" s="90"/>
      <c r="ABV167" s="90"/>
      <c r="ABW167" s="90"/>
      <c r="ABX167" s="90"/>
      <c r="ABY167" s="90"/>
      <c r="ABZ167" s="90"/>
      <c r="ACA167" s="90"/>
      <c r="ACB167" s="90"/>
      <c r="ACC167" s="90"/>
      <c r="ACD167" s="90"/>
      <c r="ACE167" s="90"/>
      <c r="ACF167" s="90"/>
      <c r="ACG167" s="90"/>
      <c r="ACH167" s="90"/>
      <c r="ACI167" s="90"/>
      <c r="ACJ167" s="90"/>
      <c r="ACK167" s="90"/>
      <c r="ACL167" s="90"/>
      <c r="ACM167" s="90"/>
      <c r="ACN167" s="90"/>
      <c r="ACO167" s="90"/>
      <c r="ACP167" s="90"/>
      <c r="ACQ167" s="90"/>
      <c r="ACR167" s="90"/>
      <c r="ACS167" s="90"/>
      <c r="ACT167" s="90"/>
      <c r="ACU167" s="90"/>
      <c r="ACV167" s="90"/>
      <c r="ACW167" s="90"/>
      <c r="ACX167" s="90"/>
      <c r="ACY167" s="90"/>
      <c r="ACZ167" s="90"/>
      <c r="ADA167" s="90"/>
      <c r="ADB167" s="90"/>
      <c r="ADC167" s="90"/>
      <c r="ADD167" s="90"/>
      <c r="ADE167" s="90"/>
      <c r="ADF167" s="90"/>
      <c r="ADG167" s="90"/>
      <c r="ADH167" s="90"/>
      <c r="ADI167" s="90"/>
      <c r="ADJ167" s="90"/>
      <c r="ADK167" s="90"/>
      <c r="ADL167" s="90"/>
      <c r="ADM167" s="90"/>
      <c r="ADN167" s="90"/>
      <c r="ADO167" s="90"/>
      <c r="ADP167" s="90"/>
      <c r="ADQ167" s="90"/>
      <c r="ADR167" s="90"/>
      <c r="ADS167" s="90"/>
      <c r="ADT167" s="90"/>
      <c r="ADU167" s="90"/>
      <c r="ADV167" s="90"/>
      <c r="ADW167" s="90"/>
      <c r="ADX167" s="90"/>
      <c r="ADY167" s="90"/>
      <c r="ADZ167" s="90"/>
      <c r="AEA167" s="90"/>
      <c r="AEB167" s="90"/>
      <c r="AEC167" s="90"/>
      <c r="AED167" s="90"/>
      <c r="AEE167" s="90"/>
      <c r="AEF167" s="90"/>
      <c r="AEG167" s="90"/>
      <c r="AEH167" s="90"/>
      <c r="AEI167" s="90"/>
      <c r="AEJ167" s="90"/>
      <c r="AEK167" s="90"/>
      <c r="AEL167" s="90"/>
      <c r="AEM167" s="90"/>
      <c r="AEN167" s="90"/>
      <c r="AEO167" s="90"/>
      <c r="AEP167" s="90"/>
      <c r="AEQ167" s="90"/>
      <c r="AER167" s="90"/>
      <c r="AES167" s="90"/>
      <c r="AET167" s="90"/>
      <c r="AEU167" s="90"/>
      <c r="AEV167" s="90"/>
      <c r="AEW167" s="90"/>
      <c r="AEX167" s="90"/>
      <c r="AEY167" s="90"/>
      <c r="AEZ167" s="90"/>
      <c r="AFA167" s="90"/>
      <c r="AFB167" s="90"/>
      <c r="AFC167" s="90"/>
      <c r="AFD167" s="90"/>
      <c r="AFE167" s="90"/>
      <c r="AFF167" s="90"/>
      <c r="AFG167" s="90"/>
      <c r="AFH167" s="90"/>
      <c r="AFI167" s="90"/>
      <c r="AFJ167" s="90"/>
      <c r="AFK167" s="90"/>
      <c r="AFL167" s="90"/>
      <c r="AFM167" s="90"/>
      <c r="AFN167" s="90"/>
      <c r="AFO167" s="90"/>
      <c r="AFP167" s="90"/>
      <c r="AFQ167" s="90"/>
      <c r="AFR167" s="90"/>
      <c r="AFS167" s="90"/>
      <c r="AFT167" s="90"/>
      <c r="AFU167" s="90"/>
      <c r="AFV167" s="90"/>
      <c r="AFW167" s="90"/>
      <c r="AFX167" s="90"/>
      <c r="AFY167" s="90"/>
      <c r="AFZ167" s="90"/>
      <c r="AGA167" s="90"/>
      <c r="AGB167" s="90"/>
      <c r="AGC167" s="90"/>
      <c r="AGD167" s="90"/>
      <c r="AGE167" s="90"/>
      <c r="AGF167" s="90"/>
      <c r="AGG167" s="90"/>
      <c r="AGH167" s="90"/>
      <c r="AGI167" s="90"/>
      <c r="AGJ167" s="90"/>
      <c r="AGK167" s="90"/>
      <c r="AGL167" s="90"/>
      <c r="AGM167" s="90"/>
      <c r="AGN167" s="90"/>
      <c r="AGO167" s="90"/>
      <c r="AGP167" s="90"/>
      <c r="AGQ167" s="90"/>
      <c r="AGR167" s="90"/>
      <c r="AGS167" s="90"/>
      <c r="AGT167" s="90"/>
      <c r="AGU167" s="90"/>
      <c r="AGV167" s="90"/>
      <c r="AGW167" s="90"/>
      <c r="AGX167" s="90"/>
      <c r="AGY167" s="90"/>
      <c r="AGZ167" s="90"/>
      <c r="AHA167" s="90"/>
      <c r="AHB167" s="90"/>
      <c r="AHC167" s="90"/>
      <c r="AHD167" s="90"/>
      <c r="AHE167" s="90"/>
      <c r="AHF167" s="90"/>
      <c r="AHG167" s="90"/>
      <c r="AHH167" s="90"/>
      <c r="AHI167" s="90"/>
      <c r="AHJ167" s="90"/>
      <c r="AHK167" s="90"/>
      <c r="AHL167" s="90"/>
      <c r="AHM167" s="90"/>
      <c r="AHN167" s="90"/>
      <c r="AHO167" s="90"/>
      <c r="AHP167" s="90"/>
      <c r="AHQ167" s="90"/>
      <c r="AHR167" s="90"/>
      <c r="AHS167" s="90"/>
      <c r="AHT167" s="90"/>
      <c r="AHU167" s="90"/>
      <c r="AHV167" s="90"/>
      <c r="AHW167" s="90"/>
      <c r="AHX167" s="90"/>
      <c r="AHY167" s="90"/>
      <c r="AHZ167" s="90"/>
      <c r="AIA167" s="90"/>
      <c r="AIB167" s="90"/>
      <c r="AIC167" s="90"/>
      <c r="AID167" s="90"/>
      <c r="AIE167" s="90"/>
      <c r="AIF167" s="90"/>
      <c r="AIG167" s="90"/>
      <c r="AIH167" s="90"/>
      <c r="AII167" s="90"/>
      <c r="AIJ167" s="90"/>
      <c r="AIK167" s="90"/>
      <c r="AIL167" s="90"/>
      <c r="AIM167" s="90"/>
      <c r="AIN167" s="90"/>
      <c r="AIO167" s="90"/>
      <c r="AIP167" s="90"/>
      <c r="AIQ167" s="90"/>
      <c r="AIR167" s="90"/>
      <c r="AIS167" s="90"/>
      <c r="AIT167" s="90"/>
      <c r="AIU167" s="90"/>
      <c r="AIV167" s="90"/>
      <c r="AIW167" s="90"/>
      <c r="AIX167" s="90"/>
      <c r="AIY167" s="90"/>
      <c r="AIZ167" s="90"/>
      <c r="AJA167" s="90"/>
      <c r="AJB167" s="90"/>
      <c r="AJC167" s="90"/>
      <c r="AJD167" s="90"/>
      <c r="AJE167" s="90"/>
      <c r="AJF167" s="90"/>
      <c r="AJG167" s="90"/>
      <c r="AJH167" s="90"/>
      <c r="AJI167" s="90"/>
      <c r="AJJ167" s="90"/>
      <c r="AJK167" s="90"/>
      <c r="AJL167" s="90"/>
      <c r="AJM167" s="90"/>
      <c r="AJN167" s="90"/>
      <c r="AJO167" s="90"/>
      <c r="AJP167" s="90"/>
      <c r="AJQ167" s="90"/>
      <c r="AJR167" s="90"/>
      <c r="AJS167" s="90"/>
      <c r="AJT167" s="90"/>
      <c r="AJU167" s="90"/>
      <c r="AJV167" s="90"/>
      <c r="AJW167" s="90"/>
      <c r="AJX167" s="90"/>
      <c r="AJY167" s="90"/>
      <c r="AJZ167" s="90"/>
      <c r="AKA167" s="90"/>
      <c r="AKB167" s="90"/>
      <c r="AKC167" s="90"/>
      <c r="AKD167" s="90"/>
      <c r="AKE167" s="90"/>
      <c r="AKF167" s="90"/>
      <c r="AKG167" s="90"/>
      <c r="AKH167" s="90"/>
      <c r="AKI167" s="90"/>
      <c r="AKJ167" s="90"/>
      <c r="AKK167" s="90"/>
      <c r="AKL167" s="90"/>
      <c r="AKM167" s="90"/>
      <c r="AKN167" s="90"/>
      <c r="AKO167" s="90"/>
      <c r="AKP167" s="90"/>
      <c r="AKQ167" s="90"/>
      <c r="AKR167" s="90"/>
      <c r="AKS167" s="90"/>
      <c r="AKT167" s="90"/>
      <c r="AKU167" s="90"/>
      <c r="AKV167" s="90"/>
      <c r="AKW167" s="90"/>
      <c r="AKX167" s="90"/>
      <c r="AKY167" s="90"/>
      <c r="AKZ167" s="90"/>
      <c r="ALA167" s="90"/>
      <c r="ALB167" s="90"/>
      <c r="ALC167" s="90"/>
      <c r="ALD167" s="90"/>
      <c r="ALE167" s="90"/>
      <c r="ALF167" s="90"/>
      <c r="ALG167" s="90"/>
      <c r="ALH167" s="90"/>
      <c r="ALI167" s="90"/>
      <c r="ALJ167" s="90"/>
      <c r="ALK167" s="90"/>
      <c r="ALL167" s="90"/>
      <c r="ALM167" s="90"/>
      <c r="ALN167" s="90"/>
      <c r="ALO167" s="90"/>
      <c r="ALP167" s="90"/>
      <c r="ALQ167" s="90"/>
      <c r="ALR167" s="90"/>
      <c r="ALS167" s="90"/>
      <c r="ALT167" s="90"/>
      <c r="ALU167" s="90"/>
      <c r="ALV167" s="90"/>
      <c r="ALW167" s="90"/>
      <c r="ALX167" s="90"/>
      <c r="ALY167" s="90"/>
      <c r="ALZ167" s="90"/>
      <c r="AMA167" s="90"/>
      <c r="AMB167" s="90"/>
      <c r="AMC167" s="90"/>
      <c r="AMD167" s="90"/>
      <c r="AME167" s="90"/>
      <c r="AMF167" s="90"/>
      <c r="AMG167" s="90"/>
      <c r="AMH167" s="90"/>
      <c r="AMI167" s="90"/>
      <c r="AMJ167" s="90"/>
      <c r="AMK167" s="90"/>
      <c r="AML167" s="90"/>
      <c r="AMM167" s="90"/>
      <c r="AMN167" s="90"/>
      <c r="AMO167" s="90"/>
      <c r="AMP167" s="90"/>
      <c r="AMQ167" s="90"/>
      <c r="AMR167" s="90"/>
      <c r="AMS167" s="90"/>
      <c r="AMT167" s="90"/>
      <c r="AMU167" s="90"/>
      <c r="AMV167" s="90"/>
      <c r="AMW167" s="90"/>
      <c r="AMX167" s="90"/>
      <c r="AMY167" s="90"/>
      <c r="AMZ167" s="90"/>
      <c r="ANA167" s="90"/>
      <c r="ANB167" s="90"/>
      <c r="ANC167" s="90"/>
      <c r="AND167" s="90"/>
      <c r="ANE167" s="90"/>
      <c r="ANF167" s="90"/>
      <c r="ANG167" s="90"/>
      <c r="ANH167" s="90"/>
      <c r="ANI167" s="90"/>
      <c r="ANJ167" s="90"/>
      <c r="ANK167" s="90"/>
      <c r="ANL167" s="90"/>
      <c r="ANM167" s="90"/>
      <c r="ANN167" s="90"/>
      <c r="ANO167" s="90"/>
      <c r="ANP167" s="90"/>
      <c r="ANQ167" s="90"/>
      <c r="ANR167" s="90"/>
      <c r="ANS167" s="90"/>
      <c r="ANT167" s="90"/>
      <c r="ANU167" s="90"/>
      <c r="ANV167" s="90"/>
      <c r="ANW167" s="90"/>
      <c r="ANX167" s="90"/>
      <c r="ANY167" s="90"/>
      <c r="ANZ167" s="90"/>
      <c r="AOA167" s="90"/>
      <c r="AOB167" s="90"/>
      <c r="AOC167" s="90"/>
      <c r="AOD167" s="90"/>
      <c r="AOE167" s="90"/>
      <c r="AOF167" s="90"/>
      <c r="AOG167" s="90"/>
      <c r="AOH167" s="90"/>
      <c r="AOI167" s="90"/>
      <c r="AOJ167" s="90"/>
      <c r="AOK167" s="90"/>
      <c r="AOL167" s="90"/>
      <c r="AOM167" s="90"/>
      <c r="AON167" s="90"/>
      <c r="AOO167" s="90"/>
      <c r="AOP167" s="90"/>
      <c r="AOQ167" s="90"/>
      <c r="AOR167" s="90"/>
      <c r="AOS167" s="90"/>
      <c r="AOT167" s="90"/>
      <c r="AOU167" s="90"/>
      <c r="AOV167" s="90"/>
      <c r="AOW167" s="90"/>
      <c r="AOX167" s="90"/>
      <c r="AOY167" s="90"/>
      <c r="AOZ167" s="90"/>
      <c r="APA167" s="90"/>
      <c r="APB167" s="90"/>
      <c r="APC167" s="90"/>
      <c r="APD167" s="90"/>
      <c r="APE167" s="90"/>
      <c r="APF167" s="90"/>
      <c r="APG167" s="90"/>
      <c r="APH167" s="90"/>
      <c r="API167" s="90"/>
      <c r="APJ167" s="90"/>
      <c r="APK167" s="90"/>
      <c r="APL167" s="90"/>
      <c r="APM167" s="90"/>
      <c r="APN167" s="90"/>
      <c r="APO167" s="90"/>
      <c r="APP167" s="90"/>
      <c r="APQ167" s="90"/>
      <c r="APR167" s="90"/>
      <c r="APS167" s="90"/>
      <c r="APT167" s="90"/>
      <c r="APU167" s="90"/>
      <c r="APV167" s="90"/>
      <c r="APW167" s="90"/>
      <c r="APX167" s="90"/>
      <c r="APY167" s="90"/>
      <c r="APZ167" s="90"/>
      <c r="AQA167" s="90"/>
      <c r="AQB167" s="90"/>
      <c r="AQC167" s="90"/>
      <c r="AQD167" s="90"/>
      <c r="AQE167" s="90"/>
      <c r="AQF167" s="90"/>
      <c r="AQG167" s="90"/>
      <c r="AQH167" s="90"/>
      <c r="AQI167" s="90"/>
      <c r="AQJ167" s="90"/>
      <c r="AQK167" s="90"/>
      <c r="AQL167" s="90"/>
      <c r="AQM167" s="90"/>
      <c r="AQN167" s="90"/>
      <c r="AQO167" s="90"/>
      <c r="AQP167" s="90"/>
      <c r="AQQ167" s="90"/>
      <c r="AQR167" s="90"/>
      <c r="AQS167" s="90"/>
      <c r="AQT167" s="90"/>
      <c r="AQU167" s="90"/>
      <c r="AQV167" s="90"/>
      <c r="AQW167" s="90"/>
      <c r="AQX167" s="90"/>
      <c r="AQY167" s="90"/>
      <c r="AQZ167" s="90"/>
      <c r="ARA167" s="90"/>
      <c r="ARB167" s="90"/>
      <c r="ARC167" s="90"/>
      <c r="ARD167" s="90"/>
      <c r="ARE167" s="90"/>
      <c r="ARF167" s="90"/>
      <c r="ARG167" s="90"/>
      <c r="ARH167" s="90"/>
      <c r="ARI167" s="90"/>
      <c r="ARJ167" s="90"/>
      <c r="ARK167" s="90"/>
      <c r="ARL167" s="90"/>
      <c r="ARM167" s="90"/>
      <c r="ARN167" s="90"/>
      <c r="ARO167" s="90"/>
      <c r="ARP167" s="90"/>
      <c r="ARQ167" s="90"/>
      <c r="ARR167" s="90"/>
      <c r="ARS167" s="90"/>
      <c r="ART167" s="90"/>
      <c r="ARU167" s="90"/>
      <c r="ARV167" s="90"/>
      <c r="ARW167" s="90"/>
      <c r="ARX167" s="90"/>
      <c r="ARY167" s="90"/>
      <c r="ARZ167" s="90"/>
      <c r="ASA167" s="90"/>
      <c r="ASB167" s="90"/>
      <c r="ASC167" s="90"/>
      <c r="ASD167" s="90"/>
      <c r="ASE167" s="90"/>
      <c r="ASF167" s="90"/>
      <c r="ASG167" s="90"/>
      <c r="ASH167" s="90"/>
      <c r="ASI167" s="90"/>
      <c r="ASJ167" s="90"/>
      <c r="ASK167" s="90"/>
      <c r="ASL167" s="90"/>
      <c r="ASM167" s="90"/>
      <c r="ASN167" s="90"/>
      <c r="ASO167" s="90"/>
      <c r="ASP167" s="90"/>
      <c r="ASQ167" s="90"/>
      <c r="ASR167" s="90"/>
      <c r="ASS167" s="90"/>
      <c r="AST167" s="90"/>
      <c r="ASU167" s="90"/>
      <c r="ASV167" s="90"/>
      <c r="ASW167" s="90"/>
      <c r="ASX167" s="90"/>
      <c r="ASY167" s="90"/>
      <c r="ASZ167" s="90"/>
      <c r="ATA167" s="90"/>
      <c r="ATB167" s="90"/>
      <c r="ATC167" s="90"/>
      <c r="ATD167" s="90"/>
      <c r="ATE167" s="90"/>
      <c r="ATF167" s="90"/>
      <c r="ATG167" s="90"/>
      <c r="ATH167" s="90"/>
      <c r="ATI167" s="90"/>
      <c r="ATJ167" s="90"/>
      <c r="ATK167" s="90"/>
      <c r="ATL167" s="90"/>
      <c r="ATM167" s="90"/>
      <c r="ATN167" s="90"/>
      <c r="ATO167" s="90"/>
      <c r="ATP167" s="90"/>
      <c r="ATQ167" s="90"/>
      <c r="ATR167" s="90"/>
      <c r="ATS167" s="90"/>
      <c r="ATT167" s="90"/>
      <c r="ATU167" s="90"/>
      <c r="ATV167" s="90"/>
      <c r="ATW167" s="90"/>
      <c r="ATX167" s="90"/>
      <c r="ATY167" s="90"/>
      <c r="ATZ167" s="90"/>
      <c r="AUA167" s="90"/>
      <c r="AUB167" s="90"/>
      <c r="AUC167" s="90"/>
      <c r="AUD167" s="90"/>
      <c r="AUE167" s="90"/>
      <c r="AUF167" s="90"/>
      <c r="AUG167" s="90"/>
      <c r="AUH167" s="90"/>
      <c r="AUI167" s="90"/>
      <c r="AUJ167" s="90"/>
      <c r="AUK167" s="90"/>
      <c r="AUL167" s="90"/>
      <c r="AUM167" s="90"/>
      <c r="AUN167" s="90"/>
      <c r="AUO167" s="90"/>
      <c r="AUP167" s="90"/>
      <c r="AUQ167" s="90"/>
      <c r="AUR167" s="90"/>
      <c r="AUS167" s="90"/>
      <c r="AUT167" s="90"/>
      <c r="AUU167" s="90"/>
      <c r="AUV167" s="90"/>
      <c r="AUW167" s="90"/>
      <c r="AUX167" s="90"/>
      <c r="AUY167" s="90"/>
      <c r="AUZ167" s="90"/>
      <c r="AVA167" s="90"/>
      <c r="AVB167" s="90"/>
      <c r="AVC167" s="90"/>
      <c r="AVD167" s="90"/>
      <c r="AVE167" s="90"/>
      <c r="AVF167" s="90"/>
      <c r="AVG167" s="90"/>
      <c r="AVH167" s="90"/>
      <c r="AVI167" s="90"/>
      <c r="AVJ167" s="90"/>
      <c r="AVK167" s="90"/>
      <c r="AVL167" s="90"/>
      <c r="AVM167" s="90"/>
      <c r="AVN167" s="90"/>
      <c r="AVO167" s="90"/>
      <c r="AVP167" s="90"/>
      <c r="AVQ167" s="90"/>
      <c r="AVR167" s="90"/>
      <c r="AVS167" s="90"/>
      <c r="AVT167" s="90"/>
      <c r="AVU167" s="90"/>
      <c r="AVV167" s="90"/>
      <c r="AVW167" s="90"/>
      <c r="AVX167" s="90"/>
      <c r="AVY167" s="90"/>
      <c r="AVZ167" s="90"/>
      <c r="AWA167" s="90"/>
      <c r="AWB167" s="90"/>
      <c r="AWC167" s="90"/>
      <c r="AWD167" s="90"/>
      <c r="AWE167" s="90"/>
      <c r="AWF167" s="90"/>
      <c r="AWG167" s="90"/>
      <c r="AWH167" s="90"/>
      <c r="AWI167" s="90"/>
      <c r="AWJ167" s="90"/>
      <c r="AWK167" s="90"/>
      <c r="AWL167" s="90"/>
      <c r="AWM167" s="90"/>
      <c r="AWN167" s="90"/>
      <c r="AWO167" s="90"/>
      <c r="AWP167" s="90"/>
      <c r="AWQ167" s="90"/>
      <c r="AWR167" s="90"/>
      <c r="AWS167" s="90"/>
      <c r="AWT167" s="90"/>
      <c r="AWU167" s="90"/>
      <c r="AWV167" s="90"/>
      <c r="AWW167" s="90"/>
      <c r="AWX167" s="90"/>
      <c r="AWY167" s="90"/>
      <c r="AWZ167" s="90"/>
      <c r="AXA167" s="90"/>
      <c r="AXB167" s="90"/>
      <c r="AXC167" s="90"/>
      <c r="AXD167" s="90"/>
      <c r="AXE167" s="90"/>
      <c r="AXF167" s="90"/>
      <c r="AXG167" s="90"/>
      <c r="AXH167" s="90"/>
      <c r="AXI167" s="90"/>
      <c r="AXJ167" s="90"/>
      <c r="AXK167" s="90"/>
      <c r="AXL167" s="90"/>
      <c r="AXM167" s="90"/>
      <c r="AXN167" s="90"/>
      <c r="AXO167" s="90"/>
      <c r="AXP167" s="90"/>
      <c r="AXQ167" s="90"/>
      <c r="AXR167" s="90"/>
      <c r="AXS167" s="90"/>
      <c r="AXT167" s="90"/>
      <c r="AXU167" s="90"/>
      <c r="AXV167" s="90"/>
      <c r="AXW167" s="90"/>
      <c r="AXX167" s="90"/>
      <c r="AXY167" s="90"/>
      <c r="AXZ167" s="90"/>
      <c r="AYA167" s="90"/>
      <c r="AYB167" s="90"/>
      <c r="AYC167" s="90"/>
      <c r="AYD167" s="90"/>
      <c r="AYE167" s="90"/>
      <c r="AYF167" s="90"/>
      <c r="AYG167" s="90"/>
      <c r="AYH167" s="90"/>
      <c r="AYI167" s="90"/>
      <c r="AYJ167" s="90"/>
      <c r="AYK167" s="90"/>
      <c r="AYL167" s="90"/>
      <c r="AYM167" s="90"/>
      <c r="AYN167" s="90"/>
      <c r="AYO167" s="90"/>
      <c r="AYP167" s="90"/>
      <c r="AYQ167" s="90"/>
      <c r="AYR167" s="90"/>
      <c r="AYS167" s="90"/>
      <c r="AYT167" s="90"/>
      <c r="AYU167" s="90"/>
      <c r="AYV167" s="90"/>
      <c r="AYW167" s="90"/>
      <c r="AYX167" s="90"/>
      <c r="AYY167" s="90"/>
      <c r="AYZ167" s="90"/>
      <c r="AZA167" s="90"/>
      <c r="AZB167" s="90"/>
      <c r="AZC167" s="90"/>
      <c r="AZD167" s="90"/>
      <c r="AZE167" s="90"/>
      <c r="AZF167" s="90"/>
      <c r="AZG167" s="90"/>
      <c r="AZH167" s="90"/>
      <c r="AZI167" s="90"/>
      <c r="AZJ167" s="90"/>
      <c r="AZK167" s="90"/>
      <c r="AZL167" s="90"/>
      <c r="AZM167" s="90"/>
      <c r="AZN167" s="90"/>
      <c r="AZO167" s="90"/>
      <c r="AZP167" s="90"/>
      <c r="AZQ167" s="90"/>
      <c r="AZR167" s="90"/>
      <c r="AZS167" s="90"/>
      <c r="AZT167" s="90"/>
      <c r="AZU167" s="90"/>
      <c r="AZV167" s="90"/>
      <c r="AZW167" s="90"/>
      <c r="AZX167" s="90"/>
      <c r="AZY167" s="90"/>
      <c r="AZZ167" s="90"/>
      <c r="BAA167" s="90"/>
      <c r="BAB167" s="90"/>
      <c r="BAC167" s="90"/>
      <c r="BAD167" s="90"/>
      <c r="BAE167" s="90"/>
      <c r="BAF167" s="90"/>
      <c r="BAG167" s="90"/>
      <c r="BAH167" s="90"/>
      <c r="BAI167" s="90"/>
      <c r="BAJ167" s="90"/>
      <c r="BAK167" s="90"/>
      <c r="BAL167" s="90"/>
      <c r="BAM167" s="90"/>
      <c r="BAN167" s="90"/>
      <c r="BAO167" s="90"/>
      <c r="BAP167" s="90"/>
      <c r="BAQ167" s="90"/>
      <c r="BAR167" s="90"/>
      <c r="BAS167" s="90"/>
      <c r="BAT167" s="90"/>
      <c r="BAU167" s="90"/>
      <c r="BAV167" s="90"/>
      <c r="BAW167" s="90"/>
      <c r="BAX167" s="90"/>
      <c r="BAY167" s="90"/>
      <c r="BAZ167" s="90"/>
      <c r="BBA167" s="90"/>
      <c r="BBB167" s="90"/>
      <c r="BBC167" s="90"/>
      <c r="BBD167" s="90"/>
      <c r="BBE167" s="90"/>
      <c r="BBF167" s="90"/>
      <c r="BBG167" s="90"/>
      <c r="BBH167" s="90"/>
      <c r="BBI167" s="90"/>
      <c r="BBJ167" s="90"/>
      <c r="BBK167" s="90"/>
      <c r="BBL167" s="90"/>
      <c r="BBM167" s="90"/>
      <c r="BBN167" s="90"/>
      <c r="BBO167" s="90"/>
      <c r="BBP167" s="90"/>
      <c r="BBQ167" s="90"/>
      <c r="BBR167" s="90"/>
      <c r="BBS167" s="90"/>
      <c r="BBT167" s="90"/>
      <c r="BBU167" s="90"/>
      <c r="BBV167" s="90"/>
      <c r="BBW167" s="90"/>
      <c r="BBX167" s="90"/>
      <c r="BBY167" s="90"/>
      <c r="BBZ167" s="90"/>
      <c r="BCA167" s="90"/>
      <c r="BCB167" s="90"/>
      <c r="BCC167" s="90"/>
      <c r="BCD167" s="90"/>
      <c r="BCE167" s="90"/>
      <c r="BCF167" s="90"/>
      <c r="BCG167" s="90"/>
      <c r="BCH167" s="90"/>
      <c r="BCI167" s="90"/>
      <c r="BCJ167" s="90"/>
      <c r="BCK167" s="90"/>
      <c r="BCL167" s="90"/>
      <c r="BCM167" s="90"/>
      <c r="BCN167" s="90"/>
      <c r="BCO167" s="90"/>
      <c r="BCP167" s="90"/>
      <c r="BCQ167" s="90"/>
      <c r="BCR167" s="90"/>
      <c r="BCS167" s="90"/>
      <c r="BCT167" s="90"/>
      <c r="BCU167" s="90"/>
      <c r="BCV167" s="90"/>
      <c r="BCW167" s="90"/>
      <c r="BCX167" s="90"/>
      <c r="BCY167" s="90"/>
      <c r="BCZ167" s="90"/>
      <c r="BDA167" s="90"/>
      <c r="BDB167" s="90"/>
      <c r="BDC167" s="90"/>
      <c r="BDD167" s="90"/>
      <c r="BDE167" s="90"/>
      <c r="BDF167" s="90"/>
      <c r="BDG167" s="90"/>
      <c r="BDH167" s="90"/>
      <c r="BDI167" s="90"/>
      <c r="BDJ167" s="90"/>
      <c r="BDK167" s="90"/>
      <c r="BDL167" s="90"/>
      <c r="BDM167" s="90"/>
      <c r="BDN167" s="90"/>
      <c r="BDO167" s="90"/>
      <c r="BDP167" s="90"/>
      <c r="BDQ167" s="90"/>
      <c r="BDR167" s="90"/>
      <c r="BDS167" s="90"/>
      <c r="BDT167" s="90"/>
      <c r="BDU167" s="90"/>
      <c r="BDV167" s="90"/>
      <c r="BDW167" s="90"/>
      <c r="BDX167" s="90"/>
      <c r="BDY167" s="90"/>
      <c r="BDZ167" s="90"/>
      <c r="BEA167" s="90"/>
      <c r="BEB167" s="90"/>
      <c r="BEC167" s="90"/>
      <c r="BED167" s="90"/>
      <c r="BEE167" s="90"/>
      <c r="BEF167" s="90"/>
      <c r="BEG167" s="90"/>
      <c r="BEH167" s="90"/>
      <c r="BEI167" s="90"/>
      <c r="BEJ167" s="90"/>
      <c r="BEK167" s="90"/>
      <c r="BEL167" s="90"/>
      <c r="BEM167" s="90"/>
      <c r="BEN167" s="90"/>
      <c r="BEO167" s="90"/>
      <c r="BEP167" s="90"/>
      <c r="BEQ167" s="90"/>
      <c r="BER167" s="90"/>
      <c r="BES167" s="90"/>
      <c r="BET167" s="90"/>
      <c r="BEU167" s="90"/>
      <c r="BEV167" s="90"/>
      <c r="BEW167" s="90"/>
      <c r="BEX167" s="90"/>
      <c r="BEY167" s="90"/>
      <c r="BEZ167" s="90"/>
      <c r="BFA167" s="90"/>
      <c r="BFB167" s="90"/>
      <c r="BFC167" s="90"/>
      <c r="BFD167" s="90"/>
      <c r="BFE167" s="90"/>
      <c r="BFF167" s="90"/>
      <c r="BFG167" s="90"/>
      <c r="BFH167" s="90"/>
      <c r="BFI167" s="90"/>
      <c r="BFJ167" s="90"/>
      <c r="BFK167" s="90"/>
      <c r="BFL167" s="90"/>
      <c r="BFM167" s="90"/>
      <c r="BFN167" s="90"/>
      <c r="BFO167" s="90"/>
      <c r="BFP167" s="90"/>
      <c r="BFQ167" s="90"/>
      <c r="BFR167" s="90"/>
      <c r="BFS167" s="90"/>
      <c r="BFT167" s="90"/>
      <c r="BFU167" s="90"/>
      <c r="BFV167" s="90"/>
      <c r="BFW167" s="90"/>
      <c r="BFX167" s="90"/>
      <c r="BFY167" s="90"/>
      <c r="BFZ167" s="90"/>
      <c r="BGA167" s="90"/>
      <c r="BGB167" s="90"/>
      <c r="BGC167" s="90"/>
      <c r="BGD167" s="90"/>
      <c r="BGE167" s="90"/>
      <c r="BGF167" s="90"/>
      <c r="BGG167" s="90"/>
      <c r="BGH167" s="90"/>
      <c r="BGI167" s="90"/>
      <c r="BGJ167" s="90"/>
      <c r="BGK167" s="90"/>
      <c r="BGL167" s="90"/>
      <c r="BGM167" s="90"/>
      <c r="BGN167" s="90"/>
      <c r="BGO167" s="90"/>
      <c r="BGP167" s="90"/>
      <c r="BGQ167" s="90"/>
      <c r="BGR167" s="90"/>
      <c r="BGS167" s="90"/>
      <c r="BGT167" s="90"/>
      <c r="BGU167" s="90"/>
      <c r="BGV167" s="90"/>
      <c r="BGW167" s="90"/>
      <c r="BGX167" s="90"/>
      <c r="BGY167" s="90"/>
      <c r="BGZ167" s="90"/>
      <c r="BHA167" s="90"/>
      <c r="BHB167" s="90"/>
      <c r="BHC167" s="90"/>
      <c r="BHD167" s="90"/>
      <c r="BHE167" s="90"/>
      <c r="BHF167" s="90"/>
      <c r="BHG167" s="90"/>
      <c r="BHH167" s="90"/>
      <c r="BHI167" s="90"/>
      <c r="BHJ167" s="90"/>
      <c r="BHK167" s="90"/>
      <c r="BHL167" s="90"/>
      <c r="BHM167" s="90"/>
      <c r="BHN167" s="90"/>
      <c r="BHO167" s="90"/>
      <c r="BHP167" s="90"/>
      <c r="BHQ167" s="90"/>
      <c r="BHR167" s="90"/>
      <c r="BHS167" s="90"/>
      <c r="BHT167" s="90"/>
      <c r="BHU167" s="90"/>
      <c r="BHV167" s="90"/>
      <c r="BHW167" s="90"/>
      <c r="BHX167" s="90"/>
      <c r="BHY167" s="90"/>
      <c r="BHZ167" s="90"/>
      <c r="BIA167" s="90"/>
      <c r="BIB167" s="90"/>
      <c r="BIC167" s="90"/>
      <c r="BID167" s="90"/>
      <c r="BIE167" s="90"/>
      <c r="BIF167" s="90"/>
      <c r="BIG167" s="90"/>
      <c r="BIH167" s="90"/>
      <c r="BII167" s="90"/>
      <c r="BIJ167" s="90"/>
      <c r="BIK167" s="90"/>
      <c r="BIL167" s="90"/>
      <c r="BIM167" s="90"/>
      <c r="BIN167" s="90"/>
      <c r="BIO167" s="90"/>
      <c r="BIP167" s="90"/>
      <c r="BIQ167" s="90"/>
      <c r="BIR167" s="90"/>
      <c r="BIS167" s="90"/>
      <c r="BIT167" s="90"/>
      <c r="BIU167" s="90"/>
      <c r="BIV167" s="90"/>
      <c r="BIW167" s="90"/>
      <c r="BIX167" s="90"/>
      <c r="BIY167" s="90"/>
      <c r="BIZ167" s="90"/>
      <c r="BJA167" s="90"/>
      <c r="BJB167" s="90"/>
      <c r="BJC167" s="90"/>
      <c r="BJD167" s="90"/>
      <c r="BJE167" s="90"/>
      <c r="BJF167" s="90"/>
      <c r="BJG167" s="90"/>
      <c r="BJH167" s="90"/>
      <c r="BJI167" s="90"/>
      <c r="BJJ167" s="90"/>
      <c r="BJK167" s="90"/>
      <c r="BJL167" s="90"/>
      <c r="BJM167" s="90"/>
      <c r="BJN167" s="90"/>
      <c r="BJO167" s="90"/>
      <c r="BJP167" s="90"/>
      <c r="BJQ167" s="90"/>
      <c r="BJR167" s="90"/>
      <c r="BJS167" s="90"/>
      <c r="BJT167" s="90"/>
      <c r="BJU167" s="90"/>
      <c r="BJV167" s="90"/>
      <c r="BJW167" s="90"/>
      <c r="BJX167" s="90"/>
      <c r="BJY167" s="90"/>
      <c r="BJZ167" s="90"/>
      <c r="BKA167" s="90"/>
      <c r="BKB167" s="90"/>
      <c r="BKC167" s="90"/>
      <c r="BKD167" s="90"/>
      <c r="BKE167" s="90"/>
      <c r="BKF167" s="90"/>
      <c r="BKG167" s="90"/>
      <c r="BKH167" s="90"/>
      <c r="BKI167" s="90"/>
      <c r="BKJ167" s="90"/>
      <c r="BKK167" s="90"/>
      <c r="BKL167" s="90"/>
      <c r="BKM167" s="90"/>
      <c r="BKN167" s="90"/>
      <c r="BKO167" s="90"/>
      <c r="BKP167" s="90"/>
      <c r="BKQ167" s="90"/>
      <c r="BKR167" s="90"/>
      <c r="BKS167" s="90"/>
      <c r="BKT167" s="90"/>
      <c r="BKU167" s="90"/>
      <c r="BKV167" s="90"/>
      <c r="BKW167" s="90"/>
      <c r="BKX167" s="90"/>
      <c r="BKY167" s="90"/>
      <c r="BKZ167" s="90"/>
      <c r="BLA167" s="90"/>
      <c r="BLB167" s="90"/>
      <c r="BLC167" s="90"/>
      <c r="BLD167" s="90"/>
      <c r="BLE167" s="90"/>
      <c r="BLF167" s="90"/>
      <c r="BLG167" s="90"/>
      <c r="BLH167" s="90"/>
      <c r="BLI167" s="90"/>
      <c r="BLJ167" s="90"/>
      <c r="BLK167" s="90"/>
      <c r="BLL167" s="90"/>
      <c r="BLM167" s="90"/>
      <c r="BLN167" s="90"/>
      <c r="BLO167" s="90"/>
      <c r="BLP167" s="90"/>
      <c r="BLQ167" s="90"/>
      <c r="BLR167" s="90"/>
      <c r="BLS167" s="90"/>
      <c r="BLT167" s="90"/>
      <c r="BLU167" s="90"/>
      <c r="BLV167" s="90"/>
      <c r="BLW167" s="90"/>
      <c r="BLX167" s="90"/>
      <c r="BLY167" s="90"/>
      <c r="BLZ167" s="90"/>
      <c r="BMA167" s="90"/>
      <c r="BMB167" s="90"/>
      <c r="BMC167" s="90"/>
      <c r="BMD167" s="90"/>
      <c r="BME167" s="90"/>
      <c r="BMF167" s="90"/>
      <c r="BMG167" s="90"/>
      <c r="BMH167" s="90"/>
      <c r="BMI167" s="90"/>
      <c r="BMJ167" s="90"/>
      <c r="BMK167" s="90"/>
      <c r="BML167" s="90"/>
      <c r="BMM167" s="90"/>
      <c r="BMN167" s="90"/>
      <c r="BMO167" s="90"/>
      <c r="BMP167" s="90"/>
      <c r="BMQ167" s="90"/>
      <c r="BMR167" s="90"/>
      <c r="BMS167" s="90"/>
      <c r="BMT167" s="90"/>
      <c r="BMU167" s="90"/>
      <c r="BMV167" s="90"/>
      <c r="BMW167" s="90"/>
      <c r="BMX167" s="90"/>
      <c r="BMY167" s="90"/>
      <c r="BMZ167" s="90"/>
      <c r="BNA167" s="90"/>
      <c r="BNB167" s="90"/>
      <c r="BNC167" s="90"/>
      <c r="BND167" s="90"/>
      <c r="BNE167" s="90"/>
      <c r="BNF167" s="90"/>
      <c r="BNG167" s="90"/>
      <c r="BNH167" s="90"/>
      <c r="BNI167" s="90"/>
      <c r="BNJ167" s="90"/>
      <c r="BNK167" s="90"/>
      <c r="BNL167" s="90"/>
      <c r="BNM167" s="90"/>
      <c r="BNN167" s="90"/>
      <c r="BNO167" s="90"/>
      <c r="BNP167" s="90"/>
      <c r="BNQ167" s="90"/>
      <c r="BNR167" s="90"/>
      <c r="BNS167" s="90"/>
      <c r="BNT167" s="90"/>
      <c r="BNU167" s="90"/>
      <c r="BNV167" s="90"/>
      <c r="BNW167" s="90"/>
      <c r="BNX167" s="90"/>
      <c r="BNY167" s="90"/>
      <c r="BNZ167" s="90"/>
      <c r="BOA167" s="90"/>
      <c r="BOB167" s="90"/>
      <c r="BOC167" s="90"/>
      <c r="BOD167" s="90"/>
      <c r="BOE167" s="90"/>
      <c r="BOF167" s="90"/>
      <c r="BOG167" s="90"/>
      <c r="BOH167" s="90"/>
      <c r="BOI167" s="90"/>
      <c r="BOJ167" s="90"/>
      <c r="BOK167" s="90"/>
      <c r="BOL167" s="90"/>
      <c r="BOM167" s="90"/>
      <c r="BON167" s="90"/>
      <c r="BOO167" s="90"/>
      <c r="BOP167" s="90"/>
      <c r="BOQ167" s="90"/>
      <c r="BOR167" s="90"/>
      <c r="BOS167" s="90"/>
      <c r="BOT167" s="90"/>
      <c r="BOU167" s="90"/>
      <c r="BOV167" s="90"/>
      <c r="BOW167" s="90"/>
      <c r="BOX167" s="90"/>
      <c r="BOY167" s="90"/>
      <c r="BOZ167" s="90"/>
      <c r="BPA167" s="90"/>
      <c r="BPB167" s="90"/>
      <c r="BPC167" s="90"/>
      <c r="BPD167" s="90"/>
      <c r="BPE167" s="90"/>
      <c r="BPF167" s="90"/>
      <c r="BPG167" s="90"/>
      <c r="BPH167" s="90"/>
      <c r="BPI167" s="90"/>
      <c r="BPJ167" s="90"/>
      <c r="BPK167" s="90"/>
      <c r="BPL167" s="90"/>
      <c r="BPM167" s="90"/>
      <c r="BPN167" s="90"/>
      <c r="BPO167" s="90"/>
      <c r="BPP167" s="90"/>
      <c r="BPQ167" s="90"/>
      <c r="BPR167" s="90"/>
      <c r="BPS167" s="90"/>
      <c r="BPT167" s="90"/>
      <c r="BPU167" s="90"/>
      <c r="BPV167" s="90"/>
      <c r="BPW167" s="90"/>
      <c r="BPX167" s="90"/>
      <c r="BPY167" s="90"/>
      <c r="BPZ167" s="90"/>
      <c r="BQA167" s="90"/>
      <c r="BQB167" s="90"/>
      <c r="BQC167" s="90"/>
      <c r="BQD167" s="90"/>
      <c r="BQE167" s="90"/>
      <c r="BQF167" s="90"/>
      <c r="BQG167" s="90"/>
      <c r="BQH167" s="90"/>
      <c r="BQI167" s="90"/>
      <c r="BQJ167" s="90"/>
      <c r="BQK167" s="90"/>
      <c r="BQL167" s="90"/>
      <c r="BQM167" s="90"/>
      <c r="BQN167" s="90"/>
      <c r="BQO167" s="90"/>
      <c r="BQP167" s="90"/>
      <c r="BQQ167" s="90"/>
      <c r="BQR167" s="90"/>
      <c r="BQS167" s="90"/>
      <c r="BQT167" s="90"/>
      <c r="BQU167" s="90"/>
      <c r="BQV167" s="90"/>
      <c r="BQW167" s="90"/>
      <c r="BQX167" s="90"/>
      <c r="BQY167" s="90"/>
      <c r="BQZ167" s="90"/>
      <c r="BRA167" s="90"/>
      <c r="BRB167" s="90"/>
      <c r="BRC167" s="90"/>
      <c r="BRD167" s="90"/>
      <c r="BRE167" s="90"/>
      <c r="BRF167" s="90"/>
      <c r="BRG167" s="90"/>
      <c r="BRH167" s="90"/>
      <c r="BRI167" s="90"/>
      <c r="BRJ167" s="90"/>
      <c r="BRK167" s="90"/>
      <c r="BRL167" s="90"/>
      <c r="BRM167" s="90"/>
      <c r="BRN167" s="90"/>
      <c r="BRO167" s="90"/>
      <c r="BRP167" s="90"/>
      <c r="BRQ167" s="90"/>
      <c r="BRR167" s="90"/>
      <c r="BRS167" s="90"/>
      <c r="BRT167" s="90"/>
      <c r="BRU167" s="90"/>
      <c r="BRV167" s="90"/>
      <c r="BRW167" s="90"/>
      <c r="BRX167" s="90"/>
      <c r="BRY167" s="90"/>
      <c r="BRZ167" s="90"/>
      <c r="BSA167" s="90"/>
      <c r="BSB167" s="90"/>
      <c r="BSC167" s="90"/>
      <c r="BSD167" s="90"/>
      <c r="BSE167" s="90"/>
      <c r="BSF167" s="90"/>
      <c r="BSG167" s="90"/>
      <c r="BSH167" s="90"/>
      <c r="BSI167" s="90"/>
      <c r="BSJ167" s="90"/>
      <c r="BSK167" s="90"/>
      <c r="BSL167" s="90"/>
      <c r="BSM167" s="90"/>
      <c r="BSN167" s="90"/>
      <c r="BSO167" s="90"/>
      <c r="BSP167" s="90"/>
      <c r="BSQ167" s="90"/>
      <c r="BSR167" s="90"/>
      <c r="BSS167" s="90"/>
      <c r="BST167" s="90"/>
      <c r="BSU167" s="90"/>
      <c r="BSV167" s="90"/>
      <c r="BSW167" s="90"/>
      <c r="BSX167" s="90"/>
      <c r="BSY167" s="90"/>
      <c r="BSZ167" s="90"/>
      <c r="BTA167" s="90"/>
      <c r="BTB167" s="90"/>
      <c r="BTC167" s="90"/>
      <c r="BTD167" s="90"/>
      <c r="BTE167" s="90"/>
      <c r="BTF167" s="90"/>
      <c r="BTG167" s="90"/>
      <c r="BTH167" s="90"/>
      <c r="BTI167" s="90"/>
      <c r="BTJ167" s="90"/>
      <c r="BTK167" s="90"/>
      <c r="BTL167" s="90"/>
      <c r="BTM167" s="90"/>
      <c r="BTN167" s="90"/>
      <c r="BTO167" s="90"/>
      <c r="BTP167" s="90"/>
      <c r="BTQ167" s="90"/>
      <c r="BTR167" s="90"/>
      <c r="BTS167" s="90"/>
      <c r="BTT167" s="90"/>
      <c r="BTU167" s="90"/>
      <c r="BTV167" s="90"/>
      <c r="BTW167" s="90"/>
      <c r="BTX167" s="90"/>
      <c r="BTY167" s="90"/>
      <c r="BTZ167" s="90"/>
      <c r="BUA167" s="90"/>
      <c r="BUB167" s="90"/>
      <c r="BUC167" s="90"/>
      <c r="BUD167" s="90"/>
      <c r="BUE167" s="90"/>
      <c r="BUF167" s="90"/>
      <c r="BUG167" s="90"/>
      <c r="BUH167" s="90"/>
      <c r="BUI167" s="90"/>
      <c r="BUJ167" s="90"/>
      <c r="BUK167" s="90"/>
      <c r="BUL167" s="90"/>
      <c r="BUM167" s="90"/>
      <c r="BUN167" s="90"/>
      <c r="BUO167" s="90"/>
      <c r="BUP167" s="90"/>
      <c r="BUQ167" s="90"/>
      <c r="BUR167" s="90"/>
      <c r="BUS167" s="90"/>
      <c r="BUT167" s="90"/>
      <c r="BUU167" s="90"/>
      <c r="BUV167" s="90"/>
      <c r="BUW167" s="90"/>
      <c r="BUX167" s="90"/>
      <c r="BUY167" s="90"/>
      <c r="BUZ167" s="90"/>
      <c r="BVA167" s="90"/>
      <c r="BVB167" s="90"/>
      <c r="BVC167" s="90"/>
      <c r="BVD167" s="90"/>
      <c r="BVE167" s="90"/>
      <c r="BVF167" s="90"/>
      <c r="BVG167" s="90"/>
      <c r="BVH167" s="90"/>
      <c r="BVI167" s="90"/>
      <c r="BVJ167" s="90"/>
      <c r="BVK167" s="90"/>
      <c r="BVL167" s="90"/>
      <c r="BVM167" s="90"/>
      <c r="BVN167" s="90"/>
      <c r="BVO167" s="90"/>
      <c r="BVP167" s="90"/>
      <c r="BVQ167" s="90"/>
      <c r="BVR167" s="90"/>
      <c r="BVS167" s="90"/>
      <c r="BVT167" s="90"/>
      <c r="BVU167" s="90"/>
      <c r="BVV167" s="90"/>
      <c r="BVW167" s="90"/>
      <c r="BVX167" s="90"/>
      <c r="BVY167" s="90"/>
      <c r="BVZ167" s="90"/>
      <c r="BWA167" s="90"/>
      <c r="BWB167" s="90"/>
      <c r="BWC167" s="90"/>
      <c r="BWD167" s="90"/>
      <c r="BWE167" s="90"/>
      <c r="BWF167" s="90"/>
      <c r="BWG167" s="90"/>
      <c r="BWH167" s="90"/>
      <c r="BWI167" s="90"/>
      <c r="BWJ167" s="90"/>
      <c r="BWK167" s="90"/>
      <c r="BWL167" s="90"/>
      <c r="BWM167" s="90"/>
      <c r="BWN167" s="90"/>
      <c r="BWO167" s="90"/>
      <c r="BWP167" s="90"/>
      <c r="BWQ167" s="90"/>
      <c r="BWR167" s="90"/>
      <c r="BWS167" s="90"/>
      <c r="BWT167" s="90"/>
      <c r="BWU167" s="90"/>
      <c r="BWV167" s="90"/>
      <c r="BWW167" s="90"/>
      <c r="BWX167" s="90"/>
      <c r="BWY167" s="90"/>
      <c r="BWZ167" s="90"/>
      <c r="BXA167" s="90"/>
      <c r="BXB167" s="90"/>
      <c r="BXC167" s="90"/>
      <c r="BXD167" s="90"/>
      <c r="BXE167" s="90"/>
      <c r="BXF167" s="90"/>
      <c r="BXG167" s="90"/>
      <c r="BXH167" s="90"/>
      <c r="BXI167" s="90"/>
      <c r="BXJ167" s="90"/>
      <c r="BXK167" s="90"/>
      <c r="BXL167" s="90"/>
      <c r="BXM167" s="90"/>
      <c r="BXN167" s="90"/>
      <c r="BXO167" s="90"/>
      <c r="BXP167" s="90"/>
      <c r="BXQ167" s="90"/>
      <c r="BXR167" s="90"/>
      <c r="BXS167" s="90"/>
      <c r="BXT167" s="90"/>
      <c r="BXU167" s="90"/>
      <c r="BXV167" s="90"/>
      <c r="BXW167" s="90"/>
      <c r="BXX167" s="90"/>
      <c r="BXY167" s="90"/>
      <c r="BXZ167" s="90"/>
      <c r="BYA167" s="90"/>
      <c r="BYB167" s="90"/>
      <c r="BYC167" s="90"/>
      <c r="BYD167" s="90"/>
      <c r="BYE167" s="90"/>
      <c r="BYF167" s="90"/>
      <c r="BYG167" s="90"/>
      <c r="BYH167" s="90"/>
      <c r="BYI167" s="90"/>
      <c r="BYJ167" s="90"/>
      <c r="BYK167" s="90"/>
      <c r="BYL167" s="90"/>
      <c r="BYM167" s="90"/>
      <c r="BYN167" s="90"/>
      <c r="BYO167" s="90"/>
      <c r="BYP167" s="90"/>
      <c r="BYQ167" s="90"/>
      <c r="BYR167" s="90"/>
      <c r="BYS167" s="90"/>
      <c r="BYT167" s="90"/>
      <c r="BYU167" s="90"/>
      <c r="BYV167" s="90"/>
      <c r="BYW167" s="90"/>
      <c r="BYX167" s="90"/>
      <c r="BYY167" s="90"/>
      <c r="BYZ167" s="90"/>
      <c r="BZA167" s="90"/>
      <c r="BZB167" s="90"/>
      <c r="BZC167" s="90"/>
      <c r="BZD167" s="90"/>
      <c r="BZE167" s="90"/>
      <c r="BZF167" s="90"/>
      <c r="BZG167" s="90"/>
      <c r="BZH167" s="90"/>
      <c r="BZI167" s="90"/>
      <c r="BZJ167" s="90"/>
      <c r="BZK167" s="90"/>
      <c r="BZL167" s="90"/>
      <c r="BZM167" s="90"/>
      <c r="BZN167" s="90"/>
      <c r="BZO167" s="90"/>
      <c r="BZP167" s="90"/>
      <c r="BZQ167" s="90"/>
      <c r="BZR167" s="90"/>
      <c r="BZS167" s="90"/>
      <c r="BZT167" s="90"/>
      <c r="BZU167" s="90"/>
      <c r="BZV167" s="90"/>
      <c r="BZW167" s="90"/>
      <c r="BZX167" s="90"/>
      <c r="BZY167" s="90"/>
      <c r="BZZ167" s="90"/>
      <c r="CAA167" s="90"/>
      <c r="CAB167" s="90"/>
      <c r="CAC167" s="90"/>
      <c r="CAD167" s="90"/>
      <c r="CAE167" s="90"/>
      <c r="CAF167" s="90"/>
      <c r="CAG167" s="90"/>
      <c r="CAH167" s="90"/>
      <c r="CAI167" s="90"/>
      <c r="CAJ167" s="90"/>
      <c r="CAK167" s="90"/>
      <c r="CAL167" s="90"/>
      <c r="CAM167" s="90"/>
      <c r="CAN167" s="90"/>
      <c r="CAO167" s="90"/>
      <c r="CAP167" s="90"/>
      <c r="CAQ167" s="90"/>
      <c r="CAR167" s="90"/>
      <c r="CAS167" s="90"/>
      <c r="CAT167" s="90"/>
      <c r="CAU167" s="90"/>
      <c r="CAV167" s="90"/>
      <c r="CAW167" s="90"/>
      <c r="CAX167" s="90"/>
      <c r="CAY167" s="90"/>
      <c r="CAZ167" s="90"/>
      <c r="CBA167" s="90"/>
      <c r="CBB167" s="90"/>
      <c r="CBC167" s="90"/>
      <c r="CBD167" s="90"/>
      <c r="CBE167" s="90"/>
      <c r="CBF167" s="90"/>
      <c r="CBG167" s="90"/>
      <c r="CBH167" s="90"/>
      <c r="CBI167" s="90"/>
      <c r="CBJ167" s="90"/>
      <c r="CBK167" s="90"/>
      <c r="CBL167" s="90"/>
      <c r="CBM167" s="90"/>
      <c r="CBN167" s="90"/>
      <c r="CBO167" s="90"/>
      <c r="CBP167" s="90"/>
      <c r="CBQ167" s="90"/>
      <c r="CBR167" s="90"/>
      <c r="CBS167" s="90"/>
      <c r="CBT167" s="90"/>
      <c r="CBU167" s="90"/>
      <c r="CBV167" s="90"/>
      <c r="CBW167" s="90"/>
      <c r="CBX167" s="90"/>
      <c r="CBY167" s="90"/>
      <c r="CBZ167" s="90"/>
      <c r="CCA167" s="90"/>
      <c r="CCB167" s="90"/>
      <c r="CCC167" s="90"/>
      <c r="CCD167" s="90"/>
      <c r="CCE167" s="90"/>
      <c r="CCF167" s="90"/>
      <c r="CCG167" s="90"/>
      <c r="CCH167" s="90"/>
      <c r="CCI167" s="90"/>
      <c r="CCJ167" s="90"/>
      <c r="CCK167" s="90"/>
      <c r="CCL167" s="90"/>
      <c r="CCM167" s="90"/>
      <c r="CCN167" s="90"/>
      <c r="CCO167" s="90"/>
      <c r="CCP167" s="90"/>
      <c r="CCQ167" s="90"/>
      <c r="CCR167" s="90"/>
      <c r="CCS167" s="90"/>
      <c r="CCT167" s="90"/>
      <c r="CCU167" s="90"/>
      <c r="CCV167" s="90"/>
      <c r="CCW167" s="90"/>
      <c r="CCX167" s="90"/>
      <c r="CCY167" s="90"/>
      <c r="CCZ167" s="90"/>
      <c r="CDA167" s="90"/>
      <c r="CDB167" s="90"/>
      <c r="CDC167" s="90"/>
      <c r="CDD167" s="90"/>
      <c r="CDE167" s="90"/>
      <c r="CDF167" s="90"/>
      <c r="CDG167" s="90"/>
      <c r="CDH167" s="90"/>
      <c r="CDI167" s="90"/>
      <c r="CDJ167" s="90"/>
      <c r="CDK167" s="90"/>
      <c r="CDL167" s="90"/>
      <c r="CDM167" s="90"/>
      <c r="CDN167" s="90"/>
      <c r="CDO167" s="90"/>
      <c r="CDP167" s="90"/>
      <c r="CDQ167" s="90"/>
      <c r="CDR167" s="90"/>
      <c r="CDS167" s="90"/>
      <c r="CDT167" s="90"/>
      <c r="CDU167" s="90"/>
      <c r="CDV167" s="90"/>
      <c r="CDW167" s="90"/>
      <c r="CDX167" s="90"/>
      <c r="CDY167" s="90"/>
      <c r="CDZ167" s="90"/>
      <c r="CEA167" s="90"/>
      <c r="CEB167" s="90"/>
      <c r="CEC167" s="90"/>
      <c r="CED167" s="90"/>
      <c r="CEE167" s="90"/>
      <c r="CEF167" s="90"/>
      <c r="CEG167" s="90"/>
      <c r="CEH167" s="90"/>
      <c r="CEI167" s="90"/>
      <c r="CEJ167" s="90"/>
      <c r="CEK167" s="90"/>
      <c r="CEL167" s="90"/>
      <c r="CEM167" s="90"/>
      <c r="CEN167" s="90"/>
      <c r="CEO167" s="90"/>
      <c r="CEP167" s="90"/>
      <c r="CEQ167" s="90"/>
      <c r="CER167" s="90"/>
      <c r="CES167" s="90"/>
      <c r="CET167" s="90"/>
      <c r="CEU167" s="90"/>
      <c r="CEV167" s="90"/>
      <c r="CEW167" s="90"/>
      <c r="CEX167" s="90"/>
      <c r="CEY167" s="90"/>
      <c r="CEZ167" s="90"/>
      <c r="CFA167" s="90"/>
      <c r="CFB167" s="90"/>
      <c r="CFC167" s="90"/>
      <c r="CFD167" s="90"/>
      <c r="CFE167" s="90"/>
      <c r="CFF167" s="90"/>
      <c r="CFG167" s="90"/>
      <c r="CFH167" s="90"/>
      <c r="CFI167" s="90"/>
      <c r="CFJ167" s="90"/>
      <c r="CFK167" s="90"/>
      <c r="CFL167" s="90"/>
      <c r="CFM167" s="90"/>
      <c r="CFN167" s="90"/>
      <c r="CFO167" s="90"/>
      <c r="CFP167" s="90"/>
      <c r="CFQ167" s="90"/>
      <c r="CFR167" s="90"/>
      <c r="CFS167" s="90"/>
      <c r="CFT167" s="90"/>
      <c r="CFU167" s="90"/>
      <c r="CFV167" s="90"/>
      <c r="CFW167" s="90"/>
      <c r="CFX167" s="90"/>
      <c r="CFY167" s="90"/>
      <c r="CFZ167" s="90"/>
      <c r="CGA167" s="90"/>
      <c r="CGB167" s="90"/>
      <c r="CGC167" s="90"/>
      <c r="CGD167" s="90"/>
      <c r="CGE167" s="90"/>
      <c r="CGF167" s="90"/>
      <c r="CGG167" s="90"/>
      <c r="CGH167" s="90"/>
      <c r="CGI167" s="90"/>
      <c r="CGJ167" s="90"/>
      <c r="CGK167" s="90"/>
      <c r="CGL167" s="90"/>
      <c r="CGM167" s="90"/>
      <c r="CGN167" s="90"/>
      <c r="CGO167" s="90"/>
      <c r="CGP167" s="90"/>
      <c r="CGQ167" s="90"/>
      <c r="CGR167" s="90"/>
      <c r="CGS167" s="90"/>
      <c r="CGT167" s="90"/>
      <c r="CGU167" s="90"/>
      <c r="CGV167" s="90"/>
      <c r="CGW167" s="90"/>
      <c r="CGX167" s="90"/>
      <c r="CGY167" s="90"/>
      <c r="CGZ167" s="90"/>
      <c r="CHA167" s="90"/>
      <c r="CHB167" s="90"/>
      <c r="CHC167" s="90"/>
      <c r="CHD167" s="90"/>
      <c r="CHE167" s="90"/>
      <c r="CHF167" s="90"/>
      <c r="CHG167" s="90"/>
      <c r="CHH167" s="90"/>
      <c r="CHI167" s="90"/>
      <c r="CHJ167" s="90"/>
      <c r="CHK167" s="90"/>
      <c r="CHL167" s="90"/>
      <c r="CHM167" s="90"/>
      <c r="CHN167" s="90"/>
      <c r="CHO167" s="90"/>
      <c r="CHP167" s="90"/>
      <c r="CHQ167" s="90"/>
      <c r="CHR167" s="90"/>
      <c r="CHS167" s="90"/>
      <c r="CHT167" s="90"/>
      <c r="CHU167" s="90"/>
      <c r="CHV167" s="90"/>
      <c r="CHW167" s="90"/>
      <c r="CHX167" s="90"/>
      <c r="CHY167" s="90"/>
      <c r="CHZ167" s="90"/>
      <c r="CIA167" s="90"/>
      <c r="CIB167" s="90"/>
      <c r="CIC167" s="90"/>
      <c r="CID167" s="90"/>
      <c r="CIE167" s="90"/>
      <c r="CIF167" s="90"/>
      <c r="CIG167" s="90"/>
      <c r="CIH167" s="90"/>
      <c r="CII167" s="90"/>
      <c r="CIJ167" s="90"/>
      <c r="CIK167" s="90"/>
      <c r="CIL167" s="90"/>
      <c r="CIM167" s="90"/>
      <c r="CIN167" s="90"/>
      <c r="CIO167" s="90"/>
      <c r="CIP167" s="90"/>
      <c r="CIQ167" s="90"/>
      <c r="CIR167" s="90"/>
      <c r="CIS167" s="90"/>
      <c r="CIT167" s="90"/>
      <c r="CIU167" s="90"/>
      <c r="CIV167" s="90"/>
      <c r="CIW167" s="90"/>
      <c r="CIX167" s="90"/>
      <c r="CIY167" s="90"/>
      <c r="CIZ167" s="90"/>
      <c r="CJA167" s="90"/>
      <c r="CJB167" s="90"/>
      <c r="CJC167" s="90"/>
      <c r="CJD167" s="90"/>
      <c r="CJE167" s="90"/>
      <c r="CJF167" s="90"/>
      <c r="CJG167" s="90"/>
      <c r="CJH167" s="90"/>
      <c r="CJI167" s="90"/>
      <c r="CJJ167" s="90"/>
      <c r="CJK167" s="90"/>
      <c r="CJL167" s="90"/>
      <c r="CJM167" s="90"/>
      <c r="CJN167" s="90"/>
      <c r="CJO167" s="90"/>
      <c r="CJP167" s="90"/>
      <c r="CJQ167" s="90"/>
      <c r="CJR167" s="90"/>
      <c r="CJS167" s="90"/>
      <c r="CJT167" s="90"/>
      <c r="CJU167" s="90"/>
      <c r="CJV167" s="90"/>
      <c r="CJW167" s="90"/>
      <c r="CJX167" s="90"/>
      <c r="CJY167" s="90"/>
      <c r="CJZ167" s="90"/>
      <c r="CKA167" s="90"/>
      <c r="CKB167" s="90"/>
      <c r="CKC167" s="90"/>
      <c r="CKD167" s="90"/>
      <c r="CKE167" s="90"/>
      <c r="CKF167" s="90"/>
      <c r="CKG167" s="90"/>
      <c r="CKH167" s="90"/>
      <c r="CKI167" s="90"/>
      <c r="CKJ167" s="90"/>
      <c r="CKK167" s="90"/>
      <c r="CKL167" s="90"/>
      <c r="CKM167" s="90"/>
      <c r="CKN167" s="90"/>
      <c r="CKO167" s="90"/>
      <c r="CKP167" s="90"/>
      <c r="CKQ167" s="90"/>
      <c r="CKR167" s="90"/>
      <c r="CKS167" s="90"/>
      <c r="CKT167" s="90"/>
      <c r="CKU167" s="90"/>
      <c r="CKV167" s="90"/>
      <c r="CKW167" s="90"/>
      <c r="CKX167" s="90"/>
      <c r="CKY167" s="90"/>
      <c r="CKZ167" s="90"/>
      <c r="CLA167" s="90"/>
      <c r="CLB167" s="90"/>
      <c r="CLC167" s="90"/>
      <c r="CLD167" s="90"/>
      <c r="CLE167" s="90"/>
      <c r="CLF167" s="90"/>
      <c r="CLG167" s="90"/>
      <c r="CLH167" s="90"/>
      <c r="CLI167" s="90"/>
      <c r="CLJ167" s="90"/>
      <c r="CLK167" s="90"/>
      <c r="CLL167" s="90"/>
      <c r="CLM167" s="90"/>
      <c r="CLN167" s="90"/>
      <c r="CLO167" s="90"/>
      <c r="CLP167" s="90"/>
      <c r="CLQ167" s="90"/>
      <c r="CLR167" s="90"/>
      <c r="CLS167" s="90"/>
      <c r="CLT167" s="90"/>
      <c r="CLU167" s="90"/>
      <c r="CLV167" s="90"/>
      <c r="CLW167" s="90"/>
      <c r="CLX167" s="90"/>
      <c r="CLY167" s="90"/>
      <c r="CLZ167" s="90"/>
      <c r="CMA167" s="90"/>
      <c r="CMB167" s="90"/>
      <c r="CMC167" s="90"/>
      <c r="CMD167" s="90"/>
      <c r="CME167" s="90"/>
      <c r="CMF167" s="90"/>
      <c r="CMG167" s="90"/>
      <c r="CMH167" s="90"/>
      <c r="CMI167" s="90"/>
      <c r="CMJ167" s="90"/>
      <c r="CMK167" s="90"/>
      <c r="CML167" s="90"/>
      <c r="CMM167" s="90"/>
      <c r="CMN167" s="90"/>
      <c r="CMO167" s="90"/>
      <c r="CMP167" s="90"/>
      <c r="CMQ167" s="90"/>
      <c r="CMR167" s="90"/>
      <c r="CMS167" s="90"/>
      <c r="CMT167" s="90"/>
      <c r="CMU167" s="90"/>
      <c r="CMV167" s="90"/>
      <c r="CMW167" s="90"/>
      <c r="CMX167" s="90"/>
      <c r="CMY167" s="90"/>
      <c r="CMZ167" s="90"/>
      <c r="CNA167" s="90"/>
      <c r="CNB167" s="90"/>
      <c r="CNC167" s="90"/>
      <c r="CND167" s="90"/>
      <c r="CNE167" s="90"/>
      <c r="CNF167" s="90"/>
      <c r="CNG167" s="90"/>
      <c r="CNH167" s="90"/>
      <c r="CNI167" s="90"/>
      <c r="CNJ167" s="90"/>
      <c r="CNK167" s="90"/>
      <c r="CNL167" s="90"/>
      <c r="CNM167" s="90"/>
      <c r="CNN167" s="90"/>
      <c r="CNO167" s="90"/>
      <c r="CNP167" s="90"/>
      <c r="CNQ167" s="90"/>
      <c r="CNR167" s="90"/>
      <c r="CNS167" s="90"/>
      <c r="CNT167" s="90"/>
      <c r="CNU167" s="90"/>
      <c r="CNV167" s="90"/>
      <c r="CNW167" s="90"/>
      <c r="CNX167" s="90"/>
      <c r="CNY167" s="90"/>
      <c r="CNZ167" s="90"/>
      <c r="COA167" s="90"/>
      <c r="COB167" s="90"/>
      <c r="COC167" s="90"/>
      <c r="COD167" s="90"/>
      <c r="COE167" s="90"/>
      <c r="COF167" s="90"/>
      <c r="COG167" s="90"/>
      <c r="COH167" s="90"/>
      <c r="COI167" s="90"/>
      <c r="COJ167" s="90"/>
      <c r="COK167" s="90"/>
      <c r="COL167" s="90"/>
      <c r="COM167" s="90"/>
      <c r="CON167" s="90"/>
      <c r="COO167" s="90"/>
      <c r="COP167" s="90"/>
      <c r="COQ167" s="90"/>
      <c r="COR167" s="90"/>
      <c r="COS167" s="90"/>
      <c r="COT167" s="90"/>
      <c r="COU167" s="90"/>
      <c r="COV167" s="90"/>
      <c r="COW167" s="90"/>
      <c r="COX167" s="90"/>
      <c r="COY167" s="90"/>
      <c r="COZ167" s="90"/>
      <c r="CPA167" s="90"/>
      <c r="CPB167" s="90"/>
      <c r="CPC167" s="90"/>
      <c r="CPD167" s="90"/>
      <c r="CPE167" s="90"/>
      <c r="CPF167" s="90"/>
      <c r="CPG167" s="90"/>
      <c r="CPH167" s="90"/>
      <c r="CPI167" s="90"/>
      <c r="CPJ167" s="90"/>
      <c r="CPK167" s="90"/>
      <c r="CPL167" s="90"/>
      <c r="CPM167" s="90"/>
      <c r="CPN167" s="90"/>
      <c r="CPO167" s="90"/>
      <c r="CPP167" s="90"/>
      <c r="CPQ167" s="90"/>
      <c r="CPR167" s="90"/>
      <c r="CPS167" s="90"/>
      <c r="CPT167" s="90"/>
      <c r="CPU167" s="90"/>
      <c r="CPV167" s="90"/>
      <c r="CPW167" s="90"/>
      <c r="CPX167" s="90"/>
      <c r="CPY167" s="90"/>
      <c r="CPZ167" s="90"/>
      <c r="CQA167" s="90"/>
      <c r="CQB167" s="90"/>
      <c r="CQC167" s="90"/>
      <c r="CQD167" s="90"/>
      <c r="CQE167" s="90"/>
      <c r="CQF167" s="90"/>
      <c r="CQG167" s="90"/>
      <c r="CQH167" s="90"/>
      <c r="CQI167" s="90"/>
      <c r="CQJ167" s="90"/>
      <c r="CQK167" s="90"/>
      <c r="CQL167" s="90"/>
      <c r="CQM167" s="90"/>
      <c r="CQN167" s="90"/>
      <c r="CQO167" s="90"/>
      <c r="CQP167" s="90"/>
      <c r="CQQ167" s="90"/>
      <c r="CQR167" s="90"/>
      <c r="CQS167" s="90"/>
      <c r="CQT167" s="90"/>
      <c r="CQU167" s="90"/>
      <c r="CQV167" s="90"/>
      <c r="CQW167" s="90"/>
      <c r="CQX167" s="90"/>
      <c r="CQY167" s="90"/>
      <c r="CQZ167" s="90"/>
      <c r="CRA167" s="90"/>
      <c r="CRB167" s="90"/>
      <c r="CRC167" s="90"/>
      <c r="CRD167" s="90"/>
      <c r="CRE167" s="90"/>
      <c r="CRF167" s="90"/>
      <c r="CRG167" s="90"/>
      <c r="CRH167" s="90"/>
      <c r="CRI167" s="90"/>
      <c r="CRJ167" s="90"/>
      <c r="CRK167" s="90"/>
      <c r="CRL167" s="90"/>
      <c r="CRM167" s="90"/>
      <c r="CRN167" s="90"/>
      <c r="CRO167" s="90"/>
      <c r="CRP167" s="90"/>
      <c r="CRQ167" s="90"/>
      <c r="CRR167" s="90"/>
      <c r="CRS167" s="90"/>
      <c r="CRT167" s="90"/>
      <c r="CRU167" s="90"/>
      <c r="CRV167" s="90"/>
      <c r="CRW167" s="90"/>
      <c r="CRX167" s="90"/>
      <c r="CRY167" s="90"/>
      <c r="CRZ167" s="90"/>
      <c r="CSA167" s="90"/>
      <c r="CSB167" s="90"/>
      <c r="CSC167" s="90"/>
      <c r="CSD167" s="90"/>
      <c r="CSE167" s="90"/>
      <c r="CSF167" s="90"/>
      <c r="CSG167" s="90"/>
      <c r="CSH167" s="90"/>
      <c r="CSI167" s="90"/>
      <c r="CSJ167" s="90"/>
      <c r="CSK167" s="90"/>
      <c r="CSL167" s="90"/>
      <c r="CSM167" s="90"/>
      <c r="CSN167" s="90"/>
      <c r="CSO167" s="90"/>
      <c r="CSP167" s="90"/>
      <c r="CSQ167" s="90"/>
      <c r="CSR167" s="90"/>
      <c r="CSS167" s="90"/>
      <c r="CST167" s="90"/>
      <c r="CSU167" s="90"/>
      <c r="CSV167" s="90"/>
      <c r="CSW167" s="90"/>
      <c r="CSX167" s="90"/>
      <c r="CSY167" s="90"/>
      <c r="CSZ167" s="90"/>
      <c r="CTA167" s="90"/>
      <c r="CTB167" s="90"/>
      <c r="CTC167" s="90"/>
      <c r="CTD167" s="90"/>
      <c r="CTE167" s="90"/>
      <c r="CTF167" s="90"/>
      <c r="CTG167" s="90"/>
      <c r="CTH167" s="90"/>
      <c r="CTI167" s="90"/>
      <c r="CTJ167" s="90"/>
      <c r="CTK167" s="90"/>
      <c r="CTL167" s="90"/>
      <c r="CTM167" s="90"/>
      <c r="CTN167" s="90"/>
      <c r="CTO167" s="90"/>
      <c r="CTP167" s="90"/>
      <c r="CTQ167" s="90"/>
      <c r="CTR167" s="90"/>
      <c r="CTS167" s="90"/>
      <c r="CTT167" s="90"/>
      <c r="CTU167" s="90"/>
      <c r="CTV167" s="90"/>
      <c r="CTW167" s="90"/>
      <c r="CTX167" s="90"/>
      <c r="CTY167" s="90"/>
      <c r="CTZ167" s="90"/>
      <c r="CUA167" s="90"/>
      <c r="CUB167" s="90"/>
      <c r="CUC167" s="90"/>
      <c r="CUD167" s="90"/>
      <c r="CUE167" s="90"/>
      <c r="CUF167" s="90"/>
      <c r="CUG167" s="90"/>
      <c r="CUH167" s="90"/>
      <c r="CUI167" s="90"/>
      <c r="CUJ167" s="90"/>
      <c r="CUK167" s="90"/>
      <c r="CUL167" s="90"/>
      <c r="CUM167" s="90"/>
      <c r="CUN167" s="90"/>
      <c r="CUO167" s="90"/>
      <c r="CUP167" s="90"/>
      <c r="CUQ167" s="90"/>
      <c r="CUR167" s="90"/>
      <c r="CUS167" s="90"/>
      <c r="CUT167" s="90"/>
      <c r="CUU167" s="90"/>
      <c r="CUV167" s="90"/>
      <c r="CUW167" s="90"/>
      <c r="CUX167" s="90"/>
      <c r="CUY167" s="90"/>
      <c r="CUZ167" s="90"/>
      <c r="CVA167" s="90"/>
      <c r="CVB167" s="90"/>
      <c r="CVC167" s="90"/>
      <c r="CVD167" s="90"/>
      <c r="CVE167" s="90"/>
      <c r="CVF167" s="90"/>
      <c r="CVG167" s="90"/>
      <c r="CVH167" s="90"/>
      <c r="CVI167" s="90"/>
      <c r="CVJ167" s="90"/>
      <c r="CVK167" s="90"/>
      <c r="CVL167" s="90"/>
      <c r="CVM167" s="90"/>
      <c r="CVN167" s="90"/>
      <c r="CVO167" s="90"/>
      <c r="CVP167" s="90"/>
      <c r="CVQ167" s="90"/>
      <c r="CVR167" s="90"/>
      <c r="CVS167" s="90"/>
      <c r="CVT167" s="90"/>
      <c r="CVU167" s="90"/>
      <c r="CVV167" s="90"/>
      <c r="CVW167" s="90"/>
      <c r="CVX167" s="90"/>
      <c r="CVY167" s="90"/>
      <c r="CVZ167" s="90"/>
      <c r="CWA167" s="90"/>
      <c r="CWB167" s="90"/>
      <c r="CWC167" s="90"/>
      <c r="CWD167" s="90"/>
      <c r="CWE167" s="90"/>
      <c r="CWF167" s="90"/>
      <c r="CWG167" s="90"/>
      <c r="CWH167" s="90"/>
      <c r="CWI167" s="90"/>
      <c r="CWJ167" s="90"/>
      <c r="CWK167" s="90"/>
      <c r="CWL167" s="90"/>
      <c r="CWM167" s="90"/>
      <c r="CWN167" s="90"/>
      <c r="CWO167" s="90"/>
      <c r="CWP167" s="90"/>
      <c r="CWQ167" s="90"/>
      <c r="CWR167" s="90"/>
      <c r="CWS167" s="90"/>
      <c r="CWT167" s="90"/>
      <c r="CWU167" s="90"/>
      <c r="CWV167" s="90"/>
      <c r="CWW167" s="90"/>
      <c r="CWX167" s="90"/>
      <c r="CWY167" s="90"/>
      <c r="CWZ167" s="90"/>
      <c r="CXA167" s="90"/>
      <c r="CXB167" s="90"/>
      <c r="CXC167" s="90"/>
      <c r="CXD167" s="90"/>
      <c r="CXE167" s="90"/>
      <c r="CXF167" s="90"/>
      <c r="CXG167" s="90"/>
      <c r="CXH167" s="90"/>
      <c r="CXI167" s="90"/>
      <c r="CXJ167" s="90"/>
      <c r="CXK167" s="90"/>
      <c r="CXL167" s="90"/>
      <c r="CXM167" s="90"/>
      <c r="CXN167" s="90"/>
      <c r="CXO167" s="90"/>
      <c r="CXP167" s="90"/>
      <c r="CXQ167" s="90"/>
      <c r="CXR167" s="90"/>
      <c r="CXS167" s="90"/>
      <c r="CXT167" s="90"/>
      <c r="CXU167" s="90"/>
      <c r="CXV167" s="90"/>
      <c r="CXW167" s="90"/>
      <c r="CXX167" s="90"/>
      <c r="CXY167" s="90"/>
      <c r="CXZ167" s="90"/>
      <c r="CYA167" s="90"/>
      <c r="CYB167" s="90"/>
      <c r="CYC167" s="90"/>
      <c r="CYD167" s="90"/>
      <c r="CYE167" s="90"/>
      <c r="CYF167" s="90"/>
      <c r="CYG167" s="90"/>
      <c r="CYH167" s="90"/>
      <c r="CYI167" s="90"/>
      <c r="CYJ167" s="90"/>
      <c r="CYK167" s="90"/>
      <c r="CYL167" s="90"/>
      <c r="CYM167" s="90"/>
      <c r="CYN167" s="90"/>
      <c r="CYO167" s="90"/>
      <c r="CYP167" s="90"/>
      <c r="CYQ167" s="90"/>
      <c r="CYR167" s="90"/>
      <c r="CYS167" s="90"/>
      <c r="CYT167" s="90"/>
      <c r="CYU167" s="90"/>
      <c r="CYV167" s="90"/>
      <c r="CYW167" s="90"/>
      <c r="CYX167" s="90"/>
      <c r="CYY167" s="90"/>
      <c r="CYZ167" s="90"/>
      <c r="CZA167" s="90"/>
      <c r="CZB167" s="90"/>
      <c r="CZC167" s="90"/>
      <c r="CZD167" s="90"/>
      <c r="CZE167" s="90"/>
      <c r="CZF167" s="90"/>
      <c r="CZG167" s="90"/>
      <c r="CZH167" s="90"/>
      <c r="CZI167" s="90"/>
      <c r="CZJ167" s="90"/>
      <c r="CZK167" s="90"/>
      <c r="CZL167" s="90"/>
      <c r="CZM167" s="90"/>
      <c r="CZN167" s="90"/>
      <c r="CZO167" s="90"/>
      <c r="CZP167" s="90"/>
      <c r="CZQ167" s="90"/>
      <c r="CZR167" s="90"/>
      <c r="CZS167" s="90"/>
      <c r="CZT167" s="90"/>
      <c r="CZU167" s="90"/>
      <c r="CZV167" s="90"/>
      <c r="CZW167" s="90"/>
      <c r="CZX167" s="90"/>
      <c r="CZY167" s="90"/>
      <c r="CZZ167" s="90"/>
      <c r="DAA167" s="90"/>
      <c r="DAB167" s="90"/>
      <c r="DAC167" s="90"/>
      <c r="DAD167" s="90"/>
      <c r="DAE167" s="90"/>
      <c r="DAF167" s="90"/>
      <c r="DAG167" s="90"/>
      <c r="DAH167" s="90"/>
      <c r="DAI167" s="90"/>
      <c r="DAJ167" s="90"/>
      <c r="DAK167" s="90"/>
      <c r="DAL167" s="90"/>
      <c r="DAM167" s="90"/>
      <c r="DAN167" s="90"/>
      <c r="DAO167" s="90"/>
      <c r="DAP167" s="90"/>
      <c r="DAQ167" s="90"/>
      <c r="DAR167" s="90"/>
      <c r="DAS167" s="90"/>
      <c r="DAT167" s="90"/>
      <c r="DAU167" s="90"/>
      <c r="DAV167" s="90"/>
      <c r="DAW167" s="90"/>
      <c r="DAX167" s="90"/>
      <c r="DAY167" s="90"/>
      <c r="DAZ167" s="90"/>
      <c r="DBA167" s="90"/>
      <c r="DBB167" s="90"/>
      <c r="DBC167" s="90"/>
      <c r="DBD167" s="90"/>
      <c r="DBE167" s="90"/>
      <c r="DBF167" s="90"/>
      <c r="DBG167" s="90"/>
      <c r="DBH167" s="90"/>
      <c r="DBI167" s="90"/>
      <c r="DBJ167" s="90"/>
      <c r="DBK167" s="90"/>
      <c r="DBL167" s="90"/>
      <c r="DBM167" s="90"/>
      <c r="DBN167" s="90"/>
      <c r="DBO167" s="90"/>
      <c r="DBP167" s="90"/>
      <c r="DBQ167" s="90"/>
      <c r="DBR167" s="90"/>
      <c r="DBS167" s="90"/>
      <c r="DBT167" s="90"/>
      <c r="DBU167" s="90"/>
      <c r="DBV167" s="90"/>
      <c r="DBW167" s="90"/>
      <c r="DBX167" s="90"/>
      <c r="DBY167" s="90"/>
      <c r="DBZ167" s="90"/>
      <c r="DCA167" s="90"/>
      <c r="DCB167" s="90"/>
      <c r="DCC167" s="90"/>
      <c r="DCD167" s="90"/>
      <c r="DCE167" s="90"/>
      <c r="DCF167" s="90"/>
      <c r="DCG167" s="90"/>
      <c r="DCH167" s="90"/>
      <c r="DCI167" s="90"/>
      <c r="DCJ167" s="90"/>
      <c r="DCK167" s="90"/>
      <c r="DCL167" s="90"/>
      <c r="DCM167" s="90"/>
      <c r="DCN167" s="90"/>
      <c r="DCO167" s="90"/>
      <c r="DCP167" s="90"/>
      <c r="DCQ167" s="90"/>
      <c r="DCR167" s="90"/>
      <c r="DCS167" s="90"/>
      <c r="DCT167" s="90"/>
      <c r="DCU167" s="90"/>
      <c r="DCV167" s="90"/>
      <c r="DCW167" s="90"/>
      <c r="DCX167" s="90"/>
      <c r="DCY167" s="90"/>
      <c r="DCZ167" s="90"/>
      <c r="DDA167" s="90"/>
      <c r="DDB167" s="90"/>
      <c r="DDC167" s="90"/>
      <c r="DDD167" s="90"/>
      <c r="DDE167" s="90"/>
      <c r="DDF167" s="90"/>
      <c r="DDG167" s="90"/>
      <c r="DDH167" s="90"/>
      <c r="DDI167" s="90"/>
      <c r="DDJ167" s="90"/>
      <c r="DDK167" s="90"/>
      <c r="DDL167" s="90"/>
      <c r="DDM167" s="90"/>
      <c r="DDN167" s="90"/>
      <c r="DDO167" s="90"/>
      <c r="DDP167" s="90"/>
      <c r="DDQ167" s="90"/>
      <c r="DDR167" s="90"/>
      <c r="DDS167" s="90"/>
      <c r="DDT167" s="90"/>
      <c r="DDU167" s="90"/>
      <c r="DDV167" s="90"/>
      <c r="DDW167" s="90"/>
      <c r="DDX167" s="90"/>
      <c r="DDY167" s="90"/>
      <c r="DDZ167" s="90"/>
      <c r="DEA167" s="90"/>
      <c r="DEB167" s="90"/>
      <c r="DEC167" s="90"/>
      <c r="DED167" s="90"/>
      <c r="DEE167" s="90"/>
      <c r="DEF167" s="90"/>
      <c r="DEG167" s="90"/>
      <c r="DEH167" s="90"/>
      <c r="DEI167" s="90"/>
      <c r="DEJ167" s="90"/>
      <c r="DEK167" s="90"/>
      <c r="DEL167" s="90"/>
      <c r="DEM167" s="90"/>
      <c r="DEN167" s="90"/>
      <c r="DEO167" s="90"/>
      <c r="DEP167" s="90"/>
      <c r="DEQ167" s="90"/>
      <c r="DER167" s="90"/>
      <c r="DES167" s="90"/>
      <c r="DET167" s="90"/>
      <c r="DEU167" s="90"/>
      <c r="DEV167" s="90"/>
      <c r="DEW167" s="90"/>
      <c r="DEX167" s="90"/>
      <c r="DEY167" s="90"/>
      <c r="DEZ167" s="90"/>
      <c r="DFA167" s="90"/>
      <c r="DFB167" s="90"/>
      <c r="DFC167" s="90"/>
      <c r="DFD167" s="90"/>
      <c r="DFE167" s="90"/>
      <c r="DFF167" s="90"/>
      <c r="DFG167" s="90"/>
      <c r="DFH167" s="90"/>
      <c r="DFI167" s="90"/>
      <c r="DFJ167" s="90"/>
      <c r="DFK167" s="90"/>
      <c r="DFL167" s="90"/>
      <c r="DFM167" s="90"/>
      <c r="DFN167" s="90"/>
      <c r="DFO167" s="90"/>
      <c r="DFP167" s="90"/>
      <c r="DFQ167" s="90"/>
      <c r="DFR167" s="90"/>
      <c r="DFS167" s="90"/>
      <c r="DFT167" s="90"/>
      <c r="DFU167" s="90"/>
      <c r="DFV167" s="90"/>
      <c r="DFW167" s="90"/>
      <c r="DFX167" s="90"/>
      <c r="DFY167" s="90"/>
      <c r="DFZ167" s="90"/>
      <c r="DGA167" s="90"/>
      <c r="DGB167" s="90"/>
      <c r="DGC167" s="90"/>
      <c r="DGD167" s="90"/>
      <c r="DGE167" s="90"/>
      <c r="DGF167" s="90"/>
      <c r="DGG167" s="90"/>
      <c r="DGH167" s="90"/>
      <c r="DGI167" s="90"/>
      <c r="DGJ167" s="90"/>
      <c r="DGK167" s="90"/>
      <c r="DGL167" s="90"/>
      <c r="DGM167" s="90"/>
      <c r="DGN167" s="90"/>
      <c r="DGO167" s="90"/>
      <c r="DGP167" s="90"/>
      <c r="DGQ167" s="90"/>
      <c r="DGR167" s="90"/>
      <c r="DGS167" s="90"/>
      <c r="DGT167" s="90"/>
      <c r="DGU167" s="90"/>
      <c r="DGV167" s="90"/>
      <c r="DGW167" s="90"/>
      <c r="DGX167" s="90"/>
      <c r="DGY167" s="90"/>
      <c r="DGZ167" s="90"/>
      <c r="DHA167" s="90"/>
      <c r="DHB167" s="90"/>
      <c r="DHC167" s="90"/>
      <c r="DHD167" s="90"/>
      <c r="DHE167" s="90"/>
      <c r="DHF167" s="90"/>
      <c r="DHG167" s="90"/>
      <c r="DHH167" s="90"/>
      <c r="DHI167" s="90"/>
      <c r="DHJ167" s="90"/>
      <c r="DHK167" s="90"/>
      <c r="DHL167" s="90"/>
      <c r="DHM167" s="90"/>
      <c r="DHN167" s="90"/>
      <c r="DHO167" s="90"/>
      <c r="DHP167" s="90"/>
      <c r="DHQ167" s="90"/>
      <c r="DHR167" s="90"/>
      <c r="DHS167" s="90"/>
      <c r="DHT167" s="90"/>
      <c r="DHU167" s="90"/>
      <c r="DHV167" s="90"/>
      <c r="DHW167" s="90"/>
      <c r="DHX167" s="90"/>
      <c r="DHY167" s="90"/>
      <c r="DHZ167" s="90"/>
      <c r="DIA167" s="90"/>
      <c r="DIB167" s="90"/>
      <c r="DIC167" s="90"/>
      <c r="DID167" s="90"/>
      <c r="DIE167" s="90"/>
      <c r="DIF167" s="90"/>
      <c r="DIG167" s="90"/>
      <c r="DIH167" s="90"/>
      <c r="DII167" s="90"/>
      <c r="DIJ167" s="90"/>
      <c r="DIK167" s="90"/>
      <c r="DIL167" s="90"/>
      <c r="DIM167" s="90"/>
      <c r="DIN167" s="90"/>
      <c r="DIO167" s="90"/>
      <c r="DIP167" s="90"/>
      <c r="DIQ167" s="90"/>
      <c r="DIR167" s="90"/>
      <c r="DIS167" s="90"/>
      <c r="DIT167" s="90"/>
      <c r="DIU167" s="90"/>
      <c r="DIV167" s="90"/>
      <c r="DIW167" s="90"/>
      <c r="DIX167" s="90"/>
      <c r="DIY167" s="90"/>
      <c r="DIZ167" s="90"/>
      <c r="DJA167" s="90"/>
      <c r="DJB167" s="90"/>
      <c r="DJC167" s="90"/>
      <c r="DJD167" s="90"/>
      <c r="DJE167" s="90"/>
      <c r="DJF167" s="90"/>
      <c r="DJG167" s="90"/>
      <c r="DJH167" s="90"/>
      <c r="DJI167" s="90"/>
      <c r="DJJ167" s="90"/>
      <c r="DJK167" s="90"/>
      <c r="DJL167" s="90"/>
      <c r="DJM167" s="90"/>
      <c r="DJN167" s="90"/>
      <c r="DJO167" s="90"/>
      <c r="DJP167" s="90"/>
      <c r="DJQ167" s="90"/>
      <c r="DJR167" s="90"/>
      <c r="DJS167" s="90"/>
      <c r="DJT167" s="90"/>
      <c r="DJU167" s="90"/>
      <c r="DJV167" s="90"/>
      <c r="DJW167" s="90"/>
      <c r="DJX167" s="90"/>
      <c r="DJY167" s="90"/>
      <c r="DJZ167" s="90"/>
      <c r="DKA167" s="90"/>
      <c r="DKB167" s="90"/>
      <c r="DKC167" s="90"/>
      <c r="DKD167" s="90"/>
      <c r="DKE167" s="90"/>
      <c r="DKF167" s="90"/>
      <c r="DKG167" s="90"/>
      <c r="DKH167" s="90"/>
      <c r="DKI167" s="90"/>
      <c r="DKJ167" s="90"/>
      <c r="DKK167" s="90"/>
      <c r="DKL167" s="90"/>
      <c r="DKM167" s="90"/>
      <c r="DKN167" s="90"/>
      <c r="DKO167" s="90"/>
      <c r="DKP167" s="90"/>
      <c r="DKQ167" s="90"/>
      <c r="DKR167" s="90"/>
      <c r="DKS167" s="90"/>
      <c r="DKT167" s="90"/>
      <c r="DKU167" s="90"/>
      <c r="DKV167" s="90"/>
      <c r="DKW167" s="90"/>
      <c r="DKX167" s="90"/>
      <c r="DKY167" s="90"/>
      <c r="DKZ167" s="90"/>
      <c r="DLA167" s="90"/>
      <c r="DLB167" s="90"/>
      <c r="DLC167" s="90"/>
      <c r="DLD167" s="90"/>
      <c r="DLE167" s="90"/>
      <c r="DLF167" s="90"/>
      <c r="DLG167" s="90"/>
      <c r="DLH167" s="90"/>
      <c r="DLI167" s="90"/>
      <c r="DLJ167" s="90"/>
      <c r="DLK167" s="90"/>
      <c r="DLL167" s="90"/>
      <c r="DLM167" s="90"/>
      <c r="DLN167" s="90"/>
      <c r="DLO167" s="90"/>
      <c r="DLP167" s="90"/>
      <c r="DLQ167" s="90"/>
      <c r="DLR167" s="90"/>
      <c r="DLS167" s="90"/>
      <c r="DLT167" s="90"/>
      <c r="DLU167" s="90"/>
      <c r="DLV167" s="90"/>
      <c r="DLW167" s="90"/>
      <c r="DLX167" s="90"/>
      <c r="DLY167" s="90"/>
      <c r="DLZ167" s="90"/>
      <c r="DMA167" s="90"/>
      <c r="DMB167" s="90"/>
      <c r="DMC167" s="90"/>
      <c r="DMD167" s="90"/>
      <c r="DME167" s="90"/>
      <c r="DMF167" s="90"/>
      <c r="DMG167" s="90"/>
      <c r="DMH167" s="90"/>
      <c r="DMI167" s="90"/>
      <c r="DMJ167" s="90"/>
      <c r="DMK167" s="90"/>
      <c r="DML167" s="90"/>
      <c r="DMM167" s="90"/>
      <c r="DMN167" s="90"/>
      <c r="DMO167" s="90"/>
      <c r="DMP167" s="90"/>
      <c r="DMQ167" s="90"/>
      <c r="DMR167" s="90"/>
      <c r="DMS167" s="90"/>
      <c r="DMT167" s="90"/>
      <c r="DMU167" s="90"/>
      <c r="DMV167" s="90"/>
      <c r="DMW167" s="90"/>
      <c r="DMX167" s="90"/>
      <c r="DMY167" s="90"/>
      <c r="DMZ167" s="90"/>
      <c r="DNA167" s="90"/>
      <c r="DNB167" s="90"/>
      <c r="DNC167" s="90"/>
      <c r="DND167" s="90"/>
      <c r="DNE167" s="90"/>
      <c r="DNF167" s="90"/>
      <c r="DNG167" s="90"/>
      <c r="DNH167" s="90"/>
      <c r="DNI167" s="90"/>
      <c r="DNJ167" s="90"/>
      <c r="DNK167" s="90"/>
      <c r="DNL167" s="90"/>
      <c r="DNM167" s="90"/>
      <c r="DNN167" s="90"/>
      <c r="DNO167" s="90"/>
      <c r="DNP167" s="90"/>
      <c r="DNQ167" s="90"/>
      <c r="DNR167" s="90"/>
      <c r="DNS167" s="90"/>
      <c r="DNT167" s="90"/>
      <c r="DNU167" s="90"/>
      <c r="DNV167" s="90"/>
      <c r="DNW167" s="90"/>
      <c r="DNX167" s="90"/>
      <c r="DNY167" s="90"/>
      <c r="DNZ167" s="90"/>
      <c r="DOA167" s="90"/>
      <c r="DOB167" s="90"/>
      <c r="DOC167" s="90"/>
      <c r="DOD167" s="90"/>
      <c r="DOE167" s="90"/>
      <c r="DOF167" s="90"/>
      <c r="DOG167" s="90"/>
      <c r="DOH167" s="90"/>
      <c r="DOI167" s="90"/>
      <c r="DOJ167" s="90"/>
      <c r="DOK167" s="90"/>
      <c r="DOL167" s="90"/>
      <c r="DOM167" s="90"/>
      <c r="DON167" s="90"/>
      <c r="DOO167" s="90"/>
      <c r="DOP167" s="90"/>
      <c r="DOQ167" s="90"/>
      <c r="DOR167" s="90"/>
      <c r="DOS167" s="90"/>
      <c r="DOT167" s="90"/>
      <c r="DOU167" s="90"/>
      <c r="DOV167" s="90"/>
      <c r="DOW167" s="90"/>
      <c r="DOX167" s="90"/>
      <c r="DOY167" s="90"/>
      <c r="DOZ167" s="90"/>
      <c r="DPA167" s="90"/>
      <c r="DPB167" s="90"/>
      <c r="DPC167" s="90"/>
      <c r="DPD167" s="90"/>
      <c r="DPE167" s="90"/>
      <c r="DPF167" s="90"/>
      <c r="DPG167" s="90"/>
      <c r="DPH167" s="90"/>
      <c r="DPI167" s="90"/>
      <c r="DPJ167" s="90"/>
      <c r="DPK167" s="90"/>
      <c r="DPL167" s="90"/>
      <c r="DPM167" s="90"/>
      <c r="DPN167" s="90"/>
      <c r="DPO167" s="90"/>
      <c r="DPP167" s="90"/>
      <c r="DPQ167" s="90"/>
      <c r="DPR167" s="90"/>
      <c r="DPS167" s="90"/>
      <c r="DPT167" s="90"/>
      <c r="DPU167" s="90"/>
      <c r="DPV167" s="90"/>
      <c r="DPW167" s="90"/>
      <c r="DPX167" s="90"/>
      <c r="DPY167" s="90"/>
      <c r="DPZ167" s="90"/>
      <c r="DQA167" s="90"/>
      <c r="DQB167" s="90"/>
      <c r="DQC167" s="90"/>
      <c r="DQD167" s="90"/>
      <c r="DQE167" s="90"/>
      <c r="DQF167" s="90"/>
      <c r="DQG167" s="90"/>
      <c r="DQH167" s="90"/>
      <c r="DQI167" s="90"/>
      <c r="DQJ167" s="90"/>
      <c r="DQK167" s="90"/>
      <c r="DQL167" s="90"/>
      <c r="DQM167" s="90"/>
      <c r="DQN167" s="90"/>
      <c r="DQO167" s="90"/>
      <c r="DQP167" s="90"/>
      <c r="DQQ167" s="90"/>
      <c r="DQR167" s="90"/>
      <c r="DQS167" s="90"/>
      <c r="DQT167" s="90"/>
      <c r="DQU167" s="90"/>
      <c r="DQV167" s="90"/>
      <c r="DQW167" s="90"/>
      <c r="DQX167" s="90"/>
      <c r="DQY167" s="90"/>
      <c r="DQZ167" s="90"/>
      <c r="DRA167" s="90"/>
      <c r="DRB167" s="90"/>
      <c r="DRC167" s="90"/>
      <c r="DRD167" s="90"/>
      <c r="DRE167" s="90"/>
      <c r="DRF167" s="90"/>
      <c r="DRG167" s="90"/>
      <c r="DRH167" s="90"/>
      <c r="DRI167" s="90"/>
      <c r="DRJ167" s="90"/>
      <c r="DRK167" s="90"/>
      <c r="DRL167" s="90"/>
      <c r="DRM167" s="90"/>
      <c r="DRN167" s="90"/>
      <c r="DRO167" s="90"/>
      <c r="DRP167" s="90"/>
      <c r="DRQ167" s="90"/>
      <c r="DRR167" s="90"/>
      <c r="DRS167" s="90"/>
      <c r="DRT167" s="90"/>
      <c r="DRU167" s="90"/>
      <c r="DRV167" s="90"/>
      <c r="DRW167" s="90"/>
      <c r="DRX167" s="90"/>
      <c r="DRY167" s="90"/>
      <c r="DRZ167" s="90"/>
      <c r="DSA167" s="90"/>
      <c r="DSB167" s="90"/>
      <c r="DSC167" s="90"/>
      <c r="DSD167" s="90"/>
      <c r="DSE167" s="90"/>
      <c r="DSF167" s="90"/>
      <c r="DSG167" s="90"/>
      <c r="DSH167" s="90"/>
      <c r="DSI167" s="90"/>
      <c r="DSJ167" s="90"/>
      <c r="DSK167" s="90"/>
      <c r="DSL167" s="90"/>
      <c r="DSM167" s="90"/>
      <c r="DSN167" s="90"/>
      <c r="DSO167" s="90"/>
      <c r="DSP167" s="90"/>
      <c r="DSQ167" s="90"/>
      <c r="DSR167" s="90"/>
      <c r="DSS167" s="90"/>
      <c r="DST167" s="90"/>
      <c r="DSU167" s="90"/>
      <c r="DSV167" s="90"/>
      <c r="DSW167" s="90"/>
      <c r="DSX167" s="90"/>
      <c r="DSY167" s="90"/>
      <c r="DSZ167" s="90"/>
      <c r="DTA167" s="90"/>
      <c r="DTB167" s="90"/>
      <c r="DTC167" s="90"/>
      <c r="DTD167" s="90"/>
      <c r="DTE167" s="90"/>
      <c r="DTF167" s="90"/>
      <c r="DTG167" s="90"/>
      <c r="DTH167" s="90"/>
      <c r="DTI167" s="90"/>
      <c r="DTJ167" s="90"/>
      <c r="DTK167" s="90"/>
      <c r="DTL167" s="90"/>
      <c r="DTM167" s="90"/>
      <c r="DTN167" s="90"/>
      <c r="DTO167" s="90"/>
      <c r="DTP167" s="90"/>
      <c r="DTQ167" s="90"/>
      <c r="DTR167" s="90"/>
      <c r="DTS167" s="90"/>
      <c r="DTT167" s="90"/>
      <c r="DTU167" s="90"/>
      <c r="DTV167" s="90"/>
      <c r="DTW167" s="90"/>
      <c r="DTX167" s="90"/>
      <c r="DTY167" s="90"/>
      <c r="DTZ167" s="90"/>
      <c r="DUA167" s="90"/>
      <c r="DUB167" s="90"/>
      <c r="DUC167" s="90"/>
      <c r="DUD167" s="90"/>
      <c r="DUE167" s="90"/>
      <c r="DUF167" s="90"/>
      <c r="DUG167" s="90"/>
      <c r="DUH167" s="90"/>
      <c r="DUI167" s="90"/>
      <c r="DUJ167" s="90"/>
      <c r="DUK167" s="90"/>
      <c r="DUL167" s="90"/>
      <c r="DUM167" s="90"/>
      <c r="DUN167" s="90"/>
      <c r="DUO167" s="90"/>
      <c r="DUP167" s="90"/>
      <c r="DUQ167" s="90"/>
      <c r="DUR167" s="90"/>
      <c r="DUS167" s="90"/>
      <c r="DUT167" s="90"/>
      <c r="DUU167" s="90"/>
      <c r="DUV167" s="90"/>
      <c r="DUW167" s="90"/>
      <c r="DUX167" s="90"/>
      <c r="DUY167" s="90"/>
      <c r="DUZ167" s="90"/>
      <c r="DVA167" s="90"/>
      <c r="DVB167" s="90"/>
      <c r="DVC167" s="90"/>
      <c r="DVD167" s="90"/>
      <c r="DVE167" s="90"/>
      <c r="DVF167" s="90"/>
      <c r="DVG167" s="90"/>
      <c r="DVH167" s="90"/>
      <c r="DVI167" s="90"/>
      <c r="DVJ167" s="90"/>
      <c r="DVK167" s="90"/>
      <c r="DVL167" s="90"/>
      <c r="DVM167" s="90"/>
      <c r="DVN167" s="90"/>
      <c r="DVO167" s="90"/>
      <c r="DVP167" s="90"/>
      <c r="DVQ167" s="90"/>
      <c r="DVR167" s="90"/>
      <c r="DVS167" s="90"/>
      <c r="DVT167" s="90"/>
      <c r="DVU167" s="90"/>
      <c r="DVV167" s="90"/>
      <c r="DVW167" s="90"/>
      <c r="DVX167" s="90"/>
      <c r="DVY167" s="90"/>
      <c r="DVZ167" s="90"/>
      <c r="DWA167" s="90"/>
      <c r="DWB167" s="90"/>
      <c r="DWC167" s="90"/>
      <c r="DWD167" s="90"/>
      <c r="DWE167" s="90"/>
      <c r="DWF167" s="90"/>
      <c r="DWG167" s="90"/>
      <c r="DWH167" s="90"/>
      <c r="DWI167" s="90"/>
      <c r="DWJ167" s="90"/>
      <c r="DWK167" s="90"/>
      <c r="DWL167" s="90"/>
      <c r="DWM167" s="90"/>
      <c r="DWN167" s="90"/>
      <c r="DWO167" s="90"/>
      <c r="DWP167" s="90"/>
      <c r="DWQ167" s="90"/>
      <c r="DWR167" s="90"/>
      <c r="DWS167" s="90"/>
      <c r="DWT167" s="90"/>
      <c r="DWU167" s="90"/>
      <c r="DWV167" s="90"/>
      <c r="DWW167" s="90"/>
      <c r="DWX167" s="90"/>
      <c r="DWY167" s="90"/>
      <c r="DWZ167" s="90"/>
      <c r="DXA167" s="90"/>
      <c r="DXB167" s="90"/>
      <c r="DXC167" s="90"/>
      <c r="DXD167" s="90"/>
      <c r="DXE167" s="90"/>
      <c r="DXF167" s="90"/>
      <c r="DXG167" s="90"/>
      <c r="DXH167" s="90"/>
      <c r="DXI167" s="90"/>
      <c r="DXJ167" s="90"/>
      <c r="DXK167" s="90"/>
      <c r="DXL167" s="90"/>
      <c r="DXM167" s="90"/>
      <c r="DXN167" s="90"/>
      <c r="DXO167" s="90"/>
      <c r="DXP167" s="90"/>
      <c r="DXQ167" s="90"/>
      <c r="DXR167" s="90"/>
      <c r="DXS167" s="90"/>
      <c r="DXT167" s="90"/>
      <c r="DXU167" s="90"/>
      <c r="DXV167" s="90"/>
      <c r="DXW167" s="90"/>
      <c r="DXX167" s="90"/>
      <c r="DXY167" s="90"/>
      <c r="DXZ167" s="90"/>
      <c r="DYA167" s="90"/>
      <c r="DYB167" s="90"/>
      <c r="DYC167" s="90"/>
      <c r="DYD167" s="90"/>
      <c r="DYE167" s="90"/>
      <c r="DYF167" s="90"/>
      <c r="DYG167" s="90"/>
      <c r="DYH167" s="90"/>
      <c r="DYI167" s="90"/>
      <c r="DYJ167" s="90"/>
      <c r="DYK167" s="90"/>
      <c r="DYL167" s="90"/>
      <c r="DYM167" s="90"/>
      <c r="DYN167" s="90"/>
      <c r="DYO167" s="90"/>
      <c r="DYP167" s="90"/>
      <c r="DYQ167" s="90"/>
      <c r="DYR167" s="90"/>
      <c r="DYS167" s="90"/>
      <c r="DYT167" s="90"/>
      <c r="DYU167" s="90"/>
      <c r="DYV167" s="90"/>
      <c r="DYW167" s="90"/>
      <c r="DYX167" s="90"/>
      <c r="DYY167" s="90"/>
      <c r="DYZ167" s="90"/>
      <c r="DZA167" s="90"/>
      <c r="DZB167" s="90"/>
      <c r="DZC167" s="90"/>
      <c r="DZD167" s="90"/>
      <c r="DZE167" s="90"/>
      <c r="DZF167" s="90"/>
      <c r="DZG167" s="90"/>
      <c r="DZH167" s="90"/>
      <c r="DZI167" s="90"/>
      <c r="DZJ167" s="90"/>
      <c r="DZK167" s="90"/>
      <c r="DZL167" s="90"/>
      <c r="DZM167" s="90"/>
      <c r="DZN167" s="90"/>
      <c r="DZO167" s="90"/>
      <c r="DZP167" s="90"/>
      <c r="DZQ167" s="90"/>
      <c r="DZR167" s="90"/>
      <c r="DZS167" s="90"/>
      <c r="DZT167" s="90"/>
      <c r="DZU167" s="90"/>
      <c r="DZV167" s="90"/>
      <c r="DZW167" s="90"/>
      <c r="DZX167" s="90"/>
      <c r="DZY167" s="90"/>
      <c r="DZZ167" s="90"/>
      <c r="EAA167" s="90"/>
      <c r="EAB167" s="90"/>
      <c r="EAC167" s="90"/>
      <c r="EAD167" s="90"/>
      <c r="EAE167" s="90"/>
      <c r="EAF167" s="90"/>
      <c r="EAG167" s="90"/>
      <c r="EAH167" s="90"/>
      <c r="EAI167" s="90"/>
      <c r="EAJ167" s="90"/>
      <c r="EAK167" s="90"/>
      <c r="EAL167" s="90"/>
      <c r="EAM167" s="90"/>
      <c r="EAN167" s="90"/>
      <c r="EAO167" s="90"/>
      <c r="EAP167" s="90"/>
      <c r="EAQ167" s="90"/>
      <c r="EAR167" s="90"/>
      <c r="EAS167" s="90"/>
      <c r="EAT167" s="90"/>
      <c r="EAU167" s="90"/>
      <c r="EAV167" s="90"/>
      <c r="EAW167" s="90"/>
      <c r="EAX167" s="90"/>
      <c r="EAY167" s="90"/>
      <c r="EAZ167" s="90"/>
      <c r="EBA167" s="90"/>
      <c r="EBB167" s="90"/>
      <c r="EBC167" s="90"/>
      <c r="EBD167" s="90"/>
      <c r="EBE167" s="90"/>
      <c r="EBF167" s="90"/>
      <c r="EBG167" s="90"/>
      <c r="EBH167" s="90"/>
      <c r="EBI167" s="90"/>
      <c r="EBJ167" s="90"/>
      <c r="EBK167" s="90"/>
      <c r="EBL167" s="90"/>
      <c r="EBM167" s="90"/>
      <c r="EBN167" s="90"/>
      <c r="EBO167" s="90"/>
      <c r="EBP167" s="90"/>
      <c r="EBQ167" s="90"/>
      <c r="EBR167" s="90"/>
      <c r="EBS167" s="90"/>
      <c r="EBT167" s="90"/>
      <c r="EBU167" s="90"/>
      <c r="EBV167" s="90"/>
      <c r="EBW167" s="90"/>
      <c r="EBX167" s="90"/>
      <c r="EBY167" s="90"/>
      <c r="EBZ167" s="90"/>
      <c r="ECA167" s="90"/>
      <c r="ECB167" s="90"/>
      <c r="ECC167" s="90"/>
      <c r="ECD167" s="90"/>
      <c r="ECE167" s="90"/>
      <c r="ECF167" s="90"/>
      <c r="ECG167" s="90"/>
      <c r="ECH167" s="90"/>
      <c r="ECI167" s="90"/>
      <c r="ECJ167" s="90"/>
      <c r="ECK167" s="90"/>
      <c r="ECL167" s="90"/>
      <c r="ECM167" s="90"/>
      <c r="ECN167" s="90"/>
      <c r="ECO167" s="90"/>
      <c r="ECP167" s="90"/>
      <c r="ECQ167" s="90"/>
      <c r="ECR167" s="90"/>
      <c r="ECS167" s="90"/>
      <c r="ECT167" s="90"/>
      <c r="ECU167" s="90"/>
      <c r="ECV167" s="90"/>
      <c r="ECW167" s="90"/>
      <c r="ECX167" s="90"/>
      <c r="ECY167" s="90"/>
      <c r="ECZ167" s="90"/>
      <c r="EDA167" s="90"/>
      <c r="EDB167" s="90"/>
      <c r="EDC167" s="90"/>
      <c r="EDD167" s="90"/>
      <c r="EDE167" s="90"/>
      <c r="EDF167" s="90"/>
      <c r="EDG167" s="90"/>
      <c r="EDH167" s="90"/>
      <c r="EDI167" s="90"/>
      <c r="EDJ167" s="90"/>
      <c r="EDK167" s="90"/>
      <c r="EDL167" s="90"/>
      <c r="EDM167" s="90"/>
      <c r="EDN167" s="90"/>
      <c r="EDO167" s="90"/>
      <c r="EDP167" s="90"/>
      <c r="EDQ167" s="90"/>
      <c r="EDR167" s="90"/>
      <c r="EDS167" s="90"/>
      <c r="EDT167" s="90"/>
      <c r="EDU167" s="90"/>
      <c r="EDV167" s="90"/>
      <c r="EDW167" s="90"/>
      <c r="EDX167" s="90"/>
      <c r="EDY167" s="90"/>
      <c r="EDZ167" s="90"/>
      <c r="EEA167" s="90"/>
      <c r="EEB167" s="90"/>
      <c r="EEC167" s="90"/>
      <c r="EED167" s="90"/>
      <c r="EEE167" s="90"/>
      <c r="EEF167" s="90"/>
      <c r="EEG167" s="90"/>
      <c r="EEH167" s="90"/>
      <c r="EEI167" s="90"/>
      <c r="EEJ167" s="90"/>
      <c r="EEK167" s="90"/>
      <c r="EEL167" s="90"/>
      <c r="EEM167" s="90"/>
      <c r="EEN167" s="90"/>
      <c r="EEO167" s="90"/>
      <c r="EEP167" s="90"/>
      <c r="EEQ167" s="90"/>
      <c r="EER167" s="90"/>
      <c r="EES167" s="90"/>
      <c r="EET167" s="90"/>
      <c r="EEU167" s="90"/>
      <c r="EEV167" s="90"/>
      <c r="EEW167" s="90"/>
      <c r="EEX167" s="90"/>
      <c r="EEY167" s="90"/>
      <c r="EEZ167" s="90"/>
      <c r="EFA167" s="90"/>
      <c r="EFB167" s="90"/>
      <c r="EFC167" s="90"/>
      <c r="EFD167" s="90"/>
      <c r="EFE167" s="90"/>
      <c r="EFF167" s="90"/>
      <c r="EFG167" s="90"/>
      <c r="EFH167" s="90"/>
      <c r="EFI167" s="90"/>
      <c r="EFJ167" s="90"/>
      <c r="EFK167" s="90"/>
      <c r="EFL167" s="90"/>
      <c r="EFM167" s="90"/>
      <c r="EFN167" s="90"/>
      <c r="EFO167" s="90"/>
      <c r="EFP167" s="90"/>
      <c r="EFQ167" s="90"/>
      <c r="EFR167" s="90"/>
      <c r="EFS167" s="90"/>
      <c r="EFT167" s="90"/>
      <c r="EFU167" s="90"/>
      <c r="EFV167" s="90"/>
      <c r="EFW167" s="90"/>
      <c r="EFX167" s="90"/>
      <c r="EFY167" s="90"/>
      <c r="EFZ167" s="90"/>
      <c r="EGA167" s="90"/>
      <c r="EGB167" s="90"/>
      <c r="EGC167" s="90"/>
      <c r="EGD167" s="90"/>
      <c r="EGE167" s="90"/>
      <c r="EGF167" s="90"/>
      <c r="EGG167" s="90"/>
      <c r="EGH167" s="90"/>
      <c r="EGI167" s="90"/>
      <c r="EGJ167" s="90"/>
      <c r="EGK167" s="90"/>
      <c r="EGL167" s="90"/>
      <c r="EGM167" s="90"/>
      <c r="EGN167" s="90"/>
      <c r="EGO167" s="90"/>
      <c r="EGP167" s="90"/>
      <c r="EGQ167" s="90"/>
      <c r="EGR167" s="90"/>
      <c r="EGS167" s="90"/>
      <c r="EGT167" s="90"/>
      <c r="EGU167" s="90"/>
      <c r="EGV167" s="90"/>
      <c r="EGW167" s="90"/>
      <c r="EGX167" s="90"/>
      <c r="EGY167" s="90"/>
      <c r="EGZ167" s="90"/>
      <c r="EHA167" s="90"/>
      <c r="EHB167" s="90"/>
      <c r="EHC167" s="90"/>
      <c r="EHD167" s="90"/>
      <c r="EHE167" s="90"/>
      <c r="EHF167" s="90"/>
      <c r="EHG167" s="90"/>
      <c r="EHH167" s="90"/>
      <c r="EHI167" s="90"/>
      <c r="EHJ167" s="90"/>
      <c r="EHK167" s="90"/>
      <c r="EHL167" s="90"/>
      <c r="EHM167" s="90"/>
      <c r="EHN167" s="90"/>
      <c r="EHO167" s="90"/>
      <c r="EHP167" s="90"/>
      <c r="EHQ167" s="90"/>
      <c r="EHR167" s="90"/>
      <c r="EHS167" s="90"/>
      <c r="EHT167" s="90"/>
      <c r="EHU167" s="90"/>
      <c r="EHV167" s="90"/>
      <c r="EHW167" s="90"/>
      <c r="EHX167" s="90"/>
      <c r="EHY167" s="90"/>
      <c r="EHZ167" s="90"/>
      <c r="EIA167" s="90"/>
      <c r="EIB167" s="90"/>
      <c r="EIC167" s="90"/>
      <c r="EID167" s="90"/>
      <c r="EIE167" s="90"/>
      <c r="EIF167" s="90"/>
      <c r="EIG167" s="90"/>
      <c r="EIH167" s="90"/>
      <c r="EII167" s="90"/>
      <c r="EIJ167" s="90"/>
      <c r="EIK167" s="90"/>
      <c r="EIL167" s="90"/>
      <c r="EIM167" s="90"/>
      <c r="EIN167" s="90"/>
      <c r="EIO167" s="90"/>
      <c r="EIP167" s="90"/>
      <c r="EIQ167" s="90"/>
      <c r="EIR167" s="90"/>
      <c r="EIS167" s="90"/>
      <c r="EIT167" s="90"/>
      <c r="EIU167" s="90"/>
      <c r="EIV167" s="90"/>
      <c r="EIW167" s="90"/>
      <c r="EIX167" s="90"/>
      <c r="EIY167" s="90"/>
      <c r="EIZ167" s="90"/>
      <c r="EJA167" s="90"/>
      <c r="EJB167" s="90"/>
      <c r="EJC167" s="90"/>
      <c r="EJD167" s="90"/>
      <c r="EJE167" s="90"/>
      <c r="EJF167" s="90"/>
      <c r="EJG167" s="90"/>
      <c r="EJH167" s="90"/>
      <c r="EJI167" s="90"/>
      <c r="EJJ167" s="90"/>
      <c r="EJK167" s="90"/>
      <c r="EJL167" s="90"/>
      <c r="EJM167" s="90"/>
      <c r="EJN167" s="90"/>
      <c r="EJO167" s="90"/>
      <c r="EJP167" s="90"/>
      <c r="EJQ167" s="90"/>
      <c r="EJR167" s="90"/>
      <c r="EJS167" s="90"/>
      <c r="EJT167" s="90"/>
      <c r="EJU167" s="90"/>
      <c r="EJV167" s="90"/>
      <c r="EJW167" s="90"/>
      <c r="EJX167" s="90"/>
      <c r="EJY167" s="90"/>
      <c r="EJZ167" s="90"/>
      <c r="EKA167" s="90"/>
      <c r="EKB167" s="90"/>
      <c r="EKC167" s="90"/>
      <c r="EKD167" s="90"/>
      <c r="EKE167" s="90"/>
      <c r="EKF167" s="90"/>
      <c r="EKG167" s="90"/>
      <c r="EKH167" s="90"/>
      <c r="EKI167" s="90"/>
      <c r="EKJ167" s="90"/>
      <c r="EKK167" s="90"/>
      <c r="EKL167" s="90"/>
      <c r="EKM167" s="90"/>
      <c r="EKN167" s="90"/>
      <c r="EKO167" s="90"/>
      <c r="EKP167" s="90"/>
      <c r="EKQ167" s="90"/>
      <c r="EKR167" s="90"/>
      <c r="EKS167" s="90"/>
      <c r="EKT167" s="90"/>
      <c r="EKU167" s="90"/>
      <c r="EKV167" s="90"/>
      <c r="EKW167" s="90"/>
      <c r="EKX167" s="90"/>
      <c r="EKY167" s="90"/>
      <c r="EKZ167" s="90"/>
      <c r="ELA167" s="90"/>
      <c r="ELB167" s="90"/>
      <c r="ELC167" s="90"/>
      <c r="ELD167" s="90"/>
      <c r="ELE167" s="90"/>
      <c r="ELF167" s="90"/>
      <c r="ELG167" s="90"/>
      <c r="ELH167" s="90"/>
      <c r="ELI167" s="90"/>
      <c r="ELJ167" s="90"/>
      <c r="ELK167" s="90"/>
      <c r="ELL167" s="90"/>
      <c r="ELM167" s="90"/>
      <c r="ELN167" s="90"/>
      <c r="ELO167" s="90"/>
      <c r="ELP167" s="90"/>
      <c r="ELQ167" s="90"/>
      <c r="ELR167" s="90"/>
      <c r="ELS167" s="90"/>
      <c r="ELT167" s="90"/>
      <c r="ELU167" s="90"/>
      <c r="ELV167" s="90"/>
      <c r="ELW167" s="90"/>
      <c r="ELX167" s="90"/>
      <c r="ELY167" s="90"/>
      <c r="ELZ167" s="90"/>
      <c r="EMA167" s="90"/>
      <c r="EMB167" s="90"/>
      <c r="EMC167" s="90"/>
      <c r="EMD167" s="90"/>
      <c r="EME167" s="90"/>
      <c r="EMF167" s="90"/>
      <c r="EMG167" s="90"/>
      <c r="EMH167" s="90"/>
      <c r="EMI167" s="90"/>
      <c r="EMJ167" s="90"/>
      <c r="EMK167" s="90"/>
      <c r="EML167" s="90"/>
      <c r="EMM167" s="90"/>
      <c r="EMN167" s="90"/>
      <c r="EMO167" s="90"/>
      <c r="EMP167" s="90"/>
      <c r="EMQ167" s="90"/>
      <c r="EMR167" s="90"/>
      <c r="EMS167" s="90"/>
      <c r="EMT167" s="90"/>
      <c r="EMU167" s="90"/>
      <c r="EMV167" s="90"/>
      <c r="EMW167" s="90"/>
      <c r="EMX167" s="90"/>
      <c r="EMY167" s="90"/>
      <c r="EMZ167" s="90"/>
      <c r="ENA167" s="90"/>
      <c r="ENB167" s="90"/>
      <c r="ENC167" s="90"/>
      <c r="END167" s="90"/>
      <c r="ENE167" s="90"/>
      <c r="ENF167" s="90"/>
      <c r="ENG167" s="90"/>
      <c r="ENH167" s="90"/>
      <c r="ENI167" s="90"/>
      <c r="ENJ167" s="90"/>
      <c r="ENK167" s="90"/>
      <c r="ENL167" s="90"/>
      <c r="ENM167" s="90"/>
      <c r="ENN167" s="90"/>
      <c r="ENO167" s="90"/>
      <c r="ENP167" s="90"/>
      <c r="ENQ167" s="90"/>
      <c r="ENR167" s="90"/>
      <c r="ENS167" s="90"/>
      <c r="ENT167" s="90"/>
      <c r="ENU167" s="90"/>
      <c r="ENV167" s="90"/>
      <c r="ENW167" s="90"/>
      <c r="ENX167" s="90"/>
      <c r="ENY167" s="90"/>
      <c r="ENZ167" s="90"/>
      <c r="EOA167" s="90"/>
      <c r="EOB167" s="90"/>
      <c r="EOC167" s="90"/>
      <c r="EOD167" s="90"/>
      <c r="EOE167" s="90"/>
      <c r="EOF167" s="90"/>
      <c r="EOG167" s="90"/>
      <c r="EOH167" s="90"/>
      <c r="EOI167" s="90"/>
      <c r="EOJ167" s="90"/>
      <c r="EOK167" s="90"/>
      <c r="EOL167" s="90"/>
      <c r="EOM167" s="90"/>
      <c r="EON167" s="90"/>
      <c r="EOO167" s="90"/>
      <c r="EOP167" s="90"/>
      <c r="EOQ167" s="90"/>
      <c r="EOR167" s="90"/>
      <c r="EOS167" s="90"/>
      <c r="EOT167" s="90"/>
      <c r="EOU167" s="90"/>
      <c r="EOV167" s="90"/>
      <c r="EOW167" s="90"/>
      <c r="EOX167" s="90"/>
      <c r="EOY167" s="90"/>
      <c r="EOZ167" s="90"/>
      <c r="EPA167" s="90"/>
      <c r="EPB167" s="90"/>
      <c r="EPC167" s="90"/>
      <c r="EPD167" s="90"/>
      <c r="EPE167" s="90"/>
      <c r="EPF167" s="90"/>
      <c r="EPG167" s="90"/>
      <c r="EPH167" s="90"/>
      <c r="EPI167" s="90"/>
      <c r="EPJ167" s="90"/>
      <c r="EPK167" s="90"/>
      <c r="EPL167" s="90"/>
      <c r="EPM167" s="90"/>
      <c r="EPN167" s="90"/>
      <c r="EPO167" s="90"/>
      <c r="EPP167" s="90"/>
      <c r="EPQ167" s="90"/>
      <c r="EPR167" s="90"/>
      <c r="EPS167" s="90"/>
      <c r="EPT167" s="90"/>
      <c r="EPU167" s="90"/>
      <c r="EPV167" s="90"/>
      <c r="EPW167" s="90"/>
      <c r="EPX167" s="90"/>
      <c r="EPY167" s="90"/>
      <c r="EPZ167" s="90"/>
      <c r="EQA167" s="90"/>
      <c r="EQB167" s="90"/>
      <c r="EQC167" s="90"/>
      <c r="EQD167" s="90"/>
      <c r="EQE167" s="90"/>
      <c r="EQF167" s="90"/>
      <c r="EQG167" s="90"/>
      <c r="EQH167" s="90"/>
      <c r="EQI167" s="90"/>
      <c r="EQJ167" s="90"/>
      <c r="EQK167" s="90"/>
      <c r="EQL167" s="90"/>
      <c r="EQM167" s="90"/>
      <c r="EQN167" s="90"/>
      <c r="EQO167" s="90"/>
      <c r="EQP167" s="90"/>
      <c r="EQQ167" s="90"/>
      <c r="EQR167" s="90"/>
      <c r="EQS167" s="90"/>
      <c r="EQT167" s="90"/>
      <c r="EQU167" s="90"/>
      <c r="EQV167" s="90"/>
      <c r="EQW167" s="90"/>
      <c r="EQX167" s="90"/>
      <c r="EQY167" s="90"/>
      <c r="EQZ167" s="90"/>
      <c r="ERA167" s="90"/>
      <c r="ERB167" s="90"/>
      <c r="ERC167" s="90"/>
      <c r="ERD167" s="90"/>
      <c r="ERE167" s="90"/>
      <c r="ERF167" s="90"/>
      <c r="ERG167" s="90"/>
      <c r="ERH167" s="90"/>
      <c r="ERI167" s="90"/>
      <c r="ERJ167" s="90"/>
      <c r="ERK167" s="90"/>
      <c r="ERL167" s="90"/>
      <c r="ERM167" s="90"/>
      <c r="ERN167" s="90"/>
      <c r="ERO167" s="90"/>
      <c r="ERP167" s="90"/>
      <c r="ERQ167" s="90"/>
      <c r="ERR167" s="90"/>
      <c r="ERS167" s="90"/>
      <c r="ERT167" s="90"/>
      <c r="ERU167" s="90"/>
      <c r="ERV167" s="90"/>
      <c r="ERW167" s="90"/>
      <c r="ERX167" s="90"/>
      <c r="ERY167" s="90"/>
      <c r="ERZ167" s="90"/>
      <c r="ESA167" s="90"/>
      <c r="ESB167" s="90"/>
      <c r="ESC167" s="90"/>
      <c r="ESD167" s="90"/>
      <c r="ESE167" s="90"/>
      <c r="ESF167" s="90"/>
      <c r="ESG167" s="90"/>
      <c r="ESH167" s="90"/>
      <c r="ESI167" s="90"/>
      <c r="ESJ167" s="90"/>
      <c r="ESK167" s="90"/>
      <c r="ESL167" s="90"/>
      <c r="ESM167" s="90"/>
      <c r="ESN167" s="90"/>
      <c r="ESO167" s="90"/>
      <c r="ESP167" s="90"/>
      <c r="ESQ167" s="90"/>
      <c r="ESR167" s="90"/>
      <c r="ESS167" s="90"/>
      <c r="EST167" s="90"/>
      <c r="ESU167" s="90"/>
      <c r="ESV167" s="90"/>
      <c r="ESW167" s="90"/>
      <c r="ESX167" s="90"/>
      <c r="ESY167" s="90"/>
      <c r="ESZ167" s="90"/>
      <c r="ETA167" s="90"/>
      <c r="ETB167" s="90"/>
      <c r="ETC167" s="90"/>
      <c r="ETD167" s="90"/>
      <c r="ETE167" s="90"/>
      <c r="ETF167" s="90"/>
      <c r="ETG167" s="90"/>
      <c r="ETH167" s="90"/>
      <c r="ETI167" s="90"/>
      <c r="ETJ167" s="90"/>
      <c r="ETK167" s="90"/>
      <c r="ETL167" s="90"/>
      <c r="ETM167" s="90"/>
      <c r="ETN167" s="90"/>
      <c r="ETO167" s="90"/>
      <c r="ETP167" s="90"/>
      <c r="ETQ167" s="90"/>
      <c r="ETR167" s="90"/>
      <c r="ETS167" s="90"/>
      <c r="ETT167" s="90"/>
      <c r="ETU167" s="90"/>
      <c r="ETV167" s="90"/>
      <c r="ETW167" s="90"/>
      <c r="ETX167" s="90"/>
      <c r="ETY167" s="90"/>
      <c r="ETZ167" s="90"/>
      <c r="EUA167" s="90"/>
      <c r="EUB167" s="90"/>
      <c r="EUC167" s="90"/>
      <c r="EUD167" s="90"/>
      <c r="EUE167" s="90"/>
      <c r="EUF167" s="90"/>
      <c r="EUG167" s="90"/>
      <c r="EUH167" s="90"/>
      <c r="EUI167" s="90"/>
      <c r="EUJ167" s="90"/>
      <c r="EUK167" s="90"/>
      <c r="EUL167" s="90"/>
      <c r="EUM167" s="90"/>
      <c r="EUN167" s="90"/>
      <c r="EUO167" s="90"/>
      <c r="EUP167" s="90"/>
      <c r="EUQ167" s="90"/>
      <c r="EUR167" s="90"/>
      <c r="EUS167" s="90"/>
      <c r="EUT167" s="90"/>
      <c r="EUU167" s="90"/>
      <c r="EUV167" s="90"/>
      <c r="EUW167" s="90"/>
      <c r="EUX167" s="90"/>
      <c r="EUY167" s="90"/>
      <c r="EUZ167" s="90"/>
      <c r="EVA167" s="90"/>
      <c r="EVB167" s="90"/>
      <c r="EVC167" s="90"/>
      <c r="EVD167" s="90"/>
      <c r="EVE167" s="90"/>
      <c r="EVF167" s="90"/>
      <c r="EVG167" s="90"/>
      <c r="EVH167" s="90"/>
      <c r="EVI167" s="90"/>
      <c r="EVJ167" s="90"/>
      <c r="EVK167" s="90"/>
      <c r="EVL167" s="90"/>
      <c r="EVM167" s="90"/>
      <c r="EVN167" s="90"/>
      <c r="EVO167" s="90"/>
      <c r="EVP167" s="90"/>
      <c r="EVQ167" s="90"/>
      <c r="EVR167" s="90"/>
      <c r="EVS167" s="90"/>
      <c r="EVT167" s="90"/>
      <c r="EVU167" s="90"/>
      <c r="EVV167" s="90"/>
      <c r="EVW167" s="90"/>
      <c r="EVX167" s="90"/>
      <c r="EVY167" s="90"/>
      <c r="EVZ167" s="90"/>
      <c r="EWA167" s="90"/>
      <c r="EWB167" s="90"/>
      <c r="EWC167" s="90"/>
      <c r="EWD167" s="90"/>
      <c r="EWE167" s="90"/>
      <c r="EWF167" s="90"/>
      <c r="EWG167" s="90"/>
      <c r="EWH167" s="90"/>
      <c r="EWI167" s="90"/>
      <c r="EWJ167" s="90"/>
      <c r="EWK167" s="90"/>
      <c r="EWL167" s="90"/>
      <c r="EWM167" s="90"/>
      <c r="EWN167" s="90"/>
      <c r="EWO167" s="90"/>
      <c r="EWP167" s="90"/>
      <c r="EWQ167" s="90"/>
      <c r="EWR167" s="90"/>
      <c r="EWS167" s="90"/>
      <c r="EWT167" s="90"/>
      <c r="EWU167" s="90"/>
      <c r="EWV167" s="90"/>
      <c r="EWW167" s="90"/>
      <c r="EWX167" s="90"/>
      <c r="EWY167" s="90"/>
      <c r="EWZ167" s="90"/>
      <c r="EXA167" s="90"/>
      <c r="EXB167" s="90"/>
      <c r="EXC167" s="90"/>
      <c r="EXD167" s="90"/>
      <c r="EXE167" s="90"/>
      <c r="EXF167" s="90"/>
      <c r="EXG167" s="90"/>
      <c r="EXH167" s="90"/>
      <c r="EXI167" s="90"/>
      <c r="EXJ167" s="90"/>
      <c r="EXK167" s="90"/>
      <c r="EXL167" s="90"/>
      <c r="EXM167" s="90"/>
      <c r="EXN167" s="90"/>
      <c r="EXO167" s="90"/>
      <c r="EXP167" s="90"/>
      <c r="EXQ167" s="90"/>
      <c r="EXR167" s="90"/>
      <c r="EXS167" s="90"/>
      <c r="EXT167" s="90"/>
      <c r="EXU167" s="90"/>
      <c r="EXV167" s="90"/>
      <c r="EXW167" s="90"/>
      <c r="EXX167" s="90"/>
      <c r="EXY167" s="90"/>
      <c r="EXZ167" s="90"/>
      <c r="EYA167" s="90"/>
      <c r="EYB167" s="90"/>
      <c r="EYC167" s="90"/>
      <c r="EYD167" s="90"/>
      <c r="EYE167" s="90"/>
      <c r="EYF167" s="90"/>
      <c r="EYG167" s="90"/>
      <c r="EYH167" s="90"/>
      <c r="EYI167" s="90"/>
      <c r="EYJ167" s="90"/>
      <c r="EYK167" s="90"/>
      <c r="EYL167" s="90"/>
      <c r="EYM167" s="90"/>
      <c r="EYN167" s="90"/>
      <c r="EYO167" s="90"/>
      <c r="EYP167" s="90"/>
      <c r="EYQ167" s="90"/>
      <c r="EYR167" s="90"/>
      <c r="EYS167" s="90"/>
      <c r="EYT167" s="90"/>
      <c r="EYU167" s="90"/>
      <c r="EYV167" s="90"/>
      <c r="EYW167" s="90"/>
      <c r="EYX167" s="90"/>
      <c r="EYY167" s="90"/>
      <c r="EYZ167" s="90"/>
      <c r="EZA167" s="90"/>
      <c r="EZB167" s="90"/>
      <c r="EZC167" s="90"/>
      <c r="EZD167" s="90"/>
      <c r="EZE167" s="90"/>
      <c r="EZF167" s="90"/>
      <c r="EZG167" s="90"/>
      <c r="EZH167" s="90"/>
      <c r="EZI167" s="90"/>
      <c r="EZJ167" s="90"/>
      <c r="EZK167" s="90"/>
      <c r="EZL167" s="90"/>
      <c r="EZM167" s="90"/>
      <c r="EZN167" s="90"/>
      <c r="EZO167" s="90"/>
      <c r="EZP167" s="90"/>
      <c r="EZQ167" s="90"/>
      <c r="EZR167" s="90"/>
      <c r="EZS167" s="90"/>
      <c r="EZT167" s="90"/>
      <c r="EZU167" s="90"/>
      <c r="EZV167" s="90"/>
      <c r="EZW167" s="90"/>
      <c r="EZX167" s="90"/>
      <c r="EZY167" s="90"/>
      <c r="EZZ167" s="90"/>
      <c r="FAA167" s="90"/>
      <c r="FAB167" s="90"/>
      <c r="FAC167" s="90"/>
      <c r="FAD167" s="90"/>
      <c r="FAE167" s="90"/>
      <c r="FAF167" s="90"/>
      <c r="FAG167" s="90"/>
      <c r="FAH167" s="90"/>
      <c r="FAI167" s="90"/>
      <c r="FAJ167" s="90"/>
      <c r="FAK167" s="90"/>
      <c r="FAL167" s="90"/>
      <c r="FAM167" s="90"/>
      <c r="FAN167" s="90"/>
      <c r="FAO167" s="90"/>
      <c r="FAP167" s="90"/>
      <c r="FAQ167" s="90"/>
      <c r="FAR167" s="90"/>
      <c r="FAS167" s="90"/>
      <c r="FAT167" s="90"/>
      <c r="FAU167" s="90"/>
      <c r="FAV167" s="90"/>
      <c r="FAW167" s="90"/>
      <c r="FAX167" s="90"/>
      <c r="FAY167" s="90"/>
      <c r="FAZ167" s="90"/>
      <c r="FBA167" s="90"/>
      <c r="FBB167" s="90"/>
      <c r="FBC167" s="90"/>
      <c r="FBD167" s="90"/>
      <c r="FBE167" s="90"/>
      <c r="FBF167" s="90"/>
      <c r="FBG167" s="90"/>
      <c r="FBH167" s="90"/>
      <c r="FBI167" s="90"/>
      <c r="FBJ167" s="90"/>
      <c r="FBK167" s="90"/>
      <c r="FBL167" s="90"/>
      <c r="FBM167" s="90"/>
      <c r="FBN167" s="90"/>
      <c r="FBO167" s="90"/>
      <c r="FBP167" s="90"/>
      <c r="FBQ167" s="90"/>
      <c r="FBR167" s="90"/>
      <c r="FBS167" s="90"/>
      <c r="FBT167" s="90"/>
      <c r="FBU167" s="90"/>
      <c r="FBV167" s="90"/>
      <c r="FBW167" s="90"/>
      <c r="FBX167" s="90"/>
      <c r="FBY167" s="90"/>
      <c r="FBZ167" s="90"/>
      <c r="FCA167" s="90"/>
      <c r="FCB167" s="90"/>
      <c r="FCC167" s="90"/>
      <c r="FCD167" s="90"/>
      <c r="FCE167" s="90"/>
      <c r="FCF167" s="90"/>
      <c r="FCG167" s="90"/>
      <c r="FCH167" s="90"/>
      <c r="FCI167" s="90"/>
      <c r="FCJ167" s="90"/>
      <c r="FCK167" s="90"/>
      <c r="FCL167" s="90"/>
      <c r="FCM167" s="90"/>
      <c r="FCN167" s="90"/>
      <c r="FCO167" s="90"/>
      <c r="FCP167" s="90"/>
      <c r="FCQ167" s="90"/>
      <c r="FCR167" s="90"/>
      <c r="FCS167" s="90"/>
      <c r="FCT167" s="90"/>
      <c r="FCU167" s="90"/>
      <c r="FCV167" s="90"/>
      <c r="FCW167" s="90"/>
      <c r="FCX167" s="90"/>
      <c r="FCY167" s="90"/>
      <c r="FCZ167" s="90"/>
      <c r="FDA167" s="90"/>
      <c r="FDB167" s="90"/>
      <c r="FDC167" s="90"/>
      <c r="FDD167" s="90"/>
      <c r="FDE167" s="90"/>
      <c r="FDF167" s="90"/>
      <c r="FDG167" s="90"/>
      <c r="FDH167" s="90"/>
      <c r="FDI167" s="90"/>
      <c r="FDJ167" s="90"/>
      <c r="FDK167" s="90"/>
      <c r="FDL167" s="90"/>
      <c r="FDM167" s="90"/>
      <c r="FDN167" s="90"/>
      <c r="FDO167" s="90"/>
      <c r="FDP167" s="90"/>
      <c r="FDQ167" s="90"/>
      <c r="FDR167" s="90"/>
      <c r="FDS167" s="90"/>
      <c r="FDT167" s="90"/>
      <c r="FDU167" s="90"/>
      <c r="FDV167" s="90"/>
      <c r="FDW167" s="90"/>
      <c r="FDX167" s="90"/>
      <c r="FDY167" s="90"/>
      <c r="FDZ167" s="90"/>
      <c r="FEA167" s="90"/>
      <c r="FEB167" s="90"/>
      <c r="FEC167" s="90"/>
      <c r="FED167" s="90"/>
      <c r="FEE167" s="90"/>
      <c r="FEF167" s="90"/>
      <c r="FEG167" s="90"/>
      <c r="FEH167" s="90"/>
      <c r="FEI167" s="90"/>
      <c r="FEJ167" s="90"/>
      <c r="FEK167" s="90"/>
      <c r="FEL167" s="90"/>
      <c r="FEM167" s="90"/>
      <c r="FEN167" s="90"/>
      <c r="FEO167" s="90"/>
      <c r="FEP167" s="90"/>
      <c r="FEQ167" s="90"/>
      <c r="FER167" s="90"/>
      <c r="FES167" s="90"/>
      <c r="FET167" s="90"/>
      <c r="FEU167" s="90"/>
      <c r="FEV167" s="90"/>
      <c r="FEW167" s="90"/>
      <c r="FEX167" s="90"/>
      <c r="FEY167" s="90"/>
      <c r="FEZ167" s="90"/>
      <c r="FFA167" s="90"/>
      <c r="FFB167" s="90"/>
      <c r="FFC167" s="90"/>
      <c r="FFD167" s="90"/>
      <c r="FFE167" s="90"/>
      <c r="FFF167" s="90"/>
      <c r="FFG167" s="90"/>
      <c r="FFH167" s="90"/>
      <c r="FFI167" s="90"/>
      <c r="FFJ167" s="90"/>
      <c r="FFK167" s="90"/>
      <c r="FFL167" s="90"/>
      <c r="FFM167" s="90"/>
      <c r="FFN167" s="90"/>
      <c r="FFO167" s="90"/>
      <c r="FFP167" s="90"/>
      <c r="FFQ167" s="90"/>
      <c r="FFR167" s="90"/>
      <c r="FFS167" s="90"/>
      <c r="FFT167" s="90"/>
      <c r="FFU167" s="90"/>
      <c r="FFV167" s="90"/>
      <c r="FFW167" s="90"/>
      <c r="FFX167" s="90"/>
      <c r="FFY167" s="90"/>
      <c r="FFZ167" s="90"/>
      <c r="FGA167" s="90"/>
      <c r="FGB167" s="90"/>
      <c r="FGC167" s="90"/>
      <c r="FGD167" s="90"/>
      <c r="FGE167" s="90"/>
      <c r="FGF167" s="90"/>
      <c r="FGG167" s="90"/>
      <c r="FGH167" s="90"/>
      <c r="FGI167" s="90"/>
      <c r="FGJ167" s="90"/>
      <c r="FGK167" s="90"/>
      <c r="FGL167" s="90"/>
      <c r="FGM167" s="90"/>
      <c r="FGN167" s="90"/>
      <c r="FGO167" s="90"/>
      <c r="FGP167" s="90"/>
      <c r="FGQ167" s="90"/>
      <c r="FGR167" s="90"/>
      <c r="FGS167" s="90"/>
      <c r="FGT167" s="90"/>
      <c r="FGU167" s="90"/>
      <c r="FGV167" s="90"/>
      <c r="FGW167" s="90"/>
      <c r="FGX167" s="90"/>
      <c r="FGY167" s="90"/>
      <c r="FGZ167" s="90"/>
      <c r="FHA167" s="90"/>
      <c r="FHB167" s="90"/>
      <c r="FHC167" s="90"/>
      <c r="FHD167" s="90"/>
      <c r="FHE167" s="90"/>
      <c r="FHF167" s="90"/>
      <c r="FHG167" s="90"/>
      <c r="FHH167" s="90"/>
      <c r="FHI167" s="90"/>
      <c r="FHJ167" s="90"/>
      <c r="FHK167" s="90"/>
      <c r="FHL167" s="90"/>
      <c r="FHM167" s="90"/>
      <c r="FHN167" s="90"/>
      <c r="FHO167" s="90"/>
      <c r="FHP167" s="90"/>
      <c r="FHQ167" s="90"/>
      <c r="FHR167" s="90"/>
      <c r="FHS167" s="90"/>
      <c r="FHT167" s="90"/>
      <c r="FHU167" s="90"/>
      <c r="FHV167" s="90"/>
      <c r="FHW167" s="90"/>
      <c r="FHX167" s="90"/>
      <c r="FHY167" s="90"/>
      <c r="FHZ167" s="90"/>
      <c r="FIA167" s="90"/>
      <c r="FIB167" s="90"/>
      <c r="FIC167" s="90"/>
      <c r="FID167" s="90"/>
      <c r="FIE167" s="90"/>
      <c r="FIF167" s="90"/>
      <c r="FIG167" s="90"/>
      <c r="FIH167" s="90"/>
      <c r="FII167" s="90"/>
      <c r="FIJ167" s="90"/>
      <c r="FIK167" s="90"/>
      <c r="FIL167" s="90"/>
      <c r="FIM167" s="90"/>
      <c r="FIN167" s="90"/>
      <c r="FIO167" s="90"/>
      <c r="FIP167" s="90"/>
      <c r="FIQ167" s="90"/>
      <c r="FIR167" s="90"/>
      <c r="FIS167" s="90"/>
      <c r="FIT167" s="90"/>
      <c r="FIU167" s="90"/>
      <c r="FIV167" s="90"/>
      <c r="FIW167" s="90"/>
      <c r="FIX167" s="90"/>
      <c r="FIY167" s="90"/>
      <c r="FIZ167" s="90"/>
      <c r="FJA167" s="90"/>
      <c r="FJB167" s="90"/>
      <c r="FJC167" s="90"/>
      <c r="FJD167" s="90"/>
      <c r="FJE167" s="90"/>
      <c r="FJF167" s="90"/>
      <c r="FJG167" s="90"/>
      <c r="FJH167" s="90"/>
      <c r="FJI167" s="90"/>
      <c r="FJJ167" s="90"/>
      <c r="FJK167" s="90"/>
      <c r="FJL167" s="90"/>
      <c r="FJM167" s="90"/>
      <c r="FJN167" s="90"/>
      <c r="FJO167" s="90"/>
      <c r="FJP167" s="90"/>
      <c r="FJQ167" s="90"/>
      <c r="FJR167" s="90"/>
      <c r="FJS167" s="90"/>
      <c r="FJT167" s="90"/>
      <c r="FJU167" s="90"/>
      <c r="FJV167" s="90"/>
      <c r="FJW167" s="90"/>
      <c r="FJX167" s="90"/>
      <c r="FJY167" s="90"/>
      <c r="FJZ167" s="90"/>
      <c r="FKA167" s="90"/>
      <c r="FKB167" s="90"/>
      <c r="FKC167" s="90"/>
      <c r="FKD167" s="90"/>
      <c r="FKE167" s="90"/>
      <c r="FKF167" s="90"/>
      <c r="FKG167" s="90"/>
      <c r="FKH167" s="90"/>
      <c r="FKI167" s="90"/>
      <c r="FKJ167" s="90"/>
      <c r="FKK167" s="90"/>
      <c r="FKL167" s="90"/>
      <c r="FKM167" s="90"/>
      <c r="FKN167" s="90"/>
      <c r="FKO167" s="90"/>
      <c r="FKP167" s="90"/>
      <c r="FKQ167" s="90"/>
      <c r="FKR167" s="90"/>
      <c r="FKS167" s="90"/>
      <c r="FKT167" s="90"/>
      <c r="FKU167" s="90"/>
      <c r="FKV167" s="90"/>
      <c r="FKW167" s="90"/>
      <c r="FKX167" s="90"/>
      <c r="FKY167" s="90"/>
      <c r="FKZ167" s="90"/>
      <c r="FLA167" s="90"/>
      <c r="FLB167" s="90"/>
      <c r="FLC167" s="90"/>
      <c r="FLD167" s="90"/>
      <c r="FLE167" s="90"/>
      <c r="FLF167" s="90"/>
      <c r="FLG167" s="90"/>
      <c r="FLH167" s="90"/>
      <c r="FLI167" s="90"/>
      <c r="FLJ167" s="90"/>
      <c r="FLK167" s="90"/>
      <c r="FLL167" s="90"/>
      <c r="FLM167" s="90"/>
      <c r="FLN167" s="90"/>
      <c r="FLO167" s="90"/>
      <c r="FLP167" s="90"/>
      <c r="FLQ167" s="90"/>
      <c r="FLR167" s="90"/>
      <c r="FLS167" s="90"/>
      <c r="FLT167" s="90"/>
      <c r="FLU167" s="90"/>
      <c r="FLV167" s="90"/>
      <c r="FLW167" s="90"/>
      <c r="FLX167" s="90"/>
      <c r="FLY167" s="90"/>
      <c r="FLZ167" s="90"/>
      <c r="FMA167" s="90"/>
      <c r="FMB167" s="90"/>
      <c r="FMC167" s="90"/>
      <c r="FMD167" s="90"/>
      <c r="FME167" s="90"/>
      <c r="FMF167" s="90"/>
      <c r="FMG167" s="90"/>
      <c r="FMH167" s="90"/>
      <c r="FMI167" s="90"/>
      <c r="FMJ167" s="90"/>
      <c r="FMK167" s="90"/>
      <c r="FML167" s="90"/>
      <c r="FMM167" s="90"/>
      <c r="FMN167" s="90"/>
      <c r="FMO167" s="90"/>
      <c r="FMP167" s="90"/>
      <c r="FMQ167" s="90"/>
      <c r="FMR167" s="90"/>
      <c r="FMS167" s="90"/>
      <c r="FMT167" s="90"/>
      <c r="FMU167" s="90"/>
      <c r="FMV167" s="90"/>
      <c r="FMW167" s="90"/>
      <c r="FMX167" s="90"/>
      <c r="FMY167" s="90"/>
      <c r="FMZ167" s="90"/>
      <c r="FNA167" s="90"/>
      <c r="FNB167" s="90"/>
      <c r="FNC167" s="90"/>
      <c r="FND167" s="90"/>
      <c r="FNE167" s="90"/>
      <c r="FNF167" s="90"/>
      <c r="FNG167" s="90"/>
      <c r="FNH167" s="90"/>
      <c r="FNI167" s="90"/>
      <c r="FNJ167" s="90"/>
      <c r="FNK167" s="90"/>
      <c r="FNL167" s="90"/>
      <c r="FNM167" s="90"/>
      <c r="FNN167" s="90"/>
      <c r="FNO167" s="90"/>
      <c r="FNP167" s="90"/>
      <c r="FNQ167" s="90"/>
      <c r="FNR167" s="90"/>
      <c r="FNS167" s="90"/>
      <c r="FNT167" s="90"/>
      <c r="FNU167" s="90"/>
      <c r="FNV167" s="90"/>
      <c r="FNW167" s="90"/>
      <c r="FNX167" s="90"/>
      <c r="FNY167" s="90"/>
      <c r="FNZ167" s="90"/>
      <c r="FOA167" s="90"/>
      <c r="FOB167" s="90"/>
      <c r="FOC167" s="90"/>
      <c r="FOD167" s="90"/>
      <c r="FOE167" s="90"/>
      <c r="FOF167" s="90"/>
      <c r="FOG167" s="90"/>
      <c r="FOH167" s="90"/>
      <c r="FOI167" s="90"/>
      <c r="FOJ167" s="90"/>
      <c r="FOK167" s="90"/>
      <c r="FOL167" s="90"/>
      <c r="FOM167" s="90"/>
      <c r="FON167" s="90"/>
      <c r="FOO167" s="90"/>
      <c r="FOP167" s="90"/>
      <c r="FOQ167" s="90"/>
      <c r="FOR167" s="90"/>
      <c r="FOS167" s="90"/>
      <c r="FOT167" s="90"/>
      <c r="FOU167" s="90"/>
      <c r="FOV167" s="90"/>
      <c r="FOW167" s="90"/>
      <c r="FOX167" s="90"/>
      <c r="FOY167" s="90"/>
      <c r="FOZ167" s="90"/>
      <c r="FPA167" s="90"/>
      <c r="FPB167" s="90"/>
      <c r="FPC167" s="90"/>
      <c r="FPD167" s="90"/>
      <c r="FPE167" s="90"/>
      <c r="FPF167" s="90"/>
      <c r="FPG167" s="90"/>
      <c r="FPH167" s="90"/>
      <c r="FPI167" s="90"/>
      <c r="FPJ167" s="90"/>
      <c r="FPK167" s="90"/>
      <c r="FPL167" s="90"/>
      <c r="FPM167" s="90"/>
      <c r="FPN167" s="90"/>
      <c r="FPO167" s="90"/>
      <c r="FPP167" s="90"/>
      <c r="FPQ167" s="90"/>
      <c r="FPR167" s="90"/>
      <c r="FPS167" s="90"/>
      <c r="FPT167" s="90"/>
      <c r="FPU167" s="90"/>
      <c r="FPV167" s="90"/>
      <c r="FPW167" s="90"/>
      <c r="FPX167" s="90"/>
      <c r="FPY167" s="90"/>
      <c r="FPZ167" s="90"/>
      <c r="FQA167" s="90"/>
      <c r="FQB167" s="90"/>
      <c r="FQC167" s="90"/>
      <c r="FQD167" s="90"/>
      <c r="FQE167" s="90"/>
      <c r="FQF167" s="90"/>
      <c r="FQG167" s="90"/>
      <c r="FQH167" s="90"/>
      <c r="FQI167" s="90"/>
      <c r="FQJ167" s="90"/>
      <c r="FQK167" s="90"/>
      <c r="FQL167" s="90"/>
      <c r="FQM167" s="90"/>
      <c r="FQN167" s="90"/>
      <c r="FQO167" s="90"/>
      <c r="FQP167" s="90"/>
      <c r="FQQ167" s="90"/>
      <c r="FQR167" s="90"/>
      <c r="FQS167" s="90"/>
      <c r="FQT167" s="90"/>
      <c r="FQU167" s="90"/>
      <c r="FQV167" s="90"/>
      <c r="FQW167" s="90"/>
      <c r="FQX167" s="90"/>
      <c r="FQY167" s="90"/>
      <c r="FQZ167" s="90"/>
      <c r="FRA167" s="90"/>
      <c r="FRB167" s="90"/>
      <c r="FRC167" s="90"/>
      <c r="FRD167" s="90"/>
      <c r="FRE167" s="90"/>
      <c r="FRF167" s="90"/>
      <c r="FRG167" s="90"/>
      <c r="FRH167" s="90"/>
      <c r="FRI167" s="90"/>
      <c r="FRJ167" s="90"/>
      <c r="FRK167" s="90"/>
      <c r="FRL167" s="90"/>
      <c r="FRM167" s="90"/>
      <c r="FRN167" s="90"/>
      <c r="FRO167" s="90"/>
      <c r="FRP167" s="90"/>
      <c r="FRQ167" s="90"/>
      <c r="FRR167" s="90"/>
      <c r="FRS167" s="90"/>
      <c r="FRT167" s="90"/>
      <c r="FRU167" s="90"/>
      <c r="FRV167" s="90"/>
      <c r="FRW167" s="90"/>
      <c r="FRX167" s="90"/>
      <c r="FRY167" s="90"/>
      <c r="FRZ167" s="90"/>
      <c r="FSA167" s="90"/>
      <c r="FSB167" s="90"/>
      <c r="FSC167" s="90"/>
      <c r="FSD167" s="90"/>
      <c r="FSE167" s="90"/>
      <c r="FSF167" s="90"/>
      <c r="FSG167" s="90"/>
      <c r="FSH167" s="90"/>
      <c r="FSI167" s="90"/>
      <c r="FSJ167" s="90"/>
      <c r="FSK167" s="90"/>
      <c r="FSL167" s="90"/>
      <c r="FSM167" s="90"/>
      <c r="FSN167" s="90"/>
      <c r="FSO167" s="90"/>
      <c r="FSP167" s="90"/>
      <c r="FSQ167" s="90"/>
      <c r="FSR167" s="90"/>
      <c r="FSS167" s="90"/>
      <c r="FST167" s="90"/>
      <c r="FSU167" s="90"/>
      <c r="FSV167" s="90"/>
      <c r="FSW167" s="90"/>
      <c r="FSX167" s="90"/>
      <c r="FSY167" s="90"/>
      <c r="FSZ167" s="90"/>
      <c r="FTA167" s="90"/>
      <c r="FTB167" s="90"/>
      <c r="FTC167" s="90"/>
      <c r="FTD167" s="90"/>
      <c r="FTE167" s="90"/>
      <c r="FTF167" s="90"/>
      <c r="FTG167" s="90"/>
      <c r="FTH167" s="90"/>
      <c r="FTI167" s="90"/>
      <c r="FTJ167" s="90"/>
      <c r="FTK167" s="90"/>
      <c r="FTL167" s="90"/>
      <c r="FTM167" s="90"/>
      <c r="FTN167" s="90"/>
      <c r="FTO167" s="90"/>
      <c r="FTP167" s="90"/>
      <c r="FTQ167" s="90"/>
      <c r="FTR167" s="90"/>
      <c r="FTS167" s="90"/>
      <c r="FTT167" s="90"/>
      <c r="FTU167" s="90"/>
      <c r="FTV167" s="90"/>
      <c r="FTW167" s="90"/>
      <c r="FTX167" s="90"/>
      <c r="FTY167" s="90"/>
      <c r="FTZ167" s="90"/>
      <c r="FUA167" s="90"/>
      <c r="FUB167" s="90"/>
      <c r="FUC167" s="90"/>
      <c r="FUD167" s="90"/>
      <c r="FUE167" s="90"/>
      <c r="FUF167" s="90"/>
      <c r="FUG167" s="90"/>
      <c r="FUH167" s="90"/>
      <c r="FUI167" s="90"/>
      <c r="FUJ167" s="90"/>
      <c r="FUK167" s="90"/>
      <c r="FUL167" s="90"/>
      <c r="FUM167" s="90"/>
      <c r="FUN167" s="90"/>
      <c r="FUO167" s="90"/>
      <c r="FUP167" s="90"/>
      <c r="FUQ167" s="90"/>
      <c r="FUR167" s="90"/>
      <c r="FUS167" s="90"/>
      <c r="FUT167" s="90"/>
      <c r="FUU167" s="90"/>
      <c r="FUV167" s="90"/>
      <c r="FUW167" s="90"/>
      <c r="FUX167" s="90"/>
      <c r="FUY167" s="90"/>
      <c r="FUZ167" s="90"/>
      <c r="FVA167" s="90"/>
      <c r="FVB167" s="90"/>
      <c r="FVC167" s="90"/>
      <c r="FVD167" s="90"/>
      <c r="FVE167" s="90"/>
      <c r="FVF167" s="90"/>
      <c r="FVG167" s="90"/>
      <c r="FVH167" s="90"/>
      <c r="FVI167" s="90"/>
      <c r="FVJ167" s="90"/>
      <c r="FVK167" s="90"/>
      <c r="FVL167" s="90"/>
      <c r="FVM167" s="90"/>
      <c r="FVN167" s="90"/>
      <c r="FVO167" s="90"/>
      <c r="FVP167" s="90"/>
      <c r="FVQ167" s="90"/>
      <c r="FVR167" s="90"/>
      <c r="FVS167" s="90"/>
      <c r="FVT167" s="90"/>
      <c r="FVU167" s="90"/>
      <c r="FVV167" s="90"/>
      <c r="FVW167" s="90"/>
      <c r="FVX167" s="90"/>
      <c r="FVY167" s="90"/>
      <c r="FVZ167" s="90"/>
      <c r="FWA167" s="90"/>
      <c r="FWB167" s="90"/>
      <c r="FWC167" s="90"/>
      <c r="FWD167" s="90"/>
      <c r="FWE167" s="90"/>
      <c r="FWF167" s="90"/>
      <c r="FWG167" s="90"/>
      <c r="FWH167" s="90"/>
      <c r="FWI167" s="90"/>
      <c r="FWJ167" s="90"/>
      <c r="FWK167" s="90"/>
      <c r="FWL167" s="90"/>
      <c r="FWM167" s="90"/>
      <c r="FWN167" s="90"/>
      <c r="FWO167" s="90"/>
      <c r="FWP167" s="90"/>
      <c r="FWQ167" s="90"/>
      <c r="FWR167" s="90"/>
      <c r="FWS167" s="90"/>
      <c r="FWT167" s="90"/>
      <c r="FWU167" s="90"/>
      <c r="FWV167" s="90"/>
      <c r="FWW167" s="90"/>
      <c r="FWX167" s="90"/>
      <c r="FWY167" s="90"/>
      <c r="FWZ167" s="90"/>
      <c r="FXA167" s="90"/>
      <c r="FXB167" s="90"/>
      <c r="FXC167" s="90"/>
      <c r="FXD167" s="90"/>
      <c r="FXE167" s="90"/>
      <c r="FXF167" s="90"/>
      <c r="FXG167" s="90"/>
      <c r="FXH167" s="90"/>
      <c r="FXI167" s="90"/>
      <c r="FXJ167" s="90"/>
      <c r="FXK167" s="90"/>
      <c r="FXL167" s="90"/>
      <c r="FXM167" s="90"/>
      <c r="FXN167" s="90"/>
      <c r="FXO167" s="90"/>
      <c r="FXP167" s="90"/>
      <c r="FXQ167" s="90"/>
      <c r="FXR167" s="90"/>
      <c r="FXS167" s="90"/>
      <c r="FXT167" s="90"/>
      <c r="FXU167" s="90"/>
      <c r="FXV167" s="90"/>
      <c r="FXW167" s="90"/>
      <c r="FXX167" s="90"/>
      <c r="FXY167" s="90"/>
      <c r="FXZ167" s="90"/>
      <c r="FYA167" s="90"/>
      <c r="FYB167" s="90"/>
      <c r="FYC167" s="90"/>
      <c r="FYD167" s="90"/>
      <c r="FYE167" s="90"/>
      <c r="FYF167" s="90"/>
      <c r="FYG167" s="90"/>
      <c r="FYH167" s="90"/>
      <c r="FYI167" s="90"/>
      <c r="FYJ167" s="90"/>
      <c r="FYK167" s="90"/>
      <c r="FYL167" s="90"/>
      <c r="FYM167" s="90"/>
      <c r="FYN167" s="90"/>
      <c r="FYO167" s="90"/>
      <c r="FYP167" s="90"/>
      <c r="FYQ167" s="90"/>
      <c r="FYR167" s="90"/>
      <c r="FYS167" s="90"/>
      <c r="FYT167" s="90"/>
      <c r="FYU167" s="90"/>
      <c r="FYV167" s="90"/>
      <c r="FYW167" s="90"/>
      <c r="FYX167" s="90"/>
      <c r="FYY167" s="90"/>
      <c r="FYZ167" s="90"/>
      <c r="FZA167" s="90"/>
      <c r="FZB167" s="90"/>
      <c r="FZC167" s="90"/>
      <c r="FZD167" s="90"/>
      <c r="FZE167" s="90"/>
      <c r="FZF167" s="90"/>
      <c r="FZG167" s="90"/>
      <c r="FZH167" s="90"/>
      <c r="FZI167" s="90"/>
      <c r="FZJ167" s="90"/>
      <c r="FZK167" s="90"/>
      <c r="FZL167" s="90"/>
      <c r="FZM167" s="90"/>
      <c r="FZN167" s="90"/>
      <c r="FZO167" s="90"/>
      <c r="FZP167" s="90"/>
      <c r="FZQ167" s="90"/>
      <c r="FZR167" s="90"/>
      <c r="FZS167" s="90"/>
      <c r="FZT167" s="90"/>
      <c r="FZU167" s="90"/>
      <c r="FZV167" s="90"/>
      <c r="FZW167" s="90"/>
      <c r="FZX167" s="90"/>
      <c r="FZY167" s="90"/>
      <c r="FZZ167" s="90"/>
      <c r="GAA167" s="90"/>
      <c r="GAB167" s="90"/>
      <c r="GAC167" s="90"/>
      <c r="GAD167" s="90"/>
      <c r="GAE167" s="90"/>
      <c r="GAF167" s="90"/>
      <c r="GAG167" s="90"/>
      <c r="GAH167" s="90"/>
      <c r="GAI167" s="90"/>
      <c r="GAJ167" s="90"/>
      <c r="GAK167" s="90"/>
      <c r="GAL167" s="90"/>
      <c r="GAM167" s="90"/>
      <c r="GAN167" s="90"/>
      <c r="GAO167" s="90"/>
      <c r="GAP167" s="90"/>
      <c r="GAQ167" s="90"/>
      <c r="GAR167" s="90"/>
      <c r="GAS167" s="90"/>
      <c r="GAT167" s="90"/>
      <c r="GAU167" s="90"/>
      <c r="GAV167" s="90"/>
      <c r="GAW167" s="90"/>
      <c r="GAX167" s="90"/>
      <c r="GAY167" s="90"/>
      <c r="GAZ167" s="90"/>
      <c r="GBA167" s="90"/>
      <c r="GBB167" s="90"/>
      <c r="GBC167" s="90"/>
      <c r="GBD167" s="90"/>
      <c r="GBE167" s="90"/>
      <c r="GBF167" s="90"/>
      <c r="GBG167" s="90"/>
      <c r="GBH167" s="90"/>
      <c r="GBI167" s="90"/>
      <c r="GBJ167" s="90"/>
      <c r="GBK167" s="90"/>
      <c r="GBL167" s="90"/>
      <c r="GBM167" s="90"/>
      <c r="GBN167" s="90"/>
      <c r="GBO167" s="90"/>
      <c r="GBP167" s="90"/>
      <c r="GBQ167" s="90"/>
      <c r="GBR167" s="90"/>
      <c r="GBS167" s="90"/>
      <c r="GBT167" s="90"/>
      <c r="GBU167" s="90"/>
      <c r="GBV167" s="90"/>
      <c r="GBW167" s="90"/>
      <c r="GBX167" s="90"/>
      <c r="GBY167" s="90"/>
      <c r="GBZ167" s="90"/>
      <c r="GCA167" s="90"/>
      <c r="GCB167" s="90"/>
      <c r="GCC167" s="90"/>
      <c r="GCD167" s="90"/>
      <c r="GCE167" s="90"/>
      <c r="GCF167" s="90"/>
      <c r="GCG167" s="90"/>
      <c r="GCH167" s="90"/>
      <c r="GCI167" s="90"/>
      <c r="GCJ167" s="90"/>
      <c r="GCK167" s="90"/>
      <c r="GCL167" s="90"/>
      <c r="GCM167" s="90"/>
      <c r="GCN167" s="90"/>
      <c r="GCO167" s="90"/>
      <c r="GCP167" s="90"/>
      <c r="GCQ167" s="90"/>
      <c r="GCR167" s="90"/>
      <c r="GCS167" s="90"/>
      <c r="GCT167" s="90"/>
      <c r="GCU167" s="90"/>
      <c r="GCV167" s="90"/>
      <c r="GCW167" s="90"/>
      <c r="GCX167" s="90"/>
      <c r="GCY167" s="90"/>
      <c r="GCZ167" s="90"/>
      <c r="GDA167" s="90"/>
      <c r="GDB167" s="90"/>
      <c r="GDC167" s="90"/>
      <c r="GDD167" s="90"/>
      <c r="GDE167" s="90"/>
      <c r="GDF167" s="90"/>
      <c r="GDG167" s="90"/>
      <c r="GDH167" s="90"/>
      <c r="GDI167" s="90"/>
      <c r="GDJ167" s="90"/>
      <c r="GDK167" s="90"/>
      <c r="GDL167" s="90"/>
      <c r="GDM167" s="90"/>
      <c r="GDN167" s="90"/>
      <c r="GDO167" s="90"/>
      <c r="GDP167" s="90"/>
      <c r="GDQ167" s="90"/>
      <c r="GDR167" s="90"/>
      <c r="GDS167" s="90"/>
      <c r="GDT167" s="90"/>
      <c r="GDU167" s="90"/>
      <c r="GDV167" s="90"/>
      <c r="GDW167" s="90"/>
      <c r="GDX167" s="90"/>
      <c r="GDY167" s="90"/>
      <c r="GDZ167" s="90"/>
      <c r="GEA167" s="90"/>
      <c r="GEB167" s="90"/>
      <c r="GEC167" s="90"/>
      <c r="GED167" s="90"/>
      <c r="GEE167" s="90"/>
      <c r="GEF167" s="90"/>
      <c r="GEG167" s="90"/>
      <c r="GEH167" s="90"/>
      <c r="GEI167" s="90"/>
      <c r="GEJ167" s="90"/>
      <c r="GEK167" s="90"/>
      <c r="GEL167" s="90"/>
      <c r="GEM167" s="90"/>
      <c r="GEN167" s="90"/>
      <c r="GEO167" s="90"/>
      <c r="GEP167" s="90"/>
      <c r="GEQ167" s="90"/>
      <c r="GER167" s="90"/>
      <c r="GES167" s="90"/>
      <c r="GET167" s="90"/>
      <c r="GEU167" s="90"/>
      <c r="GEV167" s="90"/>
      <c r="GEW167" s="90"/>
      <c r="GEX167" s="90"/>
      <c r="GEY167" s="90"/>
      <c r="GEZ167" s="90"/>
      <c r="GFA167" s="90"/>
      <c r="GFB167" s="90"/>
      <c r="GFC167" s="90"/>
      <c r="GFD167" s="90"/>
      <c r="GFE167" s="90"/>
      <c r="GFF167" s="90"/>
      <c r="GFG167" s="90"/>
      <c r="GFH167" s="90"/>
      <c r="GFI167" s="90"/>
      <c r="GFJ167" s="90"/>
      <c r="GFK167" s="90"/>
      <c r="GFL167" s="90"/>
      <c r="GFM167" s="90"/>
      <c r="GFN167" s="90"/>
      <c r="GFO167" s="90"/>
      <c r="GFP167" s="90"/>
      <c r="GFQ167" s="90"/>
      <c r="GFR167" s="90"/>
      <c r="GFS167" s="90"/>
      <c r="GFT167" s="90"/>
      <c r="GFU167" s="90"/>
      <c r="GFV167" s="90"/>
      <c r="GFW167" s="90"/>
      <c r="GFX167" s="90"/>
      <c r="GFY167" s="90"/>
      <c r="GFZ167" s="90"/>
      <c r="GGA167" s="90"/>
      <c r="GGB167" s="90"/>
      <c r="GGC167" s="90"/>
      <c r="GGD167" s="90"/>
      <c r="GGE167" s="90"/>
      <c r="GGF167" s="90"/>
      <c r="GGG167" s="90"/>
      <c r="GGH167" s="90"/>
      <c r="GGI167" s="90"/>
      <c r="GGJ167" s="90"/>
      <c r="GGK167" s="90"/>
      <c r="GGL167" s="90"/>
      <c r="GGM167" s="90"/>
      <c r="GGN167" s="90"/>
      <c r="GGO167" s="90"/>
      <c r="GGP167" s="90"/>
      <c r="GGQ167" s="90"/>
      <c r="GGR167" s="90"/>
      <c r="GGS167" s="90"/>
      <c r="GGT167" s="90"/>
      <c r="GGU167" s="90"/>
      <c r="GGV167" s="90"/>
      <c r="GGW167" s="90"/>
      <c r="GGX167" s="90"/>
      <c r="GGY167" s="90"/>
      <c r="GGZ167" s="90"/>
      <c r="GHA167" s="90"/>
      <c r="GHB167" s="90"/>
      <c r="GHC167" s="90"/>
      <c r="GHD167" s="90"/>
      <c r="GHE167" s="90"/>
      <c r="GHF167" s="90"/>
      <c r="GHG167" s="90"/>
      <c r="GHH167" s="90"/>
      <c r="GHI167" s="90"/>
      <c r="GHJ167" s="90"/>
      <c r="GHK167" s="90"/>
      <c r="GHL167" s="90"/>
      <c r="GHM167" s="90"/>
      <c r="GHN167" s="90"/>
      <c r="GHO167" s="90"/>
      <c r="GHP167" s="90"/>
      <c r="GHQ167" s="90"/>
      <c r="GHR167" s="90"/>
      <c r="GHS167" s="90"/>
      <c r="GHT167" s="90"/>
      <c r="GHU167" s="90"/>
      <c r="GHV167" s="90"/>
      <c r="GHW167" s="90"/>
      <c r="GHX167" s="90"/>
      <c r="GHY167" s="90"/>
      <c r="GHZ167" s="90"/>
      <c r="GIA167" s="90"/>
      <c r="GIB167" s="90"/>
      <c r="GIC167" s="90"/>
      <c r="GID167" s="90"/>
      <c r="GIE167" s="90"/>
      <c r="GIF167" s="90"/>
      <c r="GIG167" s="90"/>
      <c r="GIH167" s="90"/>
      <c r="GII167" s="90"/>
      <c r="GIJ167" s="90"/>
      <c r="GIK167" s="90"/>
      <c r="GIL167" s="90"/>
      <c r="GIM167" s="90"/>
      <c r="GIN167" s="90"/>
      <c r="GIO167" s="90"/>
      <c r="GIP167" s="90"/>
      <c r="GIQ167" s="90"/>
      <c r="GIR167" s="90"/>
      <c r="GIS167" s="90"/>
      <c r="GIT167" s="90"/>
      <c r="GIU167" s="90"/>
      <c r="GIV167" s="90"/>
      <c r="GIW167" s="90"/>
      <c r="GIX167" s="90"/>
      <c r="GIY167" s="90"/>
      <c r="GIZ167" s="90"/>
      <c r="GJA167" s="90"/>
      <c r="GJB167" s="90"/>
      <c r="GJC167" s="90"/>
      <c r="GJD167" s="90"/>
      <c r="GJE167" s="90"/>
      <c r="GJF167" s="90"/>
      <c r="GJG167" s="90"/>
      <c r="GJH167" s="90"/>
      <c r="GJI167" s="90"/>
      <c r="GJJ167" s="90"/>
      <c r="GJK167" s="90"/>
      <c r="GJL167" s="90"/>
      <c r="GJM167" s="90"/>
      <c r="GJN167" s="90"/>
      <c r="GJO167" s="90"/>
      <c r="GJP167" s="90"/>
      <c r="GJQ167" s="90"/>
      <c r="GJR167" s="90"/>
      <c r="GJS167" s="90"/>
      <c r="GJT167" s="90"/>
      <c r="GJU167" s="90"/>
      <c r="GJV167" s="90"/>
      <c r="GJW167" s="90"/>
      <c r="GJX167" s="90"/>
      <c r="GJY167" s="90"/>
      <c r="GJZ167" s="90"/>
      <c r="GKA167" s="90"/>
      <c r="GKB167" s="90"/>
      <c r="GKC167" s="90"/>
      <c r="GKD167" s="90"/>
      <c r="GKE167" s="90"/>
      <c r="GKF167" s="90"/>
      <c r="GKG167" s="90"/>
      <c r="GKH167" s="90"/>
      <c r="GKI167" s="90"/>
      <c r="GKJ167" s="90"/>
      <c r="GKK167" s="90"/>
      <c r="GKL167" s="90"/>
      <c r="GKM167" s="90"/>
      <c r="GKN167" s="90"/>
      <c r="GKO167" s="90"/>
      <c r="GKP167" s="90"/>
      <c r="GKQ167" s="90"/>
      <c r="GKR167" s="90"/>
      <c r="GKS167" s="90"/>
      <c r="GKT167" s="90"/>
      <c r="GKU167" s="90"/>
      <c r="GKV167" s="90"/>
      <c r="GKW167" s="90"/>
      <c r="GKX167" s="90"/>
      <c r="GKY167" s="90"/>
      <c r="GKZ167" s="90"/>
      <c r="GLA167" s="90"/>
      <c r="GLB167" s="90"/>
      <c r="GLC167" s="90"/>
      <c r="GLD167" s="90"/>
      <c r="GLE167" s="90"/>
      <c r="GLF167" s="90"/>
      <c r="GLG167" s="90"/>
      <c r="GLH167" s="90"/>
      <c r="GLI167" s="90"/>
      <c r="GLJ167" s="90"/>
      <c r="GLK167" s="90"/>
      <c r="GLL167" s="90"/>
      <c r="GLM167" s="90"/>
      <c r="GLN167" s="90"/>
      <c r="GLO167" s="90"/>
      <c r="GLP167" s="90"/>
      <c r="GLQ167" s="90"/>
      <c r="GLR167" s="90"/>
      <c r="GLS167" s="90"/>
      <c r="GLT167" s="90"/>
      <c r="GLU167" s="90"/>
      <c r="GLV167" s="90"/>
      <c r="GLW167" s="90"/>
      <c r="GLX167" s="90"/>
      <c r="GLY167" s="90"/>
      <c r="GLZ167" s="90"/>
      <c r="GMA167" s="90"/>
      <c r="GMB167" s="90"/>
      <c r="GMC167" s="90"/>
      <c r="GMD167" s="90"/>
      <c r="GME167" s="90"/>
      <c r="GMF167" s="90"/>
      <c r="GMG167" s="90"/>
      <c r="GMH167" s="90"/>
      <c r="GMI167" s="90"/>
      <c r="GMJ167" s="90"/>
      <c r="GMK167" s="90"/>
      <c r="GML167" s="90"/>
      <c r="GMM167" s="90"/>
      <c r="GMN167" s="90"/>
      <c r="GMO167" s="90"/>
      <c r="GMP167" s="90"/>
      <c r="GMQ167" s="90"/>
      <c r="GMR167" s="90"/>
      <c r="GMS167" s="90"/>
      <c r="GMT167" s="90"/>
      <c r="GMU167" s="90"/>
      <c r="GMV167" s="90"/>
      <c r="GMW167" s="90"/>
      <c r="GMX167" s="90"/>
      <c r="GMY167" s="90"/>
      <c r="GMZ167" s="90"/>
      <c r="GNA167" s="90"/>
      <c r="GNB167" s="90"/>
      <c r="GNC167" s="90"/>
      <c r="GND167" s="90"/>
      <c r="GNE167" s="90"/>
      <c r="GNF167" s="90"/>
      <c r="GNG167" s="90"/>
      <c r="GNH167" s="90"/>
      <c r="GNI167" s="90"/>
      <c r="GNJ167" s="90"/>
      <c r="GNK167" s="90"/>
      <c r="GNL167" s="90"/>
      <c r="GNM167" s="90"/>
      <c r="GNN167" s="90"/>
      <c r="GNO167" s="90"/>
      <c r="GNP167" s="90"/>
      <c r="GNQ167" s="90"/>
      <c r="GNR167" s="90"/>
      <c r="GNS167" s="90"/>
      <c r="GNT167" s="90"/>
      <c r="GNU167" s="90"/>
      <c r="GNV167" s="90"/>
      <c r="GNW167" s="90"/>
      <c r="GNX167" s="90"/>
      <c r="GNY167" s="90"/>
      <c r="GNZ167" s="90"/>
      <c r="GOA167" s="90"/>
      <c r="GOB167" s="90"/>
      <c r="GOC167" s="90"/>
      <c r="GOD167" s="90"/>
      <c r="GOE167" s="90"/>
      <c r="GOF167" s="90"/>
      <c r="GOG167" s="90"/>
      <c r="GOH167" s="90"/>
      <c r="GOI167" s="90"/>
      <c r="GOJ167" s="90"/>
      <c r="GOK167" s="90"/>
      <c r="GOL167" s="90"/>
      <c r="GOM167" s="90"/>
      <c r="GON167" s="90"/>
      <c r="GOO167" s="90"/>
      <c r="GOP167" s="90"/>
      <c r="GOQ167" s="90"/>
      <c r="GOR167" s="90"/>
      <c r="GOS167" s="90"/>
      <c r="GOT167" s="90"/>
      <c r="GOU167" s="90"/>
      <c r="GOV167" s="90"/>
      <c r="GOW167" s="90"/>
      <c r="GOX167" s="90"/>
      <c r="GOY167" s="90"/>
      <c r="GOZ167" s="90"/>
      <c r="GPA167" s="90"/>
      <c r="GPB167" s="90"/>
      <c r="GPC167" s="90"/>
      <c r="GPD167" s="90"/>
      <c r="GPE167" s="90"/>
      <c r="GPF167" s="90"/>
      <c r="GPG167" s="90"/>
      <c r="GPH167" s="90"/>
      <c r="GPI167" s="90"/>
      <c r="GPJ167" s="90"/>
      <c r="GPK167" s="90"/>
      <c r="GPL167" s="90"/>
      <c r="GPM167" s="90"/>
      <c r="GPN167" s="90"/>
      <c r="GPO167" s="90"/>
      <c r="GPP167" s="90"/>
      <c r="GPQ167" s="90"/>
      <c r="GPR167" s="90"/>
      <c r="GPS167" s="90"/>
      <c r="GPT167" s="90"/>
      <c r="GPU167" s="90"/>
      <c r="GPV167" s="90"/>
      <c r="GPW167" s="90"/>
      <c r="GPX167" s="90"/>
      <c r="GPY167" s="90"/>
      <c r="GPZ167" s="90"/>
      <c r="GQA167" s="90"/>
      <c r="GQB167" s="90"/>
      <c r="GQC167" s="90"/>
      <c r="GQD167" s="90"/>
      <c r="GQE167" s="90"/>
      <c r="GQF167" s="90"/>
      <c r="GQG167" s="90"/>
      <c r="GQH167" s="90"/>
      <c r="GQI167" s="90"/>
      <c r="GQJ167" s="90"/>
      <c r="GQK167" s="90"/>
      <c r="GQL167" s="90"/>
      <c r="GQM167" s="90"/>
      <c r="GQN167" s="90"/>
      <c r="GQO167" s="90"/>
      <c r="GQP167" s="90"/>
      <c r="GQQ167" s="90"/>
      <c r="GQR167" s="90"/>
      <c r="GQS167" s="90"/>
      <c r="GQT167" s="90"/>
      <c r="GQU167" s="90"/>
      <c r="GQV167" s="90"/>
      <c r="GQW167" s="90"/>
      <c r="GQX167" s="90"/>
      <c r="GQY167" s="90"/>
      <c r="GQZ167" s="90"/>
      <c r="GRA167" s="90"/>
      <c r="GRB167" s="90"/>
      <c r="GRC167" s="90"/>
      <c r="GRD167" s="90"/>
      <c r="GRE167" s="90"/>
      <c r="GRF167" s="90"/>
      <c r="GRG167" s="90"/>
      <c r="GRH167" s="90"/>
      <c r="GRI167" s="90"/>
      <c r="GRJ167" s="90"/>
      <c r="GRK167" s="90"/>
      <c r="GRL167" s="90"/>
      <c r="GRM167" s="90"/>
      <c r="GRN167" s="90"/>
      <c r="GRO167" s="90"/>
      <c r="GRP167" s="90"/>
      <c r="GRQ167" s="90"/>
      <c r="GRR167" s="90"/>
      <c r="GRS167" s="90"/>
      <c r="GRT167" s="90"/>
      <c r="GRU167" s="90"/>
      <c r="GRV167" s="90"/>
      <c r="GRW167" s="90"/>
      <c r="GRX167" s="90"/>
      <c r="GRY167" s="90"/>
      <c r="GRZ167" s="90"/>
      <c r="GSA167" s="90"/>
      <c r="GSB167" s="90"/>
      <c r="GSC167" s="90"/>
      <c r="GSD167" s="90"/>
      <c r="GSE167" s="90"/>
      <c r="GSF167" s="90"/>
      <c r="GSG167" s="90"/>
      <c r="GSH167" s="90"/>
      <c r="GSI167" s="90"/>
      <c r="GSJ167" s="90"/>
      <c r="GSK167" s="90"/>
      <c r="GSL167" s="90"/>
      <c r="GSM167" s="90"/>
      <c r="GSN167" s="90"/>
      <c r="GSO167" s="90"/>
      <c r="GSP167" s="90"/>
      <c r="GSQ167" s="90"/>
      <c r="GSR167" s="90"/>
      <c r="GSS167" s="90"/>
      <c r="GST167" s="90"/>
      <c r="GSU167" s="90"/>
      <c r="GSV167" s="90"/>
      <c r="GSW167" s="90"/>
      <c r="GSX167" s="90"/>
      <c r="GSY167" s="90"/>
      <c r="GSZ167" s="90"/>
      <c r="GTA167" s="90"/>
      <c r="GTB167" s="90"/>
      <c r="GTC167" s="90"/>
      <c r="GTD167" s="90"/>
      <c r="GTE167" s="90"/>
      <c r="GTF167" s="90"/>
      <c r="GTG167" s="90"/>
      <c r="GTH167" s="90"/>
      <c r="GTI167" s="90"/>
      <c r="GTJ167" s="90"/>
      <c r="GTK167" s="90"/>
      <c r="GTL167" s="90"/>
      <c r="GTM167" s="90"/>
      <c r="GTN167" s="90"/>
      <c r="GTO167" s="90"/>
      <c r="GTP167" s="90"/>
      <c r="GTQ167" s="90"/>
      <c r="GTR167" s="90"/>
      <c r="GTS167" s="90"/>
      <c r="GTT167" s="90"/>
      <c r="GTU167" s="90"/>
      <c r="GTV167" s="90"/>
      <c r="GTW167" s="90"/>
      <c r="GTX167" s="90"/>
      <c r="GTY167" s="90"/>
      <c r="GTZ167" s="90"/>
      <c r="GUA167" s="90"/>
      <c r="GUB167" s="90"/>
      <c r="GUC167" s="90"/>
      <c r="GUD167" s="90"/>
      <c r="GUE167" s="90"/>
      <c r="GUF167" s="90"/>
      <c r="GUG167" s="90"/>
      <c r="GUH167" s="90"/>
      <c r="GUI167" s="90"/>
      <c r="GUJ167" s="90"/>
      <c r="GUK167" s="90"/>
      <c r="GUL167" s="90"/>
      <c r="GUM167" s="90"/>
      <c r="GUN167" s="90"/>
      <c r="GUO167" s="90"/>
      <c r="GUP167" s="90"/>
      <c r="GUQ167" s="90"/>
      <c r="GUR167" s="90"/>
      <c r="GUS167" s="90"/>
      <c r="GUT167" s="90"/>
      <c r="GUU167" s="90"/>
      <c r="GUV167" s="90"/>
      <c r="GUW167" s="90"/>
      <c r="GUX167" s="90"/>
      <c r="GUY167" s="90"/>
      <c r="GUZ167" s="90"/>
      <c r="GVA167" s="90"/>
      <c r="GVB167" s="90"/>
      <c r="GVC167" s="90"/>
      <c r="GVD167" s="90"/>
      <c r="GVE167" s="90"/>
      <c r="GVF167" s="90"/>
      <c r="GVG167" s="90"/>
      <c r="GVH167" s="90"/>
      <c r="GVI167" s="90"/>
      <c r="GVJ167" s="90"/>
      <c r="GVK167" s="90"/>
      <c r="GVL167" s="90"/>
      <c r="GVM167" s="90"/>
      <c r="GVN167" s="90"/>
      <c r="GVO167" s="90"/>
      <c r="GVP167" s="90"/>
      <c r="GVQ167" s="90"/>
      <c r="GVR167" s="90"/>
      <c r="GVS167" s="90"/>
      <c r="GVT167" s="90"/>
      <c r="GVU167" s="90"/>
      <c r="GVV167" s="90"/>
      <c r="GVW167" s="90"/>
      <c r="GVX167" s="90"/>
      <c r="GVY167" s="90"/>
      <c r="GVZ167" s="90"/>
      <c r="GWA167" s="90"/>
      <c r="GWB167" s="90"/>
      <c r="GWC167" s="90"/>
      <c r="GWD167" s="90"/>
      <c r="GWE167" s="90"/>
      <c r="GWF167" s="90"/>
      <c r="GWG167" s="90"/>
      <c r="GWH167" s="90"/>
      <c r="GWI167" s="90"/>
      <c r="GWJ167" s="90"/>
      <c r="GWK167" s="90"/>
      <c r="GWL167" s="90"/>
      <c r="GWM167" s="90"/>
      <c r="GWN167" s="90"/>
      <c r="GWO167" s="90"/>
      <c r="GWP167" s="90"/>
      <c r="GWQ167" s="90"/>
      <c r="GWR167" s="90"/>
      <c r="GWS167" s="90"/>
      <c r="GWT167" s="90"/>
      <c r="GWU167" s="90"/>
      <c r="GWV167" s="90"/>
      <c r="GWW167" s="90"/>
      <c r="GWX167" s="90"/>
      <c r="GWY167" s="90"/>
      <c r="GWZ167" s="90"/>
      <c r="GXA167" s="90"/>
      <c r="GXB167" s="90"/>
      <c r="GXC167" s="90"/>
      <c r="GXD167" s="90"/>
      <c r="GXE167" s="90"/>
      <c r="GXF167" s="90"/>
      <c r="GXG167" s="90"/>
      <c r="GXH167" s="90"/>
      <c r="GXI167" s="90"/>
      <c r="GXJ167" s="90"/>
      <c r="GXK167" s="90"/>
      <c r="GXL167" s="90"/>
      <c r="GXM167" s="90"/>
      <c r="GXN167" s="90"/>
      <c r="GXO167" s="90"/>
      <c r="GXP167" s="90"/>
      <c r="GXQ167" s="90"/>
      <c r="GXR167" s="90"/>
      <c r="GXS167" s="90"/>
      <c r="GXT167" s="90"/>
      <c r="GXU167" s="90"/>
      <c r="GXV167" s="90"/>
      <c r="GXW167" s="90"/>
      <c r="GXX167" s="90"/>
      <c r="GXY167" s="90"/>
      <c r="GXZ167" s="90"/>
      <c r="GYA167" s="90"/>
      <c r="GYB167" s="90"/>
      <c r="GYC167" s="90"/>
      <c r="GYD167" s="90"/>
      <c r="GYE167" s="90"/>
      <c r="GYF167" s="90"/>
      <c r="GYG167" s="90"/>
      <c r="GYH167" s="90"/>
      <c r="GYI167" s="90"/>
      <c r="GYJ167" s="90"/>
      <c r="GYK167" s="90"/>
      <c r="GYL167" s="90"/>
      <c r="GYM167" s="90"/>
      <c r="GYN167" s="90"/>
      <c r="GYO167" s="90"/>
      <c r="GYP167" s="90"/>
      <c r="GYQ167" s="90"/>
      <c r="GYR167" s="90"/>
      <c r="GYS167" s="90"/>
      <c r="GYT167" s="90"/>
      <c r="GYU167" s="90"/>
      <c r="GYV167" s="90"/>
      <c r="GYW167" s="90"/>
      <c r="GYX167" s="90"/>
      <c r="GYY167" s="90"/>
      <c r="GYZ167" s="90"/>
      <c r="GZA167" s="90"/>
      <c r="GZB167" s="90"/>
      <c r="GZC167" s="90"/>
      <c r="GZD167" s="90"/>
      <c r="GZE167" s="90"/>
      <c r="GZF167" s="90"/>
      <c r="GZG167" s="90"/>
      <c r="GZH167" s="90"/>
      <c r="GZI167" s="90"/>
      <c r="GZJ167" s="90"/>
      <c r="GZK167" s="90"/>
      <c r="GZL167" s="90"/>
      <c r="GZM167" s="90"/>
      <c r="GZN167" s="90"/>
      <c r="GZO167" s="90"/>
      <c r="GZP167" s="90"/>
      <c r="GZQ167" s="90"/>
      <c r="GZR167" s="90"/>
      <c r="GZS167" s="90"/>
      <c r="GZT167" s="90"/>
      <c r="GZU167" s="90"/>
      <c r="GZV167" s="90"/>
      <c r="GZW167" s="90"/>
      <c r="GZX167" s="90"/>
      <c r="GZY167" s="90"/>
      <c r="GZZ167" s="90"/>
      <c r="HAA167" s="90"/>
      <c r="HAB167" s="90"/>
      <c r="HAC167" s="90"/>
      <c r="HAD167" s="90"/>
      <c r="HAE167" s="90"/>
      <c r="HAF167" s="90"/>
      <c r="HAG167" s="90"/>
      <c r="HAH167" s="90"/>
      <c r="HAI167" s="90"/>
      <c r="HAJ167" s="90"/>
      <c r="HAK167" s="90"/>
      <c r="HAL167" s="90"/>
      <c r="HAM167" s="90"/>
      <c r="HAN167" s="90"/>
      <c r="HAO167" s="90"/>
      <c r="HAP167" s="90"/>
      <c r="HAQ167" s="90"/>
      <c r="HAR167" s="90"/>
      <c r="HAS167" s="90"/>
      <c r="HAT167" s="90"/>
      <c r="HAU167" s="90"/>
      <c r="HAV167" s="90"/>
      <c r="HAW167" s="90"/>
      <c r="HAX167" s="90"/>
      <c r="HAY167" s="90"/>
      <c r="HAZ167" s="90"/>
      <c r="HBA167" s="90"/>
      <c r="HBB167" s="90"/>
      <c r="HBC167" s="90"/>
      <c r="HBD167" s="90"/>
      <c r="HBE167" s="90"/>
      <c r="HBF167" s="90"/>
      <c r="HBG167" s="90"/>
      <c r="HBH167" s="90"/>
      <c r="HBI167" s="90"/>
      <c r="HBJ167" s="90"/>
      <c r="HBK167" s="90"/>
      <c r="HBL167" s="90"/>
      <c r="HBM167" s="90"/>
      <c r="HBN167" s="90"/>
      <c r="HBO167" s="90"/>
      <c r="HBP167" s="90"/>
      <c r="HBQ167" s="90"/>
      <c r="HBR167" s="90"/>
      <c r="HBS167" s="90"/>
      <c r="HBT167" s="90"/>
      <c r="HBU167" s="90"/>
      <c r="HBV167" s="90"/>
      <c r="HBW167" s="90"/>
      <c r="HBX167" s="90"/>
      <c r="HBY167" s="90"/>
      <c r="HBZ167" s="90"/>
      <c r="HCA167" s="90"/>
      <c r="HCB167" s="90"/>
      <c r="HCC167" s="90"/>
      <c r="HCD167" s="90"/>
      <c r="HCE167" s="90"/>
      <c r="HCF167" s="90"/>
      <c r="HCG167" s="90"/>
      <c r="HCH167" s="90"/>
      <c r="HCI167" s="90"/>
      <c r="HCJ167" s="90"/>
      <c r="HCK167" s="90"/>
      <c r="HCL167" s="90"/>
      <c r="HCM167" s="90"/>
      <c r="HCN167" s="90"/>
      <c r="HCO167" s="90"/>
      <c r="HCP167" s="90"/>
      <c r="HCQ167" s="90"/>
      <c r="HCR167" s="90"/>
      <c r="HCS167" s="90"/>
      <c r="HCT167" s="90"/>
      <c r="HCU167" s="90"/>
      <c r="HCV167" s="90"/>
      <c r="HCW167" s="90"/>
      <c r="HCX167" s="90"/>
      <c r="HCY167" s="90"/>
      <c r="HCZ167" s="90"/>
      <c r="HDA167" s="90"/>
      <c r="HDB167" s="90"/>
      <c r="HDC167" s="90"/>
      <c r="HDD167" s="90"/>
      <c r="HDE167" s="90"/>
      <c r="HDF167" s="90"/>
      <c r="HDG167" s="90"/>
      <c r="HDH167" s="90"/>
      <c r="HDI167" s="90"/>
      <c r="HDJ167" s="90"/>
      <c r="HDK167" s="90"/>
      <c r="HDL167" s="90"/>
      <c r="HDM167" s="90"/>
      <c r="HDN167" s="90"/>
      <c r="HDO167" s="90"/>
      <c r="HDP167" s="90"/>
      <c r="HDQ167" s="90"/>
      <c r="HDR167" s="90"/>
      <c r="HDS167" s="90"/>
      <c r="HDT167" s="90"/>
      <c r="HDU167" s="90"/>
      <c r="HDV167" s="90"/>
      <c r="HDW167" s="90"/>
      <c r="HDX167" s="90"/>
      <c r="HDY167" s="90"/>
      <c r="HDZ167" s="90"/>
      <c r="HEA167" s="90"/>
      <c r="HEB167" s="90"/>
      <c r="HEC167" s="90"/>
      <c r="HED167" s="90"/>
      <c r="HEE167" s="90"/>
      <c r="HEF167" s="90"/>
      <c r="HEG167" s="90"/>
      <c r="HEH167" s="90"/>
      <c r="HEI167" s="90"/>
      <c r="HEJ167" s="90"/>
      <c r="HEK167" s="90"/>
      <c r="HEL167" s="90"/>
      <c r="HEM167" s="90"/>
      <c r="HEN167" s="90"/>
      <c r="HEO167" s="90"/>
      <c r="HEP167" s="90"/>
      <c r="HEQ167" s="90"/>
      <c r="HER167" s="90"/>
      <c r="HES167" s="90"/>
      <c r="HET167" s="90"/>
      <c r="HEU167" s="90"/>
      <c r="HEV167" s="90"/>
      <c r="HEW167" s="90"/>
      <c r="HEX167" s="90"/>
      <c r="HEY167" s="90"/>
      <c r="HEZ167" s="90"/>
      <c r="HFA167" s="90"/>
      <c r="HFB167" s="90"/>
      <c r="HFC167" s="90"/>
      <c r="HFD167" s="90"/>
      <c r="HFE167" s="90"/>
      <c r="HFF167" s="90"/>
      <c r="HFG167" s="90"/>
      <c r="HFH167" s="90"/>
      <c r="HFI167" s="90"/>
      <c r="HFJ167" s="90"/>
      <c r="HFK167" s="90"/>
      <c r="HFL167" s="90"/>
      <c r="HFM167" s="90"/>
      <c r="HFN167" s="90"/>
      <c r="HFO167" s="90"/>
      <c r="HFP167" s="90"/>
      <c r="HFQ167" s="90"/>
      <c r="HFR167" s="90"/>
      <c r="HFS167" s="90"/>
      <c r="HFT167" s="90"/>
      <c r="HFU167" s="90"/>
      <c r="HFV167" s="90"/>
      <c r="HFW167" s="90"/>
      <c r="HFX167" s="90"/>
      <c r="HFY167" s="90"/>
      <c r="HFZ167" s="90"/>
      <c r="HGA167" s="90"/>
      <c r="HGB167" s="90"/>
      <c r="HGC167" s="90"/>
      <c r="HGD167" s="90"/>
      <c r="HGE167" s="90"/>
      <c r="HGF167" s="90"/>
      <c r="HGG167" s="90"/>
      <c r="HGH167" s="90"/>
      <c r="HGI167" s="90"/>
      <c r="HGJ167" s="90"/>
      <c r="HGK167" s="90"/>
      <c r="HGL167" s="90"/>
      <c r="HGM167" s="90"/>
      <c r="HGN167" s="90"/>
      <c r="HGO167" s="90"/>
      <c r="HGP167" s="90"/>
      <c r="HGQ167" s="90"/>
      <c r="HGR167" s="90"/>
      <c r="HGS167" s="90"/>
      <c r="HGT167" s="90"/>
      <c r="HGU167" s="90"/>
      <c r="HGV167" s="90"/>
      <c r="HGW167" s="90"/>
      <c r="HGX167" s="90"/>
      <c r="HGY167" s="90"/>
      <c r="HGZ167" s="90"/>
      <c r="HHA167" s="90"/>
      <c r="HHB167" s="90"/>
      <c r="HHC167" s="90"/>
      <c r="HHD167" s="90"/>
      <c r="HHE167" s="90"/>
      <c r="HHF167" s="90"/>
      <c r="HHG167" s="90"/>
      <c r="HHH167" s="90"/>
      <c r="HHI167" s="90"/>
      <c r="HHJ167" s="90"/>
      <c r="HHK167" s="90"/>
      <c r="HHL167" s="90"/>
      <c r="HHM167" s="90"/>
      <c r="HHN167" s="90"/>
      <c r="HHO167" s="90"/>
      <c r="HHP167" s="90"/>
      <c r="HHQ167" s="90"/>
      <c r="HHR167" s="90"/>
      <c r="HHS167" s="90"/>
      <c r="HHT167" s="90"/>
      <c r="HHU167" s="90"/>
      <c r="HHV167" s="90"/>
      <c r="HHW167" s="90"/>
      <c r="HHX167" s="90"/>
      <c r="HHY167" s="90"/>
      <c r="HHZ167" s="90"/>
      <c r="HIA167" s="90"/>
      <c r="HIB167" s="90"/>
      <c r="HIC167" s="90"/>
      <c r="HID167" s="90"/>
      <c r="HIE167" s="90"/>
      <c r="HIF167" s="90"/>
      <c r="HIG167" s="90"/>
      <c r="HIH167" s="90"/>
      <c r="HII167" s="90"/>
      <c r="HIJ167" s="90"/>
      <c r="HIK167" s="90"/>
      <c r="HIL167" s="90"/>
      <c r="HIM167" s="90"/>
      <c r="HIN167" s="90"/>
      <c r="HIO167" s="90"/>
      <c r="HIP167" s="90"/>
      <c r="HIQ167" s="90"/>
      <c r="HIR167" s="90"/>
      <c r="HIS167" s="90"/>
      <c r="HIT167" s="90"/>
      <c r="HIU167" s="90"/>
      <c r="HIV167" s="90"/>
      <c r="HIW167" s="90"/>
      <c r="HIX167" s="90"/>
      <c r="HIY167" s="90"/>
      <c r="HIZ167" s="90"/>
      <c r="HJA167" s="90"/>
      <c r="HJB167" s="90"/>
      <c r="HJC167" s="90"/>
      <c r="HJD167" s="90"/>
      <c r="HJE167" s="90"/>
      <c r="HJF167" s="90"/>
      <c r="HJG167" s="90"/>
      <c r="HJH167" s="90"/>
      <c r="HJI167" s="90"/>
      <c r="HJJ167" s="90"/>
      <c r="HJK167" s="90"/>
      <c r="HJL167" s="90"/>
      <c r="HJM167" s="90"/>
      <c r="HJN167" s="90"/>
      <c r="HJO167" s="90"/>
      <c r="HJP167" s="90"/>
      <c r="HJQ167" s="90"/>
      <c r="HJR167" s="90"/>
      <c r="HJS167" s="90"/>
      <c r="HJT167" s="90"/>
      <c r="HJU167" s="90"/>
      <c r="HJV167" s="90"/>
      <c r="HJW167" s="90"/>
      <c r="HJX167" s="90"/>
      <c r="HJY167" s="90"/>
      <c r="HJZ167" s="90"/>
      <c r="HKA167" s="90"/>
      <c r="HKB167" s="90"/>
      <c r="HKC167" s="90"/>
      <c r="HKD167" s="90"/>
      <c r="HKE167" s="90"/>
      <c r="HKF167" s="90"/>
      <c r="HKG167" s="90"/>
      <c r="HKH167" s="90"/>
      <c r="HKI167" s="90"/>
      <c r="HKJ167" s="90"/>
      <c r="HKK167" s="90"/>
      <c r="HKL167" s="90"/>
      <c r="HKM167" s="90"/>
      <c r="HKN167" s="90"/>
      <c r="HKO167" s="90"/>
      <c r="HKP167" s="90"/>
      <c r="HKQ167" s="90"/>
      <c r="HKR167" s="90"/>
      <c r="HKS167" s="90"/>
      <c r="HKT167" s="90"/>
      <c r="HKU167" s="90"/>
      <c r="HKV167" s="90"/>
      <c r="HKW167" s="90"/>
      <c r="HKX167" s="90"/>
      <c r="HKY167" s="90"/>
      <c r="HKZ167" s="90"/>
      <c r="HLA167" s="90"/>
      <c r="HLB167" s="90"/>
      <c r="HLC167" s="90"/>
      <c r="HLD167" s="90"/>
      <c r="HLE167" s="90"/>
      <c r="HLF167" s="90"/>
      <c r="HLG167" s="90"/>
      <c r="HLH167" s="90"/>
      <c r="HLI167" s="90"/>
      <c r="HLJ167" s="90"/>
      <c r="HLK167" s="90"/>
      <c r="HLL167" s="90"/>
      <c r="HLM167" s="90"/>
      <c r="HLN167" s="90"/>
      <c r="HLO167" s="90"/>
      <c r="HLP167" s="90"/>
      <c r="HLQ167" s="90"/>
      <c r="HLR167" s="90"/>
      <c r="HLS167" s="90"/>
      <c r="HLT167" s="90"/>
      <c r="HLU167" s="90"/>
      <c r="HLV167" s="90"/>
      <c r="HLW167" s="90"/>
      <c r="HLX167" s="90"/>
      <c r="HLY167" s="90"/>
      <c r="HLZ167" s="90"/>
      <c r="HMA167" s="90"/>
      <c r="HMB167" s="90"/>
      <c r="HMC167" s="90"/>
      <c r="HMD167" s="90"/>
      <c r="HME167" s="90"/>
      <c r="HMF167" s="90"/>
      <c r="HMG167" s="90"/>
      <c r="HMH167" s="90"/>
      <c r="HMI167" s="90"/>
      <c r="HMJ167" s="90"/>
      <c r="HMK167" s="90"/>
      <c r="HML167" s="90"/>
      <c r="HMM167" s="90"/>
      <c r="HMN167" s="90"/>
      <c r="HMO167" s="90"/>
      <c r="HMP167" s="90"/>
      <c r="HMQ167" s="90"/>
      <c r="HMR167" s="90"/>
      <c r="HMS167" s="90"/>
      <c r="HMT167" s="90"/>
      <c r="HMU167" s="90"/>
      <c r="HMV167" s="90"/>
      <c r="HMW167" s="90"/>
      <c r="HMX167" s="90"/>
      <c r="HMY167" s="90"/>
      <c r="HMZ167" s="90"/>
      <c r="HNA167" s="90"/>
      <c r="HNB167" s="90"/>
      <c r="HNC167" s="90"/>
      <c r="HND167" s="90"/>
      <c r="HNE167" s="90"/>
      <c r="HNF167" s="90"/>
      <c r="HNG167" s="90"/>
      <c r="HNH167" s="90"/>
      <c r="HNI167" s="90"/>
      <c r="HNJ167" s="90"/>
      <c r="HNK167" s="90"/>
      <c r="HNL167" s="90"/>
      <c r="HNM167" s="90"/>
      <c r="HNN167" s="90"/>
      <c r="HNO167" s="90"/>
      <c r="HNP167" s="90"/>
      <c r="HNQ167" s="90"/>
      <c r="HNR167" s="90"/>
      <c r="HNS167" s="90"/>
      <c r="HNT167" s="90"/>
      <c r="HNU167" s="90"/>
      <c r="HNV167" s="90"/>
      <c r="HNW167" s="90"/>
      <c r="HNX167" s="90"/>
      <c r="HNY167" s="90"/>
      <c r="HNZ167" s="90"/>
      <c r="HOA167" s="90"/>
      <c r="HOB167" s="90"/>
      <c r="HOC167" s="90"/>
      <c r="HOD167" s="90"/>
      <c r="HOE167" s="90"/>
      <c r="HOF167" s="90"/>
      <c r="HOG167" s="90"/>
      <c r="HOH167" s="90"/>
      <c r="HOI167" s="90"/>
      <c r="HOJ167" s="90"/>
      <c r="HOK167" s="90"/>
      <c r="HOL167" s="90"/>
      <c r="HOM167" s="90"/>
      <c r="HON167" s="90"/>
      <c r="HOO167" s="90"/>
      <c r="HOP167" s="90"/>
      <c r="HOQ167" s="90"/>
      <c r="HOR167" s="90"/>
      <c r="HOS167" s="90"/>
      <c r="HOT167" s="90"/>
      <c r="HOU167" s="90"/>
      <c r="HOV167" s="90"/>
      <c r="HOW167" s="90"/>
      <c r="HOX167" s="90"/>
      <c r="HOY167" s="90"/>
      <c r="HOZ167" s="90"/>
      <c r="HPA167" s="90"/>
      <c r="HPB167" s="90"/>
      <c r="HPC167" s="90"/>
      <c r="HPD167" s="90"/>
      <c r="HPE167" s="90"/>
      <c r="HPF167" s="90"/>
      <c r="HPG167" s="90"/>
      <c r="HPH167" s="90"/>
      <c r="HPI167" s="90"/>
      <c r="HPJ167" s="90"/>
      <c r="HPK167" s="90"/>
      <c r="HPL167" s="90"/>
      <c r="HPM167" s="90"/>
      <c r="HPN167" s="90"/>
      <c r="HPO167" s="90"/>
      <c r="HPP167" s="90"/>
      <c r="HPQ167" s="90"/>
      <c r="HPR167" s="90"/>
      <c r="HPS167" s="90"/>
      <c r="HPT167" s="90"/>
      <c r="HPU167" s="90"/>
      <c r="HPV167" s="90"/>
      <c r="HPW167" s="90"/>
      <c r="HPX167" s="90"/>
      <c r="HPY167" s="90"/>
      <c r="HPZ167" s="90"/>
      <c r="HQA167" s="90"/>
      <c r="HQB167" s="90"/>
      <c r="HQC167" s="90"/>
      <c r="HQD167" s="90"/>
      <c r="HQE167" s="90"/>
      <c r="HQF167" s="90"/>
      <c r="HQG167" s="90"/>
      <c r="HQH167" s="90"/>
      <c r="HQI167" s="90"/>
      <c r="HQJ167" s="90"/>
      <c r="HQK167" s="90"/>
      <c r="HQL167" s="90"/>
      <c r="HQM167" s="90"/>
      <c r="HQN167" s="90"/>
      <c r="HQO167" s="90"/>
      <c r="HQP167" s="90"/>
      <c r="HQQ167" s="90"/>
      <c r="HQR167" s="90"/>
      <c r="HQS167" s="90"/>
      <c r="HQT167" s="90"/>
      <c r="HQU167" s="90"/>
      <c r="HQV167" s="90"/>
      <c r="HQW167" s="90"/>
      <c r="HQX167" s="90"/>
      <c r="HQY167" s="90"/>
      <c r="HQZ167" s="90"/>
      <c r="HRA167" s="90"/>
      <c r="HRB167" s="90"/>
      <c r="HRC167" s="90"/>
      <c r="HRD167" s="90"/>
      <c r="HRE167" s="90"/>
      <c r="HRF167" s="90"/>
      <c r="HRG167" s="90"/>
      <c r="HRH167" s="90"/>
      <c r="HRI167" s="90"/>
      <c r="HRJ167" s="90"/>
      <c r="HRK167" s="90"/>
      <c r="HRL167" s="90"/>
      <c r="HRM167" s="90"/>
      <c r="HRN167" s="90"/>
      <c r="HRO167" s="90"/>
      <c r="HRP167" s="90"/>
      <c r="HRQ167" s="90"/>
      <c r="HRR167" s="90"/>
      <c r="HRS167" s="90"/>
      <c r="HRT167" s="90"/>
      <c r="HRU167" s="90"/>
      <c r="HRV167" s="90"/>
      <c r="HRW167" s="90"/>
      <c r="HRX167" s="90"/>
      <c r="HRY167" s="90"/>
      <c r="HRZ167" s="90"/>
      <c r="HSA167" s="90"/>
      <c r="HSB167" s="90"/>
      <c r="HSC167" s="90"/>
      <c r="HSD167" s="90"/>
      <c r="HSE167" s="90"/>
      <c r="HSF167" s="90"/>
      <c r="HSG167" s="90"/>
      <c r="HSH167" s="90"/>
      <c r="HSI167" s="90"/>
      <c r="HSJ167" s="90"/>
      <c r="HSK167" s="90"/>
      <c r="HSL167" s="90"/>
      <c r="HSM167" s="90"/>
      <c r="HSN167" s="90"/>
      <c r="HSO167" s="90"/>
      <c r="HSP167" s="90"/>
      <c r="HSQ167" s="90"/>
      <c r="HSR167" s="90"/>
      <c r="HSS167" s="90"/>
      <c r="HST167" s="90"/>
      <c r="HSU167" s="90"/>
      <c r="HSV167" s="90"/>
      <c r="HSW167" s="90"/>
      <c r="HSX167" s="90"/>
      <c r="HSY167" s="90"/>
      <c r="HSZ167" s="90"/>
      <c r="HTA167" s="90"/>
      <c r="HTB167" s="90"/>
      <c r="HTC167" s="90"/>
      <c r="HTD167" s="90"/>
      <c r="HTE167" s="90"/>
      <c r="HTF167" s="90"/>
      <c r="HTG167" s="90"/>
      <c r="HTH167" s="90"/>
      <c r="HTI167" s="90"/>
      <c r="HTJ167" s="90"/>
      <c r="HTK167" s="90"/>
      <c r="HTL167" s="90"/>
      <c r="HTM167" s="90"/>
      <c r="HTN167" s="90"/>
      <c r="HTO167" s="90"/>
      <c r="HTP167" s="90"/>
      <c r="HTQ167" s="90"/>
      <c r="HTR167" s="90"/>
      <c r="HTS167" s="90"/>
      <c r="HTT167" s="90"/>
      <c r="HTU167" s="90"/>
      <c r="HTV167" s="90"/>
      <c r="HTW167" s="90"/>
      <c r="HTX167" s="90"/>
      <c r="HTY167" s="90"/>
      <c r="HTZ167" s="90"/>
      <c r="HUA167" s="90"/>
      <c r="HUB167" s="90"/>
      <c r="HUC167" s="90"/>
      <c r="HUD167" s="90"/>
      <c r="HUE167" s="90"/>
      <c r="HUF167" s="90"/>
      <c r="HUG167" s="90"/>
      <c r="HUH167" s="90"/>
      <c r="HUI167" s="90"/>
      <c r="HUJ167" s="90"/>
      <c r="HUK167" s="90"/>
      <c r="HUL167" s="90"/>
      <c r="HUM167" s="90"/>
      <c r="HUN167" s="90"/>
      <c r="HUO167" s="90"/>
      <c r="HUP167" s="90"/>
      <c r="HUQ167" s="90"/>
      <c r="HUR167" s="90"/>
      <c r="HUS167" s="90"/>
      <c r="HUT167" s="90"/>
      <c r="HUU167" s="90"/>
      <c r="HUV167" s="90"/>
      <c r="HUW167" s="90"/>
      <c r="HUX167" s="90"/>
      <c r="HUY167" s="90"/>
      <c r="HUZ167" s="90"/>
      <c r="HVA167" s="90"/>
      <c r="HVB167" s="90"/>
      <c r="HVC167" s="90"/>
      <c r="HVD167" s="90"/>
      <c r="HVE167" s="90"/>
      <c r="HVF167" s="90"/>
      <c r="HVG167" s="90"/>
      <c r="HVH167" s="90"/>
      <c r="HVI167" s="90"/>
      <c r="HVJ167" s="90"/>
      <c r="HVK167" s="90"/>
      <c r="HVL167" s="90"/>
      <c r="HVM167" s="90"/>
      <c r="HVN167" s="90"/>
      <c r="HVO167" s="90"/>
      <c r="HVP167" s="90"/>
      <c r="HVQ167" s="90"/>
      <c r="HVR167" s="90"/>
      <c r="HVS167" s="90"/>
      <c r="HVT167" s="90"/>
      <c r="HVU167" s="90"/>
      <c r="HVV167" s="90"/>
      <c r="HVW167" s="90"/>
      <c r="HVX167" s="90"/>
      <c r="HVY167" s="90"/>
      <c r="HVZ167" s="90"/>
      <c r="HWA167" s="90"/>
      <c r="HWB167" s="90"/>
      <c r="HWC167" s="90"/>
      <c r="HWD167" s="90"/>
      <c r="HWE167" s="90"/>
      <c r="HWF167" s="90"/>
      <c r="HWG167" s="90"/>
      <c r="HWH167" s="90"/>
      <c r="HWI167" s="90"/>
      <c r="HWJ167" s="90"/>
      <c r="HWK167" s="90"/>
      <c r="HWL167" s="90"/>
      <c r="HWM167" s="90"/>
      <c r="HWN167" s="90"/>
      <c r="HWO167" s="90"/>
      <c r="HWP167" s="90"/>
      <c r="HWQ167" s="90"/>
      <c r="HWR167" s="90"/>
      <c r="HWS167" s="90"/>
      <c r="HWT167" s="90"/>
      <c r="HWU167" s="90"/>
      <c r="HWV167" s="90"/>
      <c r="HWW167" s="90"/>
      <c r="HWX167" s="90"/>
      <c r="HWY167" s="90"/>
      <c r="HWZ167" s="90"/>
      <c r="HXA167" s="90"/>
      <c r="HXB167" s="90"/>
      <c r="HXC167" s="90"/>
      <c r="HXD167" s="90"/>
      <c r="HXE167" s="90"/>
      <c r="HXF167" s="90"/>
      <c r="HXG167" s="90"/>
      <c r="HXH167" s="90"/>
      <c r="HXI167" s="90"/>
      <c r="HXJ167" s="90"/>
      <c r="HXK167" s="90"/>
      <c r="HXL167" s="90"/>
      <c r="HXM167" s="90"/>
      <c r="HXN167" s="90"/>
      <c r="HXO167" s="90"/>
      <c r="HXP167" s="90"/>
      <c r="HXQ167" s="90"/>
      <c r="HXR167" s="90"/>
      <c r="HXS167" s="90"/>
      <c r="HXT167" s="90"/>
      <c r="HXU167" s="90"/>
      <c r="HXV167" s="90"/>
      <c r="HXW167" s="90"/>
      <c r="HXX167" s="90"/>
      <c r="HXY167" s="90"/>
      <c r="HXZ167" s="90"/>
      <c r="HYA167" s="90"/>
      <c r="HYB167" s="90"/>
      <c r="HYC167" s="90"/>
      <c r="HYD167" s="90"/>
      <c r="HYE167" s="90"/>
      <c r="HYF167" s="90"/>
      <c r="HYG167" s="90"/>
      <c r="HYH167" s="90"/>
      <c r="HYI167" s="90"/>
      <c r="HYJ167" s="90"/>
      <c r="HYK167" s="90"/>
      <c r="HYL167" s="90"/>
      <c r="HYM167" s="90"/>
      <c r="HYN167" s="90"/>
      <c r="HYO167" s="90"/>
      <c r="HYP167" s="90"/>
      <c r="HYQ167" s="90"/>
      <c r="HYR167" s="90"/>
      <c r="HYS167" s="90"/>
      <c r="HYT167" s="90"/>
      <c r="HYU167" s="90"/>
      <c r="HYV167" s="90"/>
      <c r="HYW167" s="90"/>
      <c r="HYX167" s="90"/>
      <c r="HYY167" s="90"/>
      <c r="HYZ167" s="90"/>
      <c r="HZA167" s="90"/>
      <c r="HZB167" s="90"/>
      <c r="HZC167" s="90"/>
      <c r="HZD167" s="90"/>
      <c r="HZE167" s="90"/>
      <c r="HZF167" s="90"/>
      <c r="HZG167" s="90"/>
      <c r="HZH167" s="90"/>
      <c r="HZI167" s="90"/>
      <c r="HZJ167" s="90"/>
      <c r="HZK167" s="90"/>
      <c r="HZL167" s="90"/>
      <c r="HZM167" s="90"/>
      <c r="HZN167" s="90"/>
      <c r="HZO167" s="90"/>
      <c r="HZP167" s="90"/>
      <c r="HZQ167" s="90"/>
      <c r="HZR167" s="90"/>
      <c r="HZS167" s="90"/>
      <c r="HZT167" s="90"/>
      <c r="HZU167" s="90"/>
      <c r="HZV167" s="90"/>
      <c r="HZW167" s="90"/>
      <c r="HZX167" s="90"/>
      <c r="HZY167" s="90"/>
      <c r="HZZ167" s="90"/>
      <c r="IAA167" s="90"/>
      <c r="IAB167" s="90"/>
      <c r="IAC167" s="90"/>
      <c r="IAD167" s="90"/>
      <c r="IAE167" s="90"/>
      <c r="IAF167" s="90"/>
      <c r="IAG167" s="90"/>
      <c r="IAH167" s="90"/>
      <c r="IAI167" s="90"/>
      <c r="IAJ167" s="90"/>
      <c r="IAK167" s="90"/>
      <c r="IAL167" s="90"/>
      <c r="IAM167" s="90"/>
      <c r="IAN167" s="90"/>
      <c r="IAO167" s="90"/>
      <c r="IAP167" s="90"/>
      <c r="IAQ167" s="90"/>
      <c r="IAR167" s="90"/>
      <c r="IAS167" s="90"/>
      <c r="IAT167" s="90"/>
      <c r="IAU167" s="90"/>
      <c r="IAV167" s="90"/>
      <c r="IAW167" s="90"/>
      <c r="IAX167" s="90"/>
      <c r="IAY167" s="90"/>
      <c r="IAZ167" s="90"/>
      <c r="IBA167" s="90"/>
      <c r="IBB167" s="90"/>
      <c r="IBC167" s="90"/>
      <c r="IBD167" s="90"/>
      <c r="IBE167" s="90"/>
      <c r="IBF167" s="90"/>
      <c r="IBG167" s="90"/>
      <c r="IBH167" s="90"/>
      <c r="IBI167" s="90"/>
      <c r="IBJ167" s="90"/>
      <c r="IBK167" s="90"/>
      <c r="IBL167" s="90"/>
      <c r="IBM167" s="90"/>
      <c r="IBN167" s="90"/>
      <c r="IBO167" s="90"/>
      <c r="IBP167" s="90"/>
      <c r="IBQ167" s="90"/>
      <c r="IBR167" s="90"/>
      <c r="IBS167" s="90"/>
      <c r="IBT167" s="90"/>
      <c r="IBU167" s="90"/>
      <c r="IBV167" s="90"/>
      <c r="IBW167" s="90"/>
      <c r="IBX167" s="90"/>
      <c r="IBY167" s="90"/>
      <c r="IBZ167" s="90"/>
      <c r="ICA167" s="90"/>
      <c r="ICB167" s="90"/>
      <c r="ICC167" s="90"/>
      <c r="ICD167" s="90"/>
      <c r="ICE167" s="90"/>
      <c r="ICF167" s="90"/>
      <c r="ICG167" s="90"/>
      <c r="ICH167" s="90"/>
      <c r="ICI167" s="90"/>
      <c r="ICJ167" s="90"/>
      <c r="ICK167" s="90"/>
      <c r="ICL167" s="90"/>
      <c r="ICM167" s="90"/>
      <c r="ICN167" s="90"/>
      <c r="ICO167" s="90"/>
      <c r="ICP167" s="90"/>
      <c r="ICQ167" s="90"/>
      <c r="ICR167" s="90"/>
      <c r="ICS167" s="90"/>
      <c r="ICT167" s="90"/>
      <c r="ICU167" s="90"/>
      <c r="ICV167" s="90"/>
      <c r="ICW167" s="90"/>
      <c r="ICX167" s="90"/>
      <c r="ICY167" s="90"/>
      <c r="ICZ167" s="90"/>
      <c r="IDA167" s="90"/>
      <c r="IDB167" s="90"/>
      <c r="IDC167" s="90"/>
      <c r="IDD167" s="90"/>
      <c r="IDE167" s="90"/>
      <c r="IDF167" s="90"/>
      <c r="IDG167" s="90"/>
      <c r="IDH167" s="90"/>
      <c r="IDI167" s="90"/>
      <c r="IDJ167" s="90"/>
      <c r="IDK167" s="90"/>
      <c r="IDL167" s="90"/>
      <c r="IDM167" s="90"/>
      <c r="IDN167" s="90"/>
      <c r="IDO167" s="90"/>
      <c r="IDP167" s="90"/>
      <c r="IDQ167" s="90"/>
      <c r="IDR167" s="90"/>
      <c r="IDS167" s="90"/>
      <c r="IDT167" s="90"/>
      <c r="IDU167" s="90"/>
      <c r="IDV167" s="90"/>
      <c r="IDW167" s="90"/>
      <c r="IDX167" s="90"/>
      <c r="IDY167" s="90"/>
      <c r="IDZ167" s="90"/>
      <c r="IEA167" s="90"/>
      <c r="IEB167" s="90"/>
      <c r="IEC167" s="90"/>
      <c r="IED167" s="90"/>
      <c r="IEE167" s="90"/>
      <c r="IEF167" s="90"/>
      <c r="IEG167" s="90"/>
      <c r="IEH167" s="90"/>
      <c r="IEI167" s="90"/>
      <c r="IEJ167" s="90"/>
      <c r="IEK167" s="90"/>
      <c r="IEL167" s="90"/>
      <c r="IEM167" s="90"/>
      <c r="IEN167" s="90"/>
      <c r="IEO167" s="90"/>
      <c r="IEP167" s="90"/>
      <c r="IEQ167" s="90"/>
      <c r="IER167" s="90"/>
      <c r="IES167" s="90"/>
      <c r="IET167" s="90"/>
      <c r="IEU167" s="90"/>
      <c r="IEV167" s="90"/>
      <c r="IEW167" s="90"/>
      <c r="IEX167" s="90"/>
      <c r="IEY167" s="90"/>
      <c r="IEZ167" s="90"/>
      <c r="IFA167" s="90"/>
      <c r="IFB167" s="90"/>
      <c r="IFC167" s="90"/>
      <c r="IFD167" s="90"/>
      <c r="IFE167" s="90"/>
      <c r="IFF167" s="90"/>
      <c r="IFG167" s="90"/>
      <c r="IFH167" s="90"/>
      <c r="IFI167" s="90"/>
      <c r="IFJ167" s="90"/>
      <c r="IFK167" s="90"/>
      <c r="IFL167" s="90"/>
      <c r="IFM167" s="90"/>
      <c r="IFN167" s="90"/>
      <c r="IFO167" s="90"/>
      <c r="IFP167" s="90"/>
      <c r="IFQ167" s="90"/>
      <c r="IFR167" s="90"/>
      <c r="IFS167" s="90"/>
      <c r="IFT167" s="90"/>
      <c r="IFU167" s="90"/>
      <c r="IFV167" s="90"/>
      <c r="IFW167" s="90"/>
      <c r="IFX167" s="90"/>
      <c r="IFY167" s="90"/>
      <c r="IFZ167" s="90"/>
      <c r="IGA167" s="90"/>
      <c r="IGB167" s="90"/>
      <c r="IGC167" s="90"/>
      <c r="IGD167" s="90"/>
      <c r="IGE167" s="90"/>
      <c r="IGF167" s="90"/>
      <c r="IGG167" s="90"/>
      <c r="IGH167" s="90"/>
      <c r="IGI167" s="90"/>
      <c r="IGJ167" s="90"/>
      <c r="IGK167" s="90"/>
      <c r="IGL167" s="90"/>
      <c r="IGM167" s="90"/>
      <c r="IGN167" s="90"/>
      <c r="IGO167" s="90"/>
      <c r="IGP167" s="90"/>
      <c r="IGQ167" s="90"/>
      <c r="IGR167" s="90"/>
      <c r="IGS167" s="90"/>
      <c r="IGT167" s="90"/>
      <c r="IGU167" s="90"/>
      <c r="IGV167" s="90"/>
      <c r="IGW167" s="90"/>
      <c r="IGX167" s="90"/>
      <c r="IGY167" s="90"/>
      <c r="IGZ167" s="90"/>
      <c r="IHA167" s="90"/>
      <c r="IHB167" s="90"/>
      <c r="IHC167" s="90"/>
      <c r="IHD167" s="90"/>
      <c r="IHE167" s="90"/>
      <c r="IHF167" s="90"/>
      <c r="IHG167" s="90"/>
      <c r="IHH167" s="90"/>
      <c r="IHI167" s="90"/>
      <c r="IHJ167" s="90"/>
      <c r="IHK167" s="90"/>
      <c r="IHL167" s="90"/>
      <c r="IHM167" s="90"/>
      <c r="IHN167" s="90"/>
      <c r="IHO167" s="90"/>
      <c r="IHP167" s="90"/>
      <c r="IHQ167" s="90"/>
      <c r="IHR167" s="90"/>
      <c r="IHS167" s="90"/>
      <c r="IHT167" s="90"/>
      <c r="IHU167" s="90"/>
      <c r="IHV167" s="90"/>
      <c r="IHW167" s="90"/>
      <c r="IHX167" s="90"/>
      <c r="IHY167" s="90"/>
      <c r="IHZ167" s="90"/>
      <c r="IIA167" s="90"/>
      <c r="IIB167" s="90"/>
      <c r="IIC167" s="90"/>
      <c r="IID167" s="90"/>
      <c r="IIE167" s="90"/>
      <c r="IIF167" s="90"/>
      <c r="IIG167" s="90"/>
      <c r="IIH167" s="90"/>
      <c r="III167" s="90"/>
      <c r="IIJ167" s="90"/>
      <c r="IIK167" s="90"/>
      <c r="IIL167" s="90"/>
      <c r="IIM167" s="90"/>
      <c r="IIN167" s="90"/>
      <c r="IIO167" s="90"/>
      <c r="IIP167" s="90"/>
      <c r="IIQ167" s="90"/>
      <c r="IIR167" s="90"/>
      <c r="IIS167" s="90"/>
      <c r="IIT167" s="90"/>
      <c r="IIU167" s="90"/>
      <c r="IIV167" s="90"/>
      <c r="IIW167" s="90"/>
      <c r="IIX167" s="90"/>
      <c r="IIY167" s="90"/>
      <c r="IIZ167" s="90"/>
      <c r="IJA167" s="90"/>
      <c r="IJB167" s="90"/>
      <c r="IJC167" s="90"/>
      <c r="IJD167" s="90"/>
      <c r="IJE167" s="90"/>
      <c r="IJF167" s="90"/>
      <c r="IJG167" s="90"/>
      <c r="IJH167" s="90"/>
      <c r="IJI167" s="90"/>
      <c r="IJJ167" s="90"/>
      <c r="IJK167" s="90"/>
      <c r="IJL167" s="90"/>
      <c r="IJM167" s="90"/>
      <c r="IJN167" s="90"/>
      <c r="IJO167" s="90"/>
      <c r="IJP167" s="90"/>
      <c r="IJQ167" s="90"/>
      <c r="IJR167" s="90"/>
      <c r="IJS167" s="90"/>
      <c r="IJT167" s="90"/>
      <c r="IJU167" s="90"/>
      <c r="IJV167" s="90"/>
      <c r="IJW167" s="90"/>
      <c r="IJX167" s="90"/>
      <c r="IJY167" s="90"/>
      <c r="IJZ167" s="90"/>
      <c r="IKA167" s="90"/>
      <c r="IKB167" s="90"/>
      <c r="IKC167" s="90"/>
      <c r="IKD167" s="90"/>
      <c r="IKE167" s="90"/>
      <c r="IKF167" s="90"/>
      <c r="IKG167" s="90"/>
      <c r="IKH167" s="90"/>
      <c r="IKI167" s="90"/>
      <c r="IKJ167" s="90"/>
      <c r="IKK167" s="90"/>
      <c r="IKL167" s="90"/>
      <c r="IKM167" s="90"/>
      <c r="IKN167" s="90"/>
      <c r="IKO167" s="90"/>
      <c r="IKP167" s="90"/>
      <c r="IKQ167" s="90"/>
      <c r="IKR167" s="90"/>
      <c r="IKS167" s="90"/>
      <c r="IKT167" s="90"/>
      <c r="IKU167" s="90"/>
      <c r="IKV167" s="90"/>
      <c r="IKW167" s="90"/>
      <c r="IKX167" s="90"/>
      <c r="IKY167" s="90"/>
      <c r="IKZ167" s="90"/>
      <c r="ILA167" s="90"/>
      <c r="ILB167" s="90"/>
      <c r="ILC167" s="90"/>
      <c r="ILD167" s="90"/>
      <c r="ILE167" s="90"/>
      <c r="ILF167" s="90"/>
      <c r="ILG167" s="90"/>
      <c r="ILH167" s="90"/>
      <c r="ILI167" s="90"/>
      <c r="ILJ167" s="90"/>
      <c r="ILK167" s="90"/>
      <c r="ILL167" s="90"/>
      <c r="ILM167" s="90"/>
      <c r="ILN167" s="90"/>
      <c r="ILO167" s="90"/>
      <c r="ILP167" s="90"/>
      <c r="ILQ167" s="90"/>
      <c r="ILR167" s="90"/>
      <c r="ILS167" s="90"/>
      <c r="ILT167" s="90"/>
      <c r="ILU167" s="90"/>
      <c r="ILV167" s="90"/>
      <c r="ILW167" s="90"/>
      <c r="ILX167" s="90"/>
      <c r="ILY167" s="90"/>
      <c r="ILZ167" s="90"/>
      <c r="IMA167" s="90"/>
      <c r="IMB167" s="90"/>
      <c r="IMC167" s="90"/>
      <c r="IMD167" s="90"/>
      <c r="IME167" s="90"/>
      <c r="IMF167" s="90"/>
      <c r="IMG167" s="90"/>
      <c r="IMH167" s="90"/>
      <c r="IMI167" s="90"/>
      <c r="IMJ167" s="90"/>
      <c r="IMK167" s="90"/>
      <c r="IML167" s="90"/>
      <c r="IMM167" s="90"/>
      <c r="IMN167" s="90"/>
      <c r="IMO167" s="90"/>
      <c r="IMP167" s="90"/>
      <c r="IMQ167" s="90"/>
      <c r="IMR167" s="90"/>
      <c r="IMS167" s="90"/>
      <c r="IMT167" s="90"/>
      <c r="IMU167" s="90"/>
      <c r="IMV167" s="90"/>
      <c r="IMW167" s="90"/>
      <c r="IMX167" s="90"/>
      <c r="IMY167" s="90"/>
      <c r="IMZ167" s="90"/>
      <c r="INA167" s="90"/>
      <c r="INB167" s="90"/>
      <c r="INC167" s="90"/>
      <c r="IND167" s="90"/>
      <c r="INE167" s="90"/>
      <c r="INF167" s="90"/>
      <c r="ING167" s="90"/>
      <c r="INH167" s="90"/>
      <c r="INI167" s="90"/>
      <c r="INJ167" s="90"/>
      <c r="INK167" s="90"/>
      <c r="INL167" s="90"/>
      <c r="INM167" s="90"/>
      <c r="INN167" s="90"/>
      <c r="INO167" s="90"/>
      <c r="INP167" s="90"/>
      <c r="INQ167" s="90"/>
      <c r="INR167" s="90"/>
      <c r="INS167" s="90"/>
      <c r="INT167" s="90"/>
      <c r="INU167" s="90"/>
      <c r="INV167" s="90"/>
      <c r="INW167" s="90"/>
      <c r="INX167" s="90"/>
      <c r="INY167" s="90"/>
      <c r="INZ167" s="90"/>
      <c r="IOA167" s="90"/>
      <c r="IOB167" s="90"/>
      <c r="IOC167" s="90"/>
      <c r="IOD167" s="90"/>
      <c r="IOE167" s="90"/>
      <c r="IOF167" s="90"/>
      <c r="IOG167" s="90"/>
      <c r="IOH167" s="90"/>
      <c r="IOI167" s="90"/>
      <c r="IOJ167" s="90"/>
      <c r="IOK167" s="90"/>
      <c r="IOL167" s="90"/>
      <c r="IOM167" s="90"/>
      <c r="ION167" s="90"/>
      <c r="IOO167" s="90"/>
      <c r="IOP167" s="90"/>
      <c r="IOQ167" s="90"/>
      <c r="IOR167" s="90"/>
      <c r="IOS167" s="90"/>
      <c r="IOT167" s="90"/>
      <c r="IOU167" s="90"/>
      <c r="IOV167" s="90"/>
      <c r="IOW167" s="90"/>
      <c r="IOX167" s="90"/>
      <c r="IOY167" s="90"/>
      <c r="IOZ167" s="90"/>
      <c r="IPA167" s="90"/>
      <c r="IPB167" s="90"/>
      <c r="IPC167" s="90"/>
      <c r="IPD167" s="90"/>
      <c r="IPE167" s="90"/>
      <c r="IPF167" s="90"/>
      <c r="IPG167" s="90"/>
      <c r="IPH167" s="90"/>
      <c r="IPI167" s="90"/>
      <c r="IPJ167" s="90"/>
      <c r="IPK167" s="90"/>
      <c r="IPL167" s="90"/>
      <c r="IPM167" s="90"/>
      <c r="IPN167" s="90"/>
      <c r="IPO167" s="90"/>
      <c r="IPP167" s="90"/>
      <c r="IPQ167" s="90"/>
      <c r="IPR167" s="90"/>
      <c r="IPS167" s="90"/>
      <c r="IPT167" s="90"/>
      <c r="IPU167" s="90"/>
      <c r="IPV167" s="90"/>
      <c r="IPW167" s="90"/>
      <c r="IPX167" s="90"/>
      <c r="IPY167" s="90"/>
      <c r="IPZ167" s="90"/>
      <c r="IQA167" s="90"/>
      <c r="IQB167" s="90"/>
      <c r="IQC167" s="90"/>
      <c r="IQD167" s="90"/>
      <c r="IQE167" s="90"/>
      <c r="IQF167" s="90"/>
      <c r="IQG167" s="90"/>
      <c r="IQH167" s="90"/>
      <c r="IQI167" s="90"/>
      <c r="IQJ167" s="90"/>
      <c r="IQK167" s="90"/>
      <c r="IQL167" s="90"/>
      <c r="IQM167" s="90"/>
      <c r="IQN167" s="90"/>
      <c r="IQO167" s="90"/>
      <c r="IQP167" s="90"/>
      <c r="IQQ167" s="90"/>
      <c r="IQR167" s="90"/>
      <c r="IQS167" s="90"/>
      <c r="IQT167" s="90"/>
      <c r="IQU167" s="90"/>
      <c r="IQV167" s="90"/>
      <c r="IQW167" s="90"/>
      <c r="IQX167" s="90"/>
      <c r="IQY167" s="90"/>
      <c r="IQZ167" s="90"/>
      <c r="IRA167" s="90"/>
      <c r="IRB167" s="90"/>
      <c r="IRC167" s="90"/>
      <c r="IRD167" s="90"/>
      <c r="IRE167" s="90"/>
      <c r="IRF167" s="90"/>
      <c r="IRG167" s="90"/>
      <c r="IRH167" s="90"/>
      <c r="IRI167" s="90"/>
      <c r="IRJ167" s="90"/>
      <c r="IRK167" s="90"/>
      <c r="IRL167" s="90"/>
      <c r="IRM167" s="90"/>
      <c r="IRN167" s="90"/>
      <c r="IRO167" s="90"/>
      <c r="IRP167" s="90"/>
      <c r="IRQ167" s="90"/>
      <c r="IRR167" s="90"/>
      <c r="IRS167" s="90"/>
      <c r="IRT167" s="90"/>
      <c r="IRU167" s="90"/>
      <c r="IRV167" s="90"/>
      <c r="IRW167" s="90"/>
      <c r="IRX167" s="90"/>
      <c r="IRY167" s="90"/>
      <c r="IRZ167" s="90"/>
      <c r="ISA167" s="90"/>
      <c r="ISB167" s="90"/>
      <c r="ISC167" s="90"/>
      <c r="ISD167" s="90"/>
      <c r="ISE167" s="90"/>
      <c r="ISF167" s="90"/>
      <c r="ISG167" s="90"/>
      <c r="ISH167" s="90"/>
      <c r="ISI167" s="90"/>
      <c r="ISJ167" s="90"/>
      <c r="ISK167" s="90"/>
      <c r="ISL167" s="90"/>
      <c r="ISM167" s="90"/>
      <c r="ISN167" s="90"/>
      <c r="ISO167" s="90"/>
      <c r="ISP167" s="90"/>
      <c r="ISQ167" s="90"/>
      <c r="ISR167" s="90"/>
      <c r="ISS167" s="90"/>
      <c r="IST167" s="90"/>
      <c r="ISU167" s="90"/>
      <c r="ISV167" s="90"/>
      <c r="ISW167" s="90"/>
      <c r="ISX167" s="90"/>
      <c r="ISY167" s="90"/>
      <c r="ISZ167" s="90"/>
      <c r="ITA167" s="90"/>
      <c r="ITB167" s="90"/>
      <c r="ITC167" s="90"/>
      <c r="ITD167" s="90"/>
      <c r="ITE167" s="90"/>
      <c r="ITF167" s="90"/>
      <c r="ITG167" s="90"/>
      <c r="ITH167" s="90"/>
      <c r="ITI167" s="90"/>
      <c r="ITJ167" s="90"/>
      <c r="ITK167" s="90"/>
      <c r="ITL167" s="90"/>
      <c r="ITM167" s="90"/>
      <c r="ITN167" s="90"/>
      <c r="ITO167" s="90"/>
      <c r="ITP167" s="90"/>
      <c r="ITQ167" s="90"/>
      <c r="ITR167" s="90"/>
      <c r="ITS167" s="90"/>
      <c r="ITT167" s="90"/>
      <c r="ITU167" s="90"/>
      <c r="ITV167" s="90"/>
      <c r="ITW167" s="90"/>
      <c r="ITX167" s="90"/>
      <c r="ITY167" s="90"/>
      <c r="ITZ167" s="90"/>
      <c r="IUA167" s="90"/>
      <c r="IUB167" s="90"/>
      <c r="IUC167" s="90"/>
      <c r="IUD167" s="90"/>
      <c r="IUE167" s="90"/>
      <c r="IUF167" s="90"/>
      <c r="IUG167" s="90"/>
      <c r="IUH167" s="90"/>
      <c r="IUI167" s="90"/>
      <c r="IUJ167" s="90"/>
      <c r="IUK167" s="90"/>
      <c r="IUL167" s="90"/>
      <c r="IUM167" s="90"/>
      <c r="IUN167" s="90"/>
      <c r="IUO167" s="90"/>
      <c r="IUP167" s="90"/>
      <c r="IUQ167" s="90"/>
      <c r="IUR167" s="90"/>
      <c r="IUS167" s="90"/>
      <c r="IUT167" s="90"/>
      <c r="IUU167" s="90"/>
      <c r="IUV167" s="90"/>
      <c r="IUW167" s="90"/>
      <c r="IUX167" s="90"/>
      <c r="IUY167" s="90"/>
      <c r="IUZ167" s="90"/>
      <c r="IVA167" s="90"/>
      <c r="IVB167" s="90"/>
      <c r="IVC167" s="90"/>
      <c r="IVD167" s="90"/>
      <c r="IVE167" s="90"/>
      <c r="IVF167" s="90"/>
      <c r="IVG167" s="90"/>
      <c r="IVH167" s="90"/>
      <c r="IVI167" s="90"/>
      <c r="IVJ167" s="90"/>
      <c r="IVK167" s="90"/>
      <c r="IVL167" s="90"/>
      <c r="IVM167" s="90"/>
      <c r="IVN167" s="90"/>
      <c r="IVO167" s="90"/>
      <c r="IVP167" s="90"/>
      <c r="IVQ167" s="90"/>
      <c r="IVR167" s="90"/>
      <c r="IVS167" s="90"/>
      <c r="IVT167" s="90"/>
      <c r="IVU167" s="90"/>
      <c r="IVV167" s="90"/>
      <c r="IVW167" s="90"/>
      <c r="IVX167" s="90"/>
      <c r="IVY167" s="90"/>
      <c r="IVZ167" s="90"/>
      <c r="IWA167" s="90"/>
      <c r="IWB167" s="90"/>
      <c r="IWC167" s="90"/>
      <c r="IWD167" s="90"/>
      <c r="IWE167" s="90"/>
      <c r="IWF167" s="90"/>
      <c r="IWG167" s="90"/>
      <c r="IWH167" s="90"/>
      <c r="IWI167" s="90"/>
      <c r="IWJ167" s="90"/>
      <c r="IWK167" s="90"/>
      <c r="IWL167" s="90"/>
      <c r="IWM167" s="90"/>
      <c r="IWN167" s="90"/>
      <c r="IWO167" s="90"/>
      <c r="IWP167" s="90"/>
      <c r="IWQ167" s="90"/>
      <c r="IWR167" s="90"/>
      <c r="IWS167" s="90"/>
      <c r="IWT167" s="90"/>
      <c r="IWU167" s="90"/>
      <c r="IWV167" s="90"/>
      <c r="IWW167" s="90"/>
      <c r="IWX167" s="90"/>
      <c r="IWY167" s="90"/>
      <c r="IWZ167" s="90"/>
      <c r="IXA167" s="90"/>
      <c r="IXB167" s="90"/>
      <c r="IXC167" s="90"/>
      <c r="IXD167" s="90"/>
      <c r="IXE167" s="90"/>
      <c r="IXF167" s="90"/>
      <c r="IXG167" s="90"/>
      <c r="IXH167" s="90"/>
      <c r="IXI167" s="90"/>
      <c r="IXJ167" s="90"/>
      <c r="IXK167" s="90"/>
      <c r="IXL167" s="90"/>
      <c r="IXM167" s="90"/>
      <c r="IXN167" s="90"/>
      <c r="IXO167" s="90"/>
      <c r="IXP167" s="90"/>
      <c r="IXQ167" s="90"/>
      <c r="IXR167" s="90"/>
      <c r="IXS167" s="90"/>
      <c r="IXT167" s="90"/>
      <c r="IXU167" s="90"/>
      <c r="IXV167" s="90"/>
      <c r="IXW167" s="90"/>
      <c r="IXX167" s="90"/>
      <c r="IXY167" s="90"/>
      <c r="IXZ167" s="90"/>
      <c r="IYA167" s="90"/>
      <c r="IYB167" s="90"/>
      <c r="IYC167" s="90"/>
      <c r="IYD167" s="90"/>
      <c r="IYE167" s="90"/>
      <c r="IYF167" s="90"/>
      <c r="IYG167" s="90"/>
      <c r="IYH167" s="90"/>
      <c r="IYI167" s="90"/>
      <c r="IYJ167" s="90"/>
      <c r="IYK167" s="90"/>
      <c r="IYL167" s="90"/>
      <c r="IYM167" s="90"/>
      <c r="IYN167" s="90"/>
      <c r="IYO167" s="90"/>
      <c r="IYP167" s="90"/>
      <c r="IYQ167" s="90"/>
      <c r="IYR167" s="90"/>
      <c r="IYS167" s="90"/>
      <c r="IYT167" s="90"/>
      <c r="IYU167" s="90"/>
      <c r="IYV167" s="90"/>
      <c r="IYW167" s="90"/>
      <c r="IYX167" s="90"/>
      <c r="IYY167" s="90"/>
      <c r="IYZ167" s="90"/>
      <c r="IZA167" s="90"/>
      <c r="IZB167" s="90"/>
      <c r="IZC167" s="90"/>
      <c r="IZD167" s="90"/>
      <c r="IZE167" s="90"/>
      <c r="IZF167" s="90"/>
      <c r="IZG167" s="90"/>
      <c r="IZH167" s="90"/>
      <c r="IZI167" s="90"/>
      <c r="IZJ167" s="90"/>
      <c r="IZK167" s="90"/>
      <c r="IZL167" s="90"/>
      <c r="IZM167" s="90"/>
      <c r="IZN167" s="90"/>
      <c r="IZO167" s="90"/>
      <c r="IZP167" s="90"/>
      <c r="IZQ167" s="90"/>
      <c r="IZR167" s="90"/>
      <c r="IZS167" s="90"/>
      <c r="IZT167" s="90"/>
      <c r="IZU167" s="90"/>
      <c r="IZV167" s="90"/>
      <c r="IZW167" s="90"/>
      <c r="IZX167" s="90"/>
      <c r="IZY167" s="90"/>
      <c r="IZZ167" s="90"/>
      <c r="JAA167" s="90"/>
      <c r="JAB167" s="90"/>
      <c r="JAC167" s="90"/>
      <c r="JAD167" s="90"/>
      <c r="JAE167" s="90"/>
      <c r="JAF167" s="90"/>
      <c r="JAG167" s="90"/>
      <c r="JAH167" s="90"/>
      <c r="JAI167" s="90"/>
      <c r="JAJ167" s="90"/>
      <c r="JAK167" s="90"/>
      <c r="JAL167" s="90"/>
      <c r="JAM167" s="90"/>
      <c r="JAN167" s="90"/>
      <c r="JAO167" s="90"/>
      <c r="JAP167" s="90"/>
      <c r="JAQ167" s="90"/>
      <c r="JAR167" s="90"/>
      <c r="JAS167" s="90"/>
      <c r="JAT167" s="90"/>
      <c r="JAU167" s="90"/>
      <c r="JAV167" s="90"/>
      <c r="JAW167" s="90"/>
      <c r="JAX167" s="90"/>
      <c r="JAY167" s="90"/>
      <c r="JAZ167" s="90"/>
      <c r="JBA167" s="90"/>
      <c r="JBB167" s="90"/>
      <c r="JBC167" s="90"/>
      <c r="JBD167" s="90"/>
      <c r="JBE167" s="90"/>
      <c r="JBF167" s="90"/>
      <c r="JBG167" s="90"/>
      <c r="JBH167" s="90"/>
      <c r="JBI167" s="90"/>
      <c r="JBJ167" s="90"/>
      <c r="JBK167" s="90"/>
      <c r="JBL167" s="90"/>
      <c r="JBM167" s="90"/>
      <c r="JBN167" s="90"/>
      <c r="JBO167" s="90"/>
      <c r="JBP167" s="90"/>
      <c r="JBQ167" s="90"/>
      <c r="JBR167" s="90"/>
      <c r="JBS167" s="90"/>
      <c r="JBT167" s="90"/>
      <c r="JBU167" s="90"/>
      <c r="JBV167" s="90"/>
      <c r="JBW167" s="90"/>
      <c r="JBX167" s="90"/>
      <c r="JBY167" s="90"/>
      <c r="JBZ167" s="90"/>
      <c r="JCA167" s="90"/>
      <c r="JCB167" s="90"/>
      <c r="JCC167" s="90"/>
      <c r="JCD167" s="90"/>
      <c r="JCE167" s="90"/>
      <c r="JCF167" s="90"/>
      <c r="JCG167" s="90"/>
      <c r="JCH167" s="90"/>
      <c r="JCI167" s="90"/>
      <c r="JCJ167" s="90"/>
      <c r="JCK167" s="90"/>
      <c r="JCL167" s="90"/>
      <c r="JCM167" s="90"/>
      <c r="JCN167" s="90"/>
      <c r="JCO167" s="90"/>
      <c r="JCP167" s="90"/>
      <c r="JCQ167" s="90"/>
      <c r="JCR167" s="90"/>
      <c r="JCS167" s="90"/>
      <c r="JCT167" s="90"/>
      <c r="JCU167" s="90"/>
      <c r="JCV167" s="90"/>
      <c r="JCW167" s="90"/>
      <c r="JCX167" s="90"/>
      <c r="JCY167" s="90"/>
      <c r="JCZ167" s="90"/>
      <c r="JDA167" s="90"/>
      <c r="JDB167" s="90"/>
      <c r="JDC167" s="90"/>
      <c r="JDD167" s="90"/>
      <c r="JDE167" s="90"/>
      <c r="JDF167" s="90"/>
      <c r="JDG167" s="90"/>
      <c r="JDH167" s="90"/>
      <c r="JDI167" s="90"/>
      <c r="JDJ167" s="90"/>
      <c r="JDK167" s="90"/>
      <c r="JDL167" s="90"/>
      <c r="JDM167" s="90"/>
      <c r="JDN167" s="90"/>
      <c r="JDO167" s="90"/>
      <c r="JDP167" s="90"/>
      <c r="JDQ167" s="90"/>
      <c r="JDR167" s="90"/>
      <c r="JDS167" s="90"/>
      <c r="JDT167" s="90"/>
      <c r="JDU167" s="90"/>
      <c r="JDV167" s="90"/>
      <c r="JDW167" s="90"/>
      <c r="JDX167" s="90"/>
      <c r="JDY167" s="90"/>
      <c r="JDZ167" s="90"/>
      <c r="JEA167" s="90"/>
      <c r="JEB167" s="90"/>
      <c r="JEC167" s="90"/>
      <c r="JED167" s="90"/>
      <c r="JEE167" s="90"/>
      <c r="JEF167" s="90"/>
      <c r="JEG167" s="90"/>
      <c r="JEH167" s="90"/>
      <c r="JEI167" s="90"/>
      <c r="JEJ167" s="90"/>
      <c r="JEK167" s="90"/>
      <c r="JEL167" s="90"/>
      <c r="JEM167" s="90"/>
      <c r="JEN167" s="90"/>
      <c r="JEO167" s="90"/>
      <c r="JEP167" s="90"/>
      <c r="JEQ167" s="90"/>
      <c r="JER167" s="90"/>
      <c r="JES167" s="90"/>
      <c r="JET167" s="90"/>
      <c r="JEU167" s="90"/>
      <c r="JEV167" s="90"/>
      <c r="JEW167" s="90"/>
      <c r="JEX167" s="90"/>
      <c r="JEY167" s="90"/>
      <c r="JEZ167" s="90"/>
      <c r="JFA167" s="90"/>
      <c r="JFB167" s="90"/>
      <c r="JFC167" s="90"/>
      <c r="JFD167" s="90"/>
      <c r="JFE167" s="90"/>
      <c r="JFF167" s="90"/>
      <c r="JFG167" s="90"/>
      <c r="JFH167" s="90"/>
      <c r="JFI167" s="90"/>
      <c r="JFJ167" s="90"/>
      <c r="JFK167" s="90"/>
      <c r="JFL167" s="90"/>
      <c r="JFM167" s="90"/>
      <c r="JFN167" s="90"/>
      <c r="JFO167" s="90"/>
      <c r="JFP167" s="90"/>
      <c r="JFQ167" s="90"/>
      <c r="JFR167" s="90"/>
      <c r="JFS167" s="90"/>
      <c r="JFT167" s="90"/>
      <c r="JFU167" s="90"/>
      <c r="JFV167" s="90"/>
      <c r="JFW167" s="90"/>
      <c r="JFX167" s="90"/>
      <c r="JFY167" s="90"/>
      <c r="JFZ167" s="90"/>
      <c r="JGA167" s="90"/>
      <c r="JGB167" s="90"/>
      <c r="JGC167" s="90"/>
      <c r="JGD167" s="90"/>
      <c r="JGE167" s="90"/>
      <c r="JGF167" s="90"/>
      <c r="JGG167" s="90"/>
      <c r="JGH167" s="90"/>
      <c r="JGI167" s="90"/>
      <c r="JGJ167" s="90"/>
      <c r="JGK167" s="90"/>
      <c r="JGL167" s="90"/>
      <c r="JGM167" s="90"/>
      <c r="JGN167" s="90"/>
      <c r="JGO167" s="90"/>
      <c r="JGP167" s="90"/>
      <c r="JGQ167" s="90"/>
      <c r="JGR167" s="90"/>
      <c r="JGS167" s="90"/>
      <c r="JGT167" s="90"/>
      <c r="JGU167" s="90"/>
      <c r="JGV167" s="90"/>
      <c r="JGW167" s="90"/>
      <c r="JGX167" s="90"/>
      <c r="JGY167" s="90"/>
      <c r="JGZ167" s="90"/>
      <c r="JHA167" s="90"/>
      <c r="JHB167" s="90"/>
      <c r="JHC167" s="90"/>
      <c r="JHD167" s="90"/>
      <c r="JHE167" s="90"/>
      <c r="JHF167" s="90"/>
      <c r="JHG167" s="90"/>
      <c r="JHH167" s="90"/>
      <c r="JHI167" s="90"/>
      <c r="JHJ167" s="90"/>
      <c r="JHK167" s="90"/>
      <c r="JHL167" s="90"/>
      <c r="JHM167" s="90"/>
      <c r="JHN167" s="90"/>
      <c r="JHO167" s="90"/>
      <c r="JHP167" s="90"/>
      <c r="JHQ167" s="90"/>
      <c r="JHR167" s="90"/>
      <c r="JHS167" s="90"/>
      <c r="JHT167" s="90"/>
      <c r="JHU167" s="90"/>
      <c r="JHV167" s="90"/>
      <c r="JHW167" s="90"/>
      <c r="JHX167" s="90"/>
      <c r="JHY167" s="90"/>
      <c r="JHZ167" s="90"/>
      <c r="JIA167" s="90"/>
      <c r="JIB167" s="90"/>
      <c r="JIC167" s="90"/>
      <c r="JID167" s="90"/>
      <c r="JIE167" s="90"/>
      <c r="JIF167" s="90"/>
      <c r="JIG167" s="90"/>
      <c r="JIH167" s="90"/>
      <c r="JII167" s="90"/>
      <c r="JIJ167" s="90"/>
      <c r="JIK167" s="90"/>
      <c r="JIL167" s="90"/>
      <c r="JIM167" s="90"/>
      <c r="JIN167" s="90"/>
      <c r="JIO167" s="90"/>
      <c r="JIP167" s="90"/>
      <c r="JIQ167" s="90"/>
      <c r="JIR167" s="90"/>
      <c r="JIS167" s="90"/>
      <c r="JIT167" s="90"/>
      <c r="JIU167" s="90"/>
      <c r="JIV167" s="90"/>
      <c r="JIW167" s="90"/>
      <c r="JIX167" s="90"/>
      <c r="JIY167" s="90"/>
      <c r="JIZ167" s="90"/>
      <c r="JJA167" s="90"/>
      <c r="JJB167" s="90"/>
      <c r="JJC167" s="90"/>
      <c r="JJD167" s="90"/>
      <c r="JJE167" s="90"/>
      <c r="JJF167" s="90"/>
      <c r="JJG167" s="90"/>
      <c r="JJH167" s="90"/>
      <c r="JJI167" s="90"/>
      <c r="JJJ167" s="90"/>
      <c r="JJK167" s="90"/>
      <c r="JJL167" s="90"/>
      <c r="JJM167" s="90"/>
      <c r="JJN167" s="90"/>
      <c r="JJO167" s="90"/>
      <c r="JJP167" s="90"/>
      <c r="JJQ167" s="90"/>
      <c r="JJR167" s="90"/>
      <c r="JJS167" s="90"/>
      <c r="JJT167" s="90"/>
      <c r="JJU167" s="90"/>
      <c r="JJV167" s="90"/>
      <c r="JJW167" s="90"/>
      <c r="JJX167" s="90"/>
      <c r="JJY167" s="90"/>
      <c r="JJZ167" s="90"/>
      <c r="JKA167" s="90"/>
      <c r="JKB167" s="90"/>
      <c r="JKC167" s="90"/>
      <c r="JKD167" s="90"/>
      <c r="JKE167" s="90"/>
      <c r="JKF167" s="90"/>
      <c r="JKG167" s="90"/>
      <c r="JKH167" s="90"/>
      <c r="JKI167" s="90"/>
      <c r="JKJ167" s="90"/>
      <c r="JKK167" s="90"/>
      <c r="JKL167" s="90"/>
      <c r="JKM167" s="90"/>
      <c r="JKN167" s="90"/>
      <c r="JKO167" s="90"/>
      <c r="JKP167" s="90"/>
      <c r="JKQ167" s="90"/>
      <c r="JKR167" s="90"/>
      <c r="JKS167" s="90"/>
      <c r="JKT167" s="90"/>
      <c r="JKU167" s="90"/>
      <c r="JKV167" s="90"/>
      <c r="JKW167" s="90"/>
      <c r="JKX167" s="90"/>
      <c r="JKY167" s="90"/>
      <c r="JKZ167" s="90"/>
      <c r="JLA167" s="90"/>
      <c r="JLB167" s="90"/>
      <c r="JLC167" s="90"/>
      <c r="JLD167" s="90"/>
      <c r="JLE167" s="90"/>
      <c r="JLF167" s="90"/>
      <c r="JLG167" s="90"/>
      <c r="JLH167" s="90"/>
      <c r="JLI167" s="90"/>
      <c r="JLJ167" s="90"/>
      <c r="JLK167" s="90"/>
      <c r="JLL167" s="90"/>
      <c r="JLM167" s="90"/>
      <c r="JLN167" s="90"/>
      <c r="JLO167" s="90"/>
      <c r="JLP167" s="90"/>
      <c r="JLQ167" s="90"/>
      <c r="JLR167" s="90"/>
      <c r="JLS167" s="90"/>
      <c r="JLT167" s="90"/>
      <c r="JLU167" s="90"/>
      <c r="JLV167" s="90"/>
      <c r="JLW167" s="90"/>
      <c r="JLX167" s="90"/>
      <c r="JLY167" s="90"/>
      <c r="JLZ167" s="90"/>
      <c r="JMA167" s="90"/>
      <c r="JMB167" s="90"/>
      <c r="JMC167" s="90"/>
      <c r="JMD167" s="90"/>
      <c r="JME167" s="90"/>
      <c r="JMF167" s="90"/>
      <c r="JMG167" s="90"/>
      <c r="JMH167" s="90"/>
      <c r="JMI167" s="90"/>
      <c r="JMJ167" s="90"/>
      <c r="JMK167" s="90"/>
      <c r="JML167" s="90"/>
      <c r="JMM167" s="90"/>
      <c r="JMN167" s="90"/>
      <c r="JMO167" s="90"/>
      <c r="JMP167" s="90"/>
      <c r="JMQ167" s="90"/>
      <c r="JMR167" s="90"/>
      <c r="JMS167" s="90"/>
      <c r="JMT167" s="90"/>
      <c r="JMU167" s="90"/>
      <c r="JMV167" s="90"/>
      <c r="JMW167" s="90"/>
      <c r="JMX167" s="90"/>
      <c r="JMY167" s="90"/>
      <c r="JMZ167" s="90"/>
      <c r="JNA167" s="90"/>
      <c r="JNB167" s="90"/>
      <c r="JNC167" s="90"/>
      <c r="JND167" s="90"/>
      <c r="JNE167" s="90"/>
      <c r="JNF167" s="90"/>
      <c r="JNG167" s="90"/>
      <c r="JNH167" s="90"/>
      <c r="JNI167" s="90"/>
      <c r="JNJ167" s="90"/>
      <c r="JNK167" s="90"/>
      <c r="JNL167" s="90"/>
      <c r="JNM167" s="90"/>
      <c r="JNN167" s="90"/>
      <c r="JNO167" s="90"/>
      <c r="JNP167" s="90"/>
      <c r="JNQ167" s="90"/>
      <c r="JNR167" s="90"/>
      <c r="JNS167" s="90"/>
      <c r="JNT167" s="90"/>
      <c r="JNU167" s="90"/>
      <c r="JNV167" s="90"/>
      <c r="JNW167" s="90"/>
      <c r="JNX167" s="90"/>
      <c r="JNY167" s="90"/>
      <c r="JNZ167" s="90"/>
      <c r="JOA167" s="90"/>
      <c r="JOB167" s="90"/>
      <c r="JOC167" s="90"/>
      <c r="JOD167" s="90"/>
      <c r="JOE167" s="90"/>
      <c r="JOF167" s="90"/>
      <c r="JOG167" s="90"/>
      <c r="JOH167" s="90"/>
      <c r="JOI167" s="90"/>
      <c r="JOJ167" s="90"/>
      <c r="JOK167" s="90"/>
      <c r="JOL167" s="90"/>
      <c r="JOM167" s="90"/>
      <c r="JON167" s="90"/>
      <c r="JOO167" s="90"/>
      <c r="JOP167" s="90"/>
      <c r="JOQ167" s="90"/>
      <c r="JOR167" s="90"/>
      <c r="JOS167" s="90"/>
      <c r="JOT167" s="90"/>
      <c r="JOU167" s="90"/>
      <c r="JOV167" s="90"/>
      <c r="JOW167" s="90"/>
      <c r="JOX167" s="90"/>
      <c r="JOY167" s="90"/>
      <c r="JOZ167" s="90"/>
      <c r="JPA167" s="90"/>
      <c r="JPB167" s="90"/>
      <c r="JPC167" s="90"/>
      <c r="JPD167" s="90"/>
      <c r="JPE167" s="90"/>
      <c r="JPF167" s="90"/>
      <c r="JPG167" s="90"/>
      <c r="JPH167" s="90"/>
      <c r="JPI167" s="90"/>
      <c r="JPJ167" s="90"/>
      <c r="JPK167" s="90"/>
      <c r="JPL167" s="90"/>
      <c r="JPM167" s="90"/>
      <c r="JPN167" s="90"/>
      <c r="JPO167" s="90"/>
      <c r="JPP167" s="90"/>
      <c r="JPQ167" s="90"/>
      <c r="JPR167" s="90"/>
      <c r="JPS167" s="90"/>
      <c r="JPT167" s="90"/>
      <c r="JPU167" s="90"/>
      <c r="JPV167" s="90"/>
      <c r="JPW167" s="90"/>
      <c r="JPX167" s="90"/>
      <c r="JPY167" s="90"/>
      <c r="JPZ167" s="90"/>
      <c r="JQA167" s="90"/>
      <c r="JQB167" s="90"/>
      <c r="JQC167" s="90"/>
      <c r="JQD167" s="90"/>
      <c r="JQE167" s="90"/>
      <c r="JQF167" s="90"/>
      <c r="JQG167" s="90"/>
      <c r="JQH167" s="90"/>
      <c r="JQI167" s="90"/>
      <c r="JQJ167" s="90"/>
      <c r="JQK167" s="90"/>
      <c r="JQL167" s="90"/>
      <c r="JQM167" s="90"/>
      <c r="JQN167" s="90"/>
      <c r="JQO167" s="90"/>
      <c r="JQP167" s="90"/>
      <c r="JQQ167" s="90"/>
      <c r="JQR167" s="90"/>
      <c r="JQS167" s="90"/>
      <c r="JQT167" s="90"/>
      <c r="JQU167" s="90"/>
      <c r="JQV167" s="90"/>
      <c r="JQW167" s="90"/>
      <c r="JQX167" s="90"/>
      <c r="JQY167" s="90"/>
      <c r="JQZ167" s="90"/>
      <c r="JRA167" s="90"/>
      <c r="JRB167" s="90"/>
      <c r="JRC167" s="90"/>
      <c r="JRD167" s="90"/>
      <c r="JRE167" s="90"/>
      <c r="JRF167" s="90"/>
      <c r="JRG167" s="90"/>
      <c r="JRH167" s="90"/>
      <c r="JRI167" s="90"/>
      <c r="JRJ167" s="90"/>
      <c r="JRK167" s="90"/>
      <c r="JRL167" s="90"/>
      <c r="JRM167" s="90"/>
      <c r="JRN167" s="90"/>
      <c r="JRO167" s="90"/>
      <c r="JRP167" s="90"/>
      <c r="JRQ167" s="90"/>
      <c r="JRR167" s="90"/>
      <c r="JRS167" s="90"/>
      <c r="JRT167" s="90"/>
      <c r="JRU167" s="90"/>
      <c r="JRV167" s="90"/>
      <c r="JRW167" s="90"/>
      <c r="JRX167" s="90"/>
      <c r="JRY167" s="90"/>
      <c r="JRZ167" s="90"/>
      <c r="JSA167" s="90"/>
      <c r="JSB167" s="90"/>
      <c r="JSC167" s="90"/>
      <c r="JSD167" s="90"/>
      <c r="JSE167" s="90"/>
      <c r="JSF167" s="90"/>
      <c r="JSG167" s="90"/>
      <c r="JSH167" s="90"/>
      <c r="JSI167" s="90"/>
      <c r="JSJ167" s="90"/>
      <c r="JSK167" s="90"/>
      <c r="JSL167" s="90"/>
      <c r="JSM167" s="90"/>
      <c r="JSN167" s="90"/>
      <c r="JSO167" s="90"/>
      <c r="JSP167" s="90"/>
      <c r="JSQ167" s="90"/>
      <c r="JSR167" s="90"/>
      <c r="JSS167" s="90"/>
      <c r="JST167" s="90"/>
      <c r="JSU167" s="90"/>
      <c r="JSV167" s="90"/>
      <c r="JSW167" s="90"/>
      <c r="JSX167" s="90"/>
      <c r="JSY167" s="90"/>
      <c r="JSZ167" s="90"/>
      <c r="JTA167" s="90"/>
      <c r="JTB167" s="90"/>
      <c r="JTC167" s="90"/>
      <c r="JTD167" s="90"/>
      <c r="JTE167" s="90"/>
      <c r="JTF167" s="90"/>
      <c r="JTG167" s="90"/>
      <c r="JTH167" s="90"/>
      <c r="JTI167" s="90"/>
      <c r="JTJ167" s="90"/>
      <c r="JTK167" s="90"/>
      <c r="JTL167" s="90"/>
      <c r="JTM167" s="90"/>
      <c r="JTN167" s="90"/>
      <c r="JTO167" s="90"/>
      <c r="JTP167" s="90"/>
      <c r="JTQ167" s="90"/>
      <c r="JTR167" s="90"/>
      <c r="JTS167" s="90"/>
      <c r="JTT167" s="90"/>
      <c r="JTU167" s="90"/>
      <c r="JTV167" s="90"/>
      <c r="JTW167" s="90"/>
      <c r="JTX167" s="90"/>
      <c r="JTY167" s="90"/>
      <c r="JTZ167" s="90"/>
      <c r="JUA167" s="90"/>
      <c r="JUB167" s="90"/>
      <c r="JUC167" s="90"/>
      <c r="JUD167" s="90"/>
      <c r="JUE167" s="90"/>
      <c r="JUF167" s="90"/>
      <c r="JUG167" s="90"/>
      <c r="JUH167" s="90"/>
      <c r="JUI167" s="90"/>
      <c r="JUJ167" s="90"/>
      <c r="JUK167" s="90"/>
      <c r="JUL167" s="90"/>
      <c r="JUM167" s="90"/>
      <c r="JUN167" s="90"/>
      <c r="JUO167" s="90"/>
      <c r="JUP167" s="90"/>
      <c r="JUQ167" s="90"/>
      <c r="JUR167" s="90"/>
      <c r="JUS167" s="90"/>
      <c r="JUT167" s="90"/>
      <c r="JUU167" s="90"/>
      <c r="JUV167" s="90"/>
      <c r="JUW167" s="90"/>
      <c r="JUX167" s="90"/>
      <c r="JUY167" s="90"/>
      <c r="JUZ167" s="90"/>
      <c r="JVA167" s="90"/>
      <c r="JVB167" s="90"/>
      <c r="JVC167" s="90"/>
      <c r="JVD167" s="90"/>
      <c r="JVE167" s="90"/>
      <c r="JVF167" s="90"/>
      <c r="JVG167" s="90"/>
      <c r="JVH167" s="90"/>
      <c r="JVI167" s="90"/>
      <c r="JVJ167" s="90"/>
      <c r="JVK167" s="90"/>
      <c r="JVL167" s="90"/>
      <c r="JVM167" s="90"/>
      <c r="JVN167" s="90"/>
      <c r="JVO167" s="90"/>
      <c r="JVP167" s="90"/>
      <c r="JVQ167" s="90"/>
      <c r="JVR167" s="90"/>
      <c r="JVS167" s="90"/>
      <c r="JVT167" s="90"/>
      <c r="JVU167" s="90"/>
      <c r="JVV167" s="90"/>
      <c r="JVW167" s="90"/>
      <c r="JVX167" s="90"/>
      <c r="JVY167" s="90"/>
      <c r="JVZ167" s="90"/>
      <c r="JWA167" s="90"/>
      <c r="JWB167" s="90"/>
      <c r="JWC167" s="90"/>
      <c r="JWD167" s="90"/>
      <c r="JWE167" s="90"/>
      <c r="JWF167" s="90"/>
      <c r="JWG167" s="90"/>
      <c r="JWH167" s="90"/>
      <c r="JWI167" s="90"/>
      <c r="JWJ167" s="90"/>
      <c r="JWK167" s="90"/>
      <c r="JWL167" s="90"/>
      <c r="JWM167" s="90"/>
      <c r="JWN167" s="90"/>
      <c r="JWO167" s="90"/>
      <c r="JWP167" s="90"/>
      <c r="JWQ167" s="90"/>
      <c r="JWR167" s="90"/>
      <c r="JWS167" s="90"/>
      <c r="JWT167" s="90"/>
      <c r="JWU167" s="90"/>
      <c r="JWV167" s="90"/>
      <c r="JWW167" s="90"/>
      <c r="JWX167" s="90"/>
      <c r="JWY167" s="90"/>
      <c r="JWZ167" s="90"/>
      <c r="JXA167" s="90"/>
      <c r="JXB167" s="90"/>
      <c r="JXC167" s="90"/>
      <c r="JXD167" s="90"/>
      <c r="JXE167" s="90"/>
      <c r="JXF167" s="90"/>
      <c r="JXG167" s="90"/>
      <c r="JXH167" s="90"/>
      <c r="JXI167" s="90"/>
      <c r="JXJ167" s="90"/>
      <c r="JXK167" s="90"/>
      <c r="JXL167" s="90"/>
      <c r="JXM167" s="90"/>
      <c r="JXN167" s="90"/>
      <c r="JXO167" s="90"/>
      <c r="JXP167" s="90"/>
      <c r="JXQ167" s="90"/>
      <c r="JXR167" s="90"/>
      <c r="JXS167" s="90"/>
      <c r="JXT167" s="90"/>
      <c r="JXU167" s="90"/>
      <c r="JXV167" s="90"/>
      <c r="JXW167" s="90"/>
      <c r="JXX167" s="90"/>
      <c r="JXY167" s="90"/>
      <c r="JXZ167" s="90"/>
      <c r="JYA167" s="90"/>
      <c r="JYB167" s="90"/>
      <c r="JYC167" s="90"/>
      <c r="JYD167" s="90"/>
      <c r="JYE167" s="90"/>
      <c r="JYF167" s="90"/>
      <c r="JYG167" s="90"/>
      <c r="JYH167" s="90"/>
      <c r="JYI167" s="90"/>
      <c r="JYJ167" s="90"/>
      <c r="JYK167" s="90"/>
      <c r="JYL167" s="90"/>
      <c r="JYM167" s="90"/>
      <c r="JYN167" s="90"/>
      <c r="JYO167" s="90"/>
      <c r="JYP167" s="90"/>
      <c r="JYQ167" s="90"/>
      <c r="JYR167" s="90"/>
      <c r="JYS167" s="90"/>
      <c r="JYT167" s="90"/>
      <c r="JYU167" s="90"/>
      <c r="JYV167" s="90"/>
      <c r="JYW167" s="90"/>
      <c r="JYX167" s="90"/>
      <c r="JYY167" s="90"/>
      <c r="JYZ167" s="90"/>
      <c r="JZA167" s="90"/>
      <c r="JZB167" s="90"/>
      <c r="JZC167" s="90"/>
      <c r="JZD167" s="90"/>
      <c r="JZE167" s="90"/>
      <c r="JZF167" s="90"/>
      <c r="JZG167" s="90"/>
      <c r="JZH167" s="90"/>
      <c r="JZI167" s="90"/>
      <c r="JZJ167" s="90"/>
      <c r="JZK167" s="90"/>
      <c r="JZL167" s="90"/>
      <c r="JZM167" s="90"/>
      <c r="JZN167" s="90"/>
      <c r="JZO167" s="90"/>
      <c r="JZP167" s="90"/>
      <c r="JZQ167" s="90"/>
      <c r="JZR167" s="90"/>
      <c r="JZS167" s="90"/>
      <c r="JZT167" s="90"/>
      <c r="JZU167" s="90"/>
      <c r="JZV167" s="90"/>
      <c r="JZW167" s="90"/>
      <c r="JZX167" s="90"/>
      <c r="JZY167" s="90"/>
      <c r="JZZ167" s="90"/>
      <c r="KAA167" s="90"/>
      <c r="KAB167" s="90"/>
      <c r="KAC167" s="90"/>
      <c r="KAD167" s="90"/>
      <c r="KAE167" s="90"/>
      <c r="KAF167" s="90"/>
      <c r="KAG167" s="90"/>
      <c r="KAH167" s="90"/>
      <c r="KAI167" s="90"/>
      <c r="KAJ167" s="90"/>
      <c r="KAK167" s="90"/>
      <c r="KAL167" s="90"/>
      <c r="KAM167" s="90"/>
      <c r="KAN167" s="90"/>
      <c r="KAO167" s="90"/>
      <c r="KAP167" s="90"/>
      <c r="KAQ167" s="90"/>
      <c r="KAR167" s="90"/>
      <c r="KAS167" s="90"/>
      <c r="KAT167" s="90"/>
      <c r="KAU167" s="90"/>
      <c r="KAV167" s="90"/>
      <c r="KAW167" s="90"/>
      <c r="KAX167" s="90"/>
      <c r="KAY167" s="90"/>
      <c r="KAZ167" s="90"/>
      <c r="KBA167" s="90"/>
      <c r="KBB167" s="90"/>
      <c r="KBC167" s="90"/>
      <c r="KBD167" s="90"/>
      <c r="KBE167" s="90"/>
      <c r="KBF167" s="90"/>
      <c r="KBG167" s="90"/>
      <c r="KBH167" s="90"/>
      <c r="KBI167" s="90"/>
      <c r="KBJ167" s="90"/>
      <c r="KBK167" s="90"/>
      <c r="KBL167" s="90"/>
      <c r="KBM167" s="90"/>
      <c r="KBN167" s="90"/>
      <c r="KBO167" s="90"/>
      <c r="KBP167" s="90"/>
      <c r="KBQ167" s="90"/>
      <c r="KBR167" s="90"/>
      <c r="KBS167" s="90"/>
      <c r="KBT167" s="90"/>
      <c r="KBU167" s="90"/>
      <c r="KBV167" s="90"/>
      <c r="KBW167" s="90"/>
      <c r="KBX167" s="90"/>
      <c r="KBY167" s="90"/>
      <c r="KBZ167" s="90"/>
      <c r="KCA167" s="90"/>
      <c r="KCB167" s="90"/>
      <c r="KCC167" s="90"/>
      <c r="KCD167" s="90"/>
      <c r="KCE167" s="90"/>
      <c r="KCF167" s="90"/>
      <c r="KCG167" s="90"/>
      <c r="KCH167" s="90"/>
      <c r="KCI167" s="90"/>
      <c r="KCJ167" s="90"/>
      <c r="KCK167" s="90"/>
      <c r="KCL167" s="90"/>
      <c r="KCM167" s="90"/>
      <c r="KCN167" s="90"/>
      <c r="KCO167" s="90"/>
      <c r="KCP167" s="90"/>
      <c r="KCQ167" s="90"/>
      <c r="KCR167" s="90"/>
      <c r="KCS167" s="90"/>
      <c r="KCT167" s="90"/>
      <c r="KCU167" s="90"/>
      <c r="KCV167" s="90"/>
      <c r="KCW167" s="90"/>
      <c r="KCX167" s="90"/>
      <c r="KCY167" s="90"/>
      <c r="KCZ167" s="90"/>
      <c r="KDA167" s="90"/>
      <c r="KDB167" s="90"/>
      <c r="KDC167" s="90"/>
      <c r="KDD167" s="90"/>
      <c r="KDE167" s="90"/>
      <c r="KDF167" s="90"/>
      <c r="KDG167" s="90"/>
      <c r="KDH167" s="90"/>
      <c r="KDI167" s="90"/>
      <c r="KDJ167" s="90"/>
      <c r="KDK167" s="90"/>
      <c r="KDL167" s="90"/>
      <c r="KDM167" s="90"/>
      <c r="KDN167" s="90"/>
      <c r="KDO167" s="90"/>
      <c r="KDP167" s="90"/>
      <c r="KDQ167" s="90"/>
      <c r="KDR167" s="90"/>
      <c r="KDS167" s="90"/>
      <c r="KDT167" s="90"/>
      <c r="KDU167" s="90"/>
      <c r="KDV167" s="90"/>
      <c r="KDW167" s="90"/>
      <c r="KDX167" s="90"/>
      <c r="KDY167" s="90"/>
      <c r="KDZ167" s="90"/>
      <c r="KEA167" s="90"/>
      <c r="KEB167" s="90"/>
      <c r="KEC167" s="90"/>
      <c r="KED167" s="90"/>
      <c r="KEE167" s="90"/>
      <c r="KEF167" s="90"/>
      <c r="KEG167" s="90"/>
      <c r="KEH167" s="90"/>
      <c r="KEI167" s="90"/>
      <c r="KEJ167" s="90"/>
      <c r="KEK167" s="90"/>
      <c r="KEL167" s="90"/>
      <c r="KEM167" s="90"/>
      <c r="KEN167" s="90"/>
      <c r="KEO167" s="90"/>
      <c r="KEP167" s="90"/>
      <c r="KEQ167" s="90"/>
      <c r="KER167" s="90"/>
      <c r="KES167" s="90"/>
      <c r="KET167" s="90"/>
      <c r="KEU167" s="90"/>
      <c r="KEV167" s="90"/>
      <c r="KEW167" s="90"/>
      <c r="KEX167" s="90"/>
      <c r="KEY167" s="90"/>
      <c r="KEZ167" s="90"/>
      <c r="KFA167" s="90"/>
      <c r="KFB167" s="90"/>
      <c r="KFC167" s="90"/>
      <c r="KFD167" s="90"/>
      <c r="KFE167" s="90"/>
      <c r="KFF167" s="90"/>
      <c r="KFG167" s="90"/>
      <c r="KFH167" s="90"/>
      <c r="KFI167" s="90"/>
      <c r="KFJ167" s="90"/>
      <c r="KFK167" s="90"/>
      <c r="KFL167" s="90"/>
      <c r="KFM167" s="90"/>
      <c r="KFN167" s="90"/>
      <c r="KFO167" s="90"/>
      <c r="KFP167" s="90"/>
      <c r="KFQ167" s="90"/>
      <c r="KFR167" s="90"/>
      <c r="KFS167" s="90"/>
      <c r="KFT167" s="90"/>
      <c r="KFU167" s="90"/>
      <c r="KFV167" s="90"/>
      <c r="KFW167" s="90"/>
      <c r="KFX167" s="90"/>
      <c r="KFY167" s="90"/>
      <c r="KFZ167" s="90"/>
      <c r="KGA167" s="90"/>
      <c r="KGB167" s="90"/>
      <c r="KGC167" s="90"/>
      <c r="KGD167" s="90"/>
      <c r="KGE167" s="90"/>
      <c r="KGF167" s="90"/>
      <c r="KGG167" s="90"/>
      <c r="KGH167" s="90"/>
      <c r="KGI167" s="90"/>
      <c r="KGJ167" s="90"/>
      <c r="KGK167" s="90"/>
      <c r="KGL167" s="90"/>
      <c r="KGM167" s="90"/>
      <c r="KGN167" s="90"/>
      <c r="KGO167" s="90"/>
      <c r="KGP167" s="90"/>
      <c r="KGQ167" s="90"/>
      <c r="KGR167" s="90"/>
      <c r="KGS167" s="90"/>
      <c r="KGT167" s="90"/>
      <c r="KGU167" s="90"/>
      <c r="KGV167" s="90"/>
      <c r="KGW167" s="90"/>
      <c r="KGX167" s="90"/>
      <c r="KGY167" s="90"/>
      <c r="KGZ167" s="90"/>
      <c r="KHA167" s="90"/>
      <c r="KHB167" s="90"/>
      <c r="KHC167" s="90"/>
      <c r="KHD167" s="90"/>
      <c r="KHE167" s="90"/>
      <c r="KHF167" s="90"/>
      <c r="KHG167" s="90"/>
      <c r="KHH167" s="90"/>
      <c r="KHI167" s="90"/>
      <c r="KHJ167" s="90"/>
      <c r="KHK167" s="90"/>
      <c r="KHL167" s="90"/>
      <c r="KHM167" s="90"/>
      <c r="KHN167" s="90"/>
      <c r="KHO167" s="90"/>
      <c r="KHP167" s="90"/>
      <c r="KHQ167" s="90"/>
      <c r="KHR167" s="90"/>
      <c r="KHS167" s="90"/>
      <c r="KHT167" s="90"/>
      <c r="KHU167" s="90"/>
      <c r="KHV167" s="90"/>
      <c r="KHW167" s="90"/>
      <c r="KHX167" s="90"/>
      <c r="KHY167" s="90"/>
      <c r="KHZ167" s="90"/>
      <c r="KIA167" s="90"/>
      <c r="KIB167" s="90"/>
      <c r="KIC167" s="90"/>
      <c r="KID167" s="90"/>
      <c r="KIE167" s="90"/>
      <c r="KIF167" s="90"/>
      <c r="KIG167" s="90"/>
      <c r="KIH167" s="90"/>
      <c r="KII167" s="90"/>
      <c r="KIJ167" s="90"/>
      <c r="KIK167" s="90"/>
      <c r="KIL167" s="90"/>
      <c r="KIM167" s="90"/>
      <c r="KIN167" s="90"/>
      <c r="KIO167" s="90"/>
      <c r="KIP167" s="90"/>
      <c r="KIQ167" s="90"/>
      <c r="KIR167" s="90"/>
      <c r="KIS167" s="90"/>
      <c r="KIT167" s="90"/>
      <c r="KIU167" s="90"/>
      <c r="KIV167" s="90"/>
      <c r="KIW167" s="90"/>
      <c r="KIX167" s="90"/>
      <c r="KIY167" s="90"/>
      <c r="KIZ167" s="90"/>
      <c r="KJA167" s="90"/>
      <c r="KJB167" s="90"/>
      <c r="KJC167" s="90"/>
      <c r="KJD167" s="90"/>
      <c r="KJE167" s="90"/>
      <c r="KJF167" s="90"/>
      <c r="KJG167" s="90"/>
      <c r="KJH167" s="90"/>
      <c r="KJI167" s="90"/>
      <c r="KJJ167" s="90"/>
      <c r="KJK167" s="90"/>
      <c r="KJL167" s="90"/>
      <c r="KJM167" s="90"/>
      <c r="KJN167" s="90"/>
      <c r="KJO167" s="90"/>
      <c r="KJP167" s="90"/>
      <c r="KJQ167" s="90"/>
      <c r="KJR167" s="90"/>
      <c r="KJS167" s="90"/>
      <c r="KJT167" s="90"/>
      <c r="KJU167" s="90"/>
      <c r="KJV167" s="90"/>
      <c r="KJW167" s="90"/>
      <c r="KJX167" s="90"/>
      <c r="KJY167" s="90"/>
      <c r="KJZ167" s="90"/>
      <c r="KKA167" s="90"/>
      <c r="KKB167" s="90"/>
      <c r="KKC167" s="90"/>
      <c r="KKD167" s="90"/>
      <c r="KKE167" s="90"/>
      <c r="KKF167" s="90"/>
      <c r="KKG167" s="90"/>
      <c r="KKH167" s="90"/>
      <c r="KKI167" s="90"/>
      <c r="KKJ167" s="90"/>
      <c r="KKK167" s="90"/>
      <c r="KKL167" s="90"/>
      <c r="KKM167" s="90"/>
      <c r="KKN167" s="90"/>
      <c r="KKO167" s="90"/>
      <c r="KKP167" s="90"/>
      <c r="KKQ167" s="90"/>
      <c r="KKR167" s="90"/>
      <c r="KKS167" s="90"/>
      <c r="KKT167" s="90"/>
      <c r="KKU167" s="90"/>
      <c r="KKV167" s="90"/>
      <c r="KKW167" s="90"/>
      <c r="KKX167" s="90"/>
      <c r="KKY167" s="90"/>
      <c r="KKZ167" s="90"/>
      <c r="KLA167" s="90"/>
      <c r="KLB167" s="90"/>
      <c r="KLC167" s="90"/>
      <c r="KLD167" s="90"/>
      <c r="KLE167" s="90"/>
      <c r="KLF167" s="90"/>
      <c r="KLG167" s="90"/>
      <c r="KLH167" s="90"/>
      <c r="KLI167" s="90"/>
      <c r="KLJ167" s="90"/>
      <c r="KLK167" s="90"/>
      <c r="KLL167" s="90"/>
      <c r="KLM167" s="90"/>
      <c r="KLN167" s="90"/>
      <c r="KLO167" s="90"/>
      <c r="KLP167" s="90"/>
      <c r="KLQ167" s="90"/>
      <c r="KLR167" s="90"/>
      <c r="KLS167" s="90"/>
      <c r="KLT167" s="90"/>
      <c r="KLU167" s="90"/>
      <c r="KLV167" s="90"/>
      <c r="KLW167" s="90"/>
      <c r="KLX167" s="90"/>
      <c r="KLY167" s="90"/>
      <c r="KLZ167" s="90"/>
      <c r="KMA167" s="90"/>
      <c r="KMB167" s="90"/>
      <c r="KMC167" s="90"/>
      <c r="KMD167" s="90"/>
      <c r="KME167" s="90"/>
      <c r="KMF167" s="90"/>
      <c r="KMG167" s="90"/>
      <c r="KMH167" s="90"/>
      <c r="KMI167" s="90"/>
      <c r="KMJ167" s="90"/>
      <c r="KMK167" s="90"/>
      <c r="KML167" s="90"/>
      <c r="KMM167" s="90"/>
      <c r="KMN167" s="90"/>
      <c r="KMO167" s="90"/>
      <c r="KMP167" s="90"/>
      <c r="KMQ167" s="90"/>
      <c r="KMR167" s="90"/>
      <c r="KMS167" s="90"/>
      <c r="KMT167" s="90"/>
      <c r="KMU167" s="90"/>
      <c r="KMV167" s="90"/>
      <c r="KMW167" s="90"/>
      <c r="KMX167" s="90"/>
      <c r="KMY167" s="90"/>
      <c r="KMZ167" s="90"/>
      <c r="KNA167" s="90"/>
      <c r="KNB167" s="90"/>
      <c r="KNC167" s="90"/>
      <c r="KND167" s="90"/>
      <c r="KNE167" s="90"/>
      <c r="KNF167" s="90"/>
      <c r="KNG167" s="90"/>
      <c r="KNH167" s="90"/>
      <c r="KNI167" s="90"/>
      <c r="KNJ167" s="90"/>
      <c r="KNK167" s="90"/>
      <c r="KNL167" s="90"/>
      <c r="KNM167" s="90"/>
      <c r="KNN167" s="90"/>
      <c r="KNO167" s="90"/>
      <c r="KNP167" s="90"/>
      <c r="KNQ167" s="90"/>
      <c r="KNR167" s="90"/>
      <c r="KNS167" s="90"/>
      <c r="KNT167" s="90"/>
      <c r="KNU167" s="90"/>
      <c r="KNV167" s="90"/>
      <c r="KNW167" s="90"/>
      <c r="KNX167" s="90"/>
      <c r="KNY167" s="90"/>
      <c r="KNZ167" s="90"/>
      <c r="KOA167" s="90"/>
      <c r="KOB167" s="90"/>
      <c r="KOC167" s="90"/>
      <c r="KOD167" s="90"/>
      <c r="KOE167" s="90"/>
      <c r="KOF167" s="90"/>
      <c r="KOG167" s="90"/>
      <c r="KOH167" s="90"/>
      <c r="KOI167" s="90"/>
      <c r="KOJ167" s="90"/>
      <c r="KOK167" s="90"/>
      <c r="KOL167" s="90"/>
      <c r="KOM167" s="90"/>
      <c r="KON167" s="90"/>
      <c r="KOO167" s="90"/>
      <c r="KOP167" s="90"/>
      <c r="KOQ167" s="90"/>
      <c r="KOR167" s="90"/>
      <c r="KOS167" s="90"/>
      <c r="KOT167" s="90"/>
      <c r="KOU167" s="90"/>
      <c r="KOV167" s="90"/>
      <c r="KOW167" s="90"/>
      <c r="KOX167" s="90"/>
      <c r="KOY167" s="90"/>
      <c r="KOZ167" s="90"/>
      <c r="KPA167" s="90"/>
      <c r="KPB167" s="90"/>
      <c r="KPC167" s="90"/>
      <c r="KPD167" s="90"/>
      <c r="KPE167" s="90"/>
      <c r="KPF167" s="90"/>
      <c r="KPG167" s="90"/>
      <c r="KPH167" s="90"/>
      <c r="KPI167" s="90"/>
      <c r="KPJ167" s="90"/>
      <c r="KPK167" s="90"/>
      <c r="KPL167" s="90"/>
      <c r="KPM167" s="90"/>
      <c r="KPN167" s="90"/>
      <c r="KPO167" s="90"/>
      <c r="KPP167" s="90"/>
      <c r="KPQ167" s="90"/>
      <c r="KPR167" s="90"/>
      <c r="KPS167" s="90"/>
      <c r="KPT167" s="90"/>
      <c r="KPU167" s="90"/>
      <c r="KPV167" s="90"/>
      <c r="KPW167" s="90"/>
      <c r="KPX167" s="90"/>
      <c r="KPY167" s="90"/>
      <c r="KPZ167" s="90"/>
      <c r="KQA167" s="90"/>
      <c r="KQB167" s="90"/>
      <c r="KQC167" s="90"/>
      <c r="KQD167" s="90"/>
      <c r="KQE167" s="90"/>
      <c r="KQF167" s="90"/>
      <c r="KQG167" s="90"/>
      <c r="KQH167" s="90"/>
      <c r="KQI167" s="90"/>
      <c r="KQJ167" s="90"/>
      <c r="KQK167" s="90"/>
      <c r="KQL167" s="90"/>
      <c r="KQM167" s="90"/>
      <c r="KQN167" s="90"/>
      <c r="KQO167" s="90"/>
      <c r="KQP167" s="90"/>
      <c r="KQQ167" s="90"/>
      <c r="KQR167" s="90"/>
      <c r="KQS167" s="90"/>
      <c r="KQT167" s="90"/>
      <c r="KQU167" s="90"/>
      <c r="KQV167" s="90"/>
      <c r="KQW167" s="90"/>
      <c r="KQX167" s="90"/>
      <c r="KQY167" s="90"/>
      <c r="KQZ167" s="90"/>
      <c r="KRA167" s="90"/>
      <c r="KRB167" s="90"/>
      <c r="KRC167" s="90"/>
      <c r="KRD167" s="90"/>
      <c r="KRE167" s="90"/>
      <c r="KRF167" s="90"/>
      <c r="KRG167" s="90"/>
      <c r="KRH167" s="90"/>
      <c r="KRI167" s="90"/>
      <c r="KRJ167" s="90"/>
      <c r="KRK167" s="90"/>
      <c r="KRL167" s="90"/>
      <c r="KRM167" s="90"/>
      <c r="KRN167" s="90"/>
      <c r="KRO167" s="90"/>
      <c r="KRP167" s="90"/>
      <c r="KRQ167" s="90"/>
      <c r="KRR167" s="90"/>
      <c r="KRS167" s="90"/>
      <c r="KRT167" s="90"/>
      <c r="KRU167" s="90"/>
      <c r="KRV167" s="90"/>
      <c r="KRW167" s="90"/>
      <c r="KRX167" s="90"/>
      <c r="KRY167" s="90"/>
      <c r="KRZ167" s="90"/>
      <c r="KSA167" s="90"/>
      <c r="KSB167" s="90"/>
      <c r="KSC167" s="90"/>
      <c r="KSD167" s="90"/>
      <c r="KSE167" s="90"/>
      <c r="KSF167" s="90"/>
      <c r="KSG167" s="90"/>
      <c r="KSH167" s="90"/>
      <c r="KSI167" s="90"/>
      <c r="KSJ167" s="90"/>
      <c r="KSK167" s="90"/>
      <c r="KSL167" s="90"/>
      <c r="KSM167" s="90"/>
      <c r="KSN167" s="90"/>
      <c r="KSO167" s="90"/>
      <c r="KSP167" s="90"/>
      <c r="KSQ167" s="90"/>
      <c r="KSR167" s="90"/>
      <c r="KSS167" s="90"/>
      <c r="KST167" s="90"/>
      <c r="KSU167" s="90"/>
      <c r="KSV167" s="90"/>
      <c r="KSW167" s="90"/>
      <c r="KSX167" s="90"/>
      <c r="KSY167" s="90"/>
      <c r="KSZ167" s="90"/>
      <c r="KTA167" s="90"/>
      <c r="KTB167" s="90"/>
      <c r="KTC167" s="90"/>
      <c r="KTD167" s="90"/>
      <c r="KTE167" s="90"/>
      <c r="KTF167" s="90"/>
      <c r="KTG167" s="90"/>
      <c r="KTH167" s="90"/>
      <c r="KTI167" s="90"/>
      <c r="KTJ167" s="90"/>
      <c r="KTK167" s="90"/>
      <c r="KTL167" s="90"/>
      <c r="KTM167" s="90"/>
      <c r="KTN167" s="90"/>
      <c r="KTO167" s="90"/>
      <c r="KTP167" s="90"/>
      <c r="KTQ167" s="90"/>
      <c r="KTR167" s="90"/>
      <c r="KTS167" s="90"/>
      <c r="KTT167" s="90"/>
      <c r="KTU167" s="90"/>
      <c r="KTV167" s="90"/>
      <c r="KTW167" s="90"/>
      <c r="KTX167" s="90"/>
      <c r="KTY167" s="90"/>
      <c r="KTZ167" s="90"/>
      <c r="KUA167" s="90"/>
      <c r="KUB167" s="90"/>
      <c r="KUC167" s="90"/>
      <c r="KUD167" s="90"/>
      <c r="KUE167" s="90"/>
      <c r="KUF167" s="90"/>
      <c r="KUG167" s="90"/>
      <c r="KUH167" s="90"/>
      <c r="KUI167" s="90"/>
      <c r="KUJ167" s="90"/>
      <c r="KUK167" s="90"/>
      <c r="KUL167" s="90"/>
      <c r="KUM167" s="90"/>
      <c r="KUN167" s="90"/>
      <c r="KUO167" s="90"/>
      <c r="KUP167" s="90"/>
      <c r="KUQ167" s="90"/>
      <c r="KUR167" s="90"/>
      <c r="KUS167" s="90"/>
      <c r="KUT167" s="90"/>
      <c r="KUU167" s="90"/>
      <c r="KUV167" s="90"/>
      <c r="KUW167" s="90"/>
      <c r="KUX167" s="90"/>
      <c r="KUY167" s="90"/>
      <c r="KUZ167" s="90"/>
      <c r="KVA167" s="90"/>
      <c r="KVB167" s="90"/>
      <c r="KVC167" s="90"/>
      <c r="KVD167" s="90"/>
      <c r="KVE167" s="90"/>
      <c r="KVF167" s="90"/>
      <c r="KVG167" s="90"/>
      <c r="KVH167" s="90"/>
      <c r="KVI167" s="90"/>
      <c r="KVJ167" s="90"/>
      <c r="KVK167" s="90"/>
      <c r="KVL167" s="90"/>
      <c r="KVM167" s="90"/>
      <c r="KVN167" s="90"/>
      <c r="KVO167" s="90"/>
      <c r="KVP167" s="90"/>
      <c r="KVQ167" s="90"/>
      <c r="KVR167" s="90"/>
      <c r="KVS167" s="90"/>
      <c r="KVT167" s="90"/>
      <c r="KVU167" s="90"/>
      <c r="KVV167" s="90"/>
      <c r="KVW167" s="90"/>
      <c r="KVX167" s="90"/>
      <c r="KVY167" s="90"/>
      <c r="KVZ167" s="90"/>
      <c r="KWA167" s="90"/>
      <c r="KWB167" s="90"/>
      <c r="KWC167" s="90"/>
      <c r="KWD167" s="90"/>
      <c r="KWE167" s="90"/>
      <c r="KWF167" s="90"/>
      <c r="KWG167" s="90"/>
      <c r="KWH167" s="90"/>
      <c r="KWI167" s="90"/>
      <c r="KWJ167" s="90"/>
      <c r="KWK167" s="90"/>
      <c r="KWL167" s="90"/>
      <c r="KWM167" s="90"/>
      <c r="KWN167" s="90"/>
      <c r="KWO167" s="90"/>
      <c r="KWP167" s="90"/>
      <c r="KWQ167" s="90"/>
      <c r="KWR167" s="90"/>
      <c r="KWS167" s="90"/>
      <c r="KWT167" s="90"/>
      <c r="KWU167" s="90"/>
      <c r="KWV167" s="90"/>
      <c r="KWW167" s="90"/>
      <c r="KWX167" s="90"/>
      <c r="KWY167" s="90"/>
      <c r="KWZ167" s="90"/>
      <c r="KXA167" s="90"/>
      <c r="KXB167" s="90"/>
      <c r="KXC167" s="90"/>
      <c r="KXD167" s="90"/>
      <c r="KXE167" s="90"/>
      <c r="KXF167" s="90"/>
      <c r="KXG167" s="90"/>
      <c r="KXH167" s="90"/>
      <c r="KXI167" s="90"/>
      <c r="KXJ167" s="90"/>
      <c r="KXK167" s="90"/>
      <c r="KXL167" s="90"/>
      <c r="KXM167" s="90"/>
      <c r="KXN167" s="90"/>
      <c r="KXO167" s="90"/>
      <c r="KXP167" s="90"/>
      <c r="KXQ167" s="90"/>
      <c r="KXR167" s="90"/>
      <c r="KXS167" s="90"/>
      <c r="KXT167" s="90"/>
      <c r="KXU167" s="90"/>
      <c r="KXV167" s="90"/>
      <c r="KXW167" s="90"/>
      <c r="KXX167" s="90"/>
      <c r="KXY167" s="90"/>
      <c r="KXZ167" s="90"/>
      <c r="KYA167" s="90"/>
      <c r="KYB167" s="90"/>
      <c r="KYC167" s="90"/>
      <c r="KYD167" s="90"/>
      <c r="KYE167" s="90"/>
      <c r="KYF167" s="90"/>
      <c r="KYG167" s="90"/>
      <c r="KYH167" s="90"/>
      <c r="KYI167" s="90"/>
      <c r="KYJ167" s="90"/>
      <c r="KYK167" s="90"/>
      <c r="KYL167" s="90"/>
      <c r="KYM167" s="90"/>
      <c r="KYN167" s="90"/>
      <c r="KYO167" s="90"/>
      <c r="KYP167" s="90"/>
      <c r="KYQ167" s="90"/>
      <c r="KYR167" s="90"/>
      <c r="KYS167" s="90"/>
      <c r="KYT167" s="90"/>
      <c r="KYU167" s="90"/>
      <c r="KYV167" s="90"/>
      <c r="KYW167" s="90"/>
      <c r="KYX167" s="90"/>
      <c r="KYY167" s="90"/>
      <c r="KYZ167" s="90"/>
      <c r="KZA167" s="90"/>
      <c r="KZB167" s="90"/>
      <c r="KZC167" s="90"/>
      <c r="KZD167" s="90"/>
      <c r="KZE167" s="90"/>
      <c r="KZF167" s="90"/>
      <c r="KZG167" s="90"/>
      <c r="KZH167" s="90"/>
      <c r="KZI167" s="90"/>
      <c r="KZJ167" s="90"/>
      <c r="KZK167" s="90"/>
      <c r="KZL167" s="90"/>
      <c r="KZM167" s="90"/>
      <c r="KZN167" s="90"/>
      <c r="KZO167" s="90"/>
      <c r="KZP167" s="90"/>
      <c r="KZQ167" s="90"/>
      <c r="KZR167" s="90"/>
      <c r="KZS167" s="90"/>
      <c r="KZT167" s="90"/>
      <c r="KZU167" s="90"/>
      <c r="KZV167" s="90"/>
      <c r="KZW167" s="90"/>
      <c r="KZX167" s="90"/>
      <c r="KZY167" s="90"/>
      <c r="KZZ167" s="90"/>
      <c r="LAA167" s="90"/>
      <c r="LAB167" s="90"/>
      <c r="LAC167" s="90"/>
      <c r="LAD167" s="90"/>
      <c r="LAE167" s="90"/>
      <c r="LAF167" s="90"/>
      <c r="LAG167" s="90"/>
      <c r="LAH167" s="90"/>
      <c r="LAI167" s="90"/>
      <c r="LAJ167" s="90"/>
      <c r="LAK167" s="90"/>
      <c r="LAL167" s="90"/>
      <c r="LAM167" s="90"/>
      <c r="LAN167" s="90"/>
      <c r="LAO167" s="90"/>
      <c r="LAP167" s="90"/>
      <c r="LAQ167" s="90"/>
      <c r="LAR167" s="90"/>
      <c r="LAS167" s="90"/>
      <c r="LAT167" s="90"/>
      <c r="LAU167" s="90"/>
      <c r="LAV167" s="90"/>
      <c r="LAW167" s="90"/>
      <c r="LAX167" s="90"/>
      <c r="LAY167" s="90"/>
      <c r="LAZ167" s="90"/>
      <c r="LBA167" s="90"/>
      <c r="LBB167" s="90"/>
      <c r="LBC167" s="90"/>
      <c r="LBD167" s="90"/>
      <c r="LBE167" s="90"/>
      <c r="LBF167" s="90"/>
      <c r="LBG167" s="90"/>
      <c r="LBH167" s="90"/>
      <c r="LBI167" s="90"/>
      <c r="LBJ167" s="90"/>
      <c r="LBK167" s="90"/>
      <c r="LBL167" s="90"/>
      <c r="LBM167" s="90"/>
      <c r="LBN167" s="90"/>
      <c r="LBO167" s="90"/>
      <c r="LBP167" s="90"/>
      <c r="LBQ167" s="90"/>
      <c r="LBR167" s="90"/>
      <c r="LBS167" s="90"/>
      <c r="LBT167" s="90"/>
      <c r="LBU167" s="90"/>
      <c r="LBV167" s="90"/>
      <c r="LBW167" s="90"/>
      <c r="LBX167" s="90"/>
      <c r="LBY167" s="90"/>
      <c r="LBZ167" s="90"/>
      <c r="LCA167" s="90"/>
      <c r="LCB167" s="90"/>
      <c r="LCC167" s="90"/>
      <c r="LCD167" s="90"/>
      <c r="LCE167" s="90"/>
      <c r="LCF167" s="90"/>
      <c r="LCG167" s="90"/>
      <c r="LCH167" s="90"/>
      <c r="LCI167" s="90"/>
      <c r="LCJ167" s="90"/>
      <c r="LCK167" s="90"/>
      <c r="LCL167" s="90"/>
      <c r="LCM167" s="90"/>
      <c r="LCN167" s="90"/>
      <c r="LCO167" s="90"/>
      <c r="LCP167" s="90"/>
      <c r="LCQ167" s="90"/>
      <c r="LCR167" s="90"/>
      <c r="LCS167" s="90"/>
      <c r="LCT167" s="90"/>
      <c r="LCU167" s="90"/>
      <c r="LCV167" s="90"/>
      <c r="LCW167" s="90"/>
      <c r="LCX167" s="90"/>
      <c r="LCY167" s="90"/>
      <c r="LCZ167" s="90"/>
      <c r="LDA167" s="90"/>
      <c r="LDB167" s="90"/>
      <c r="LDC167" s="90"/>
      <c r="LDD167" s="90"/>
      <c r="LDE167" s="90"/>
      <c r="LDF167" s="90"/>
      <c r="LDG167" s="90"/>
      <c r="LDH167" s="90"/>
      <c r="LDI167" s="90"/>
      <c r="LDJ167" s="90"/>
      <c r="LDK167" s="90"/>
      <c r="LDL167" s="90"/>
      <c r="LDM167" s="90"/>
      <c r="LDN167" s="90"/>
      <c r="LDO167" s="90"/>
      <c r="LDP167" s="90"/>
      <c r="LDQ167" s="90"/>
      <c r="LDR167" s="90"/>
      <c r="LDS167" s="90"/>
      <c r="LDT167" s="90"/>
      <c r="LDU167" s="90"/>
      <c r="LDV167" s="90"/>
      <c r="LDW167" s="90"/>
      <c r="LDX167" s="90"/>
      <c r="LDY167" s="90"/>
      <c r="LDZ167" s="90"/>
      <c r="LEA167" s="90"/>
      <c r="LEB167" s="90"/>
      <c r="LEC167" s="90"/>
      <c r="LED167" s="90"/>
      <c r="LEE167" s="90"/>
      <c r="LEF167" s="90"/>
      <c r="LEG167" s="90"/>
      <c r="LEH167" s="90"/>
      <c r="LEI167" s="90"/>
      <c r="LEJ167" s="90"/>
      <c r="LEK167" s="90"/>
      <c r="LEL167" s="90"/>
      <c r="LEM167" s="90"/>
      <c r="LEN167" s="90"/>
      <c r="LEO167" s="90"/>
      <c r="LEP167" s="90"/>
      <c r="LEQ167" s="90"/>
      <c r="LER167" s="90"/>
      <c r="LES167" s="90"/>
      <c r="LET167" s="90"/>
      <c r="LEU167" s="90"/>
      <c r="LEV167" s="90"/>
      <c r="LEW167" s="90"/>
      <c r="LEX167" s="90"/>
      <c r="LEY167" s="90"/>
      <c r="LEZ167" s="90"/>
      <c r="LFA167" s="90"/>
      <c r="LFB167" s="90"/>
      <c r="LFC167" s="90"/>
      <c r="LFD167" s="90"/>
      <c r="LFE167" s="90"/>
      <c r="LFF167" s="90"/>
      <c r="LFG167" s="90"/>
      <c r="LFH167" s="90"/>
      <c r="LFI167" s="90"/>
      <c r="LFJ167" s="90"/>
      <c r="LFK167" s="90"/>
      <c r="LFL167" s="90"/>
      <c r="LFM167" s="90"/>
      <c r="LFN167" s="90"/>
      <c r="LFO167" s="90"/>
      <c r="LFP167" s="90"/>
      <c r="LFQ167" s="90"/>
      <c r="LFR167" s="90"/>
      <c r="LFS167" s="90"/>
      <c r="LFT167" s="90"/>
      <c r="LFU167" s="90"/>
      <c r="LFV167" s="90"/>
      <c r="LFW167" s="90"/>
      <c r="LFX167" s="90"/>
      <c r="LFY167" s="90"/>
      <c r="LFZ167" s="90"/>
      <c r="LGA167" s="90"/>
      <c r="LGB167" s="90"/>
      <c r="LGC167" s="90"/>
      <c r="LGD167" s="90"/>
      <c r="LGE167" s="90"/>
      <c r="LGF167" s="90"/>
      <c r="LGG167" s="90"/>
      <c r="LGH167" s="90"/>
      <c r="LGI167" s="90"/>
      <c r="LGJ167" s="90"/>
      <c r="LGK167" s="90"/>
      <c r="LGL167" s="90"/>
      <c r="LGM167" s="90"/>
      <c r="LGN167" s="90"/>
      <c r="LGO167" s="90"/>
      <c r="LGP167" s="90"/>
      <c r="LGQ167" s="90"/>
      <c r="LGR167" s="90"/>
      <c r="LGS167" s="90"/>
      <c r="LGT167" s="90"/>
      <c r="LGU167" s="90"/>
      <c r="LGV167" s="90"/>
      <c r="LGW167" s="90"/>
      <c r="LGX167" s="90"/>
      <c r="LGY167" s="90"/>
      <c r="LGZ167" s="90"/>
      <c r="LHA167" s="90"/>
      <c r="LHB167" s="90"/>
      <c r="LHC167" s="90"/>
      <c r="LHD167" s="90"/>
      <c r="LHE167" s="90"/>
      <c r="LHF167" s="90"/>
      <c r="LHG167" s="90"/>
      <c r="LHH167" s="90"/>
      <c r="LHI167" s="90"/>
      <c r="LHJ167" s="90"/>
      <c r="LHK167" s="90"/>
      <c r="LHL167" s="90"/>
      <c r="LHM167" s="90"/>
      <c r="LHN167" s="90"/>
      <c r="LHO167" s="90"/>
      <c r="LHP167" s="90"/>
      <c r="LHQ167" s="90"/>
      <c r="LHR167" s="90"/>
      <c r="LHS167" s="90"/>
      <c r="LHT167" s="90"/>
      <c r="LHU167" s="90"/>
      <c r="LHV167" s="90"/>
      <c r="LHW167" s="90"/>
      <c r="LHX167" s="90"/>
      <c r="LHY167" s="90"/>
      <c r="LHZ167" s="90"/>
      <c r="LIA167" s="90"/>
      <c r="LIB167" s="90"/>
      <c r="LIC167" s="90"/>
      <c r="LID167" s="90"/>
      <c r="LIE167" s="90"/>
      <c r="LIF167" s="90"/>
      <c r="LIG167" s="90"/>
      <c r="LIH167" s="90"/>
      <c r="LII167" s="90"/>
      <c r="LIJ167" s="90"/>
      <c r="LIK167" s="90"/>
      <c r="LIL167" s="90"/>
      <c r="LIM167" s="90"/>
      <c r="LIN167" s="90"/>
      <c r="LIO167" s="90"/>
      <c r="LIP167" s="90"/>
      <c r="LIQ167" s="90"/>
      <c r="LIR167" s="90"/>
      <c r="LIS167" s="90"/>
      <c r="LIT167" s="90"/>
      <c r="LIU167" s="90"/>
      <c r="LIV167" s="90"/>
      <c r="LIW167" s="90"/>
      <c r="LIX167" s="90"/>
      <c r="LIY167" s="90"/>
      <c r="LIZ167" s="90"/>
      <c r="LJA167" s="90"/>
      <c r="LJB167" s="90"/>
      <c r="LJC167" s="90"/>
      <c r="LJD167" s="90"/>
      <c r="LJE167" s="90"/>
      <c r="LJF167" s="90"/>
      <c r="LJG167" s="90"/>
      <c r="LJH167" s="90"/>
      <c r="LJI167" s="90"/>
      <c r="LJJ167" s="90"/>
      <c r="LJK167" s="90"/>
      <c r="LJL167" s="90"/>
      <c r="LJM167" s="90"/>
      <c r="LJN167" s="90"/>
      <c r="LJO167" s="90"/>
      <c r="LJP167" s="90"/>
      <c r="LJQ167" s="90"/>
      <c r="LJR167" s="90"/>
      <c r="LJS167" s="90"/>
      <c r="LJT167" s="90"/>
      <c r="LJU167" s="90"/>
      <c r="LJV167" s="90"/>
      <c r="LJW167" s="90"/>
      <c r="LJX167" s="90"/>
      <c r="LJY167" s="90"/>
      <c r="LJZ167" s="90"/>
      <c r="LKA167" s="90"/>
      <c r="LKB167" s="90"/>
      <c r="LKC167" s="90"/>
      <c r="LKD167" s="90"/>
      <c r="LKE167" s="90"/>
      <c r="LKF167" s="90"/>
      <c r="LKG167" s="90"/>
      <c r="LKH167" s="90"/>
      <c r="LKI167" s="90"/>
      <c r="LKJ167" s="90"/>
      <c r="LKK167" s="90"/>
      <c r="LKL167" s="90"/>
      <c r="LKM167" s="90"/>
      <c r="LKN167" s="90"/>
      <c r="LKO167" s="90"/>
      <c r="LKP167" s="90"/>
      <c r="LKQ167" s="90"/>
      <c r="LKR167" s="90"/>
      <c r="LKS167" s="90"/>
      <c r="LKT167" s="90"/>
      <c r="LKU167" s="90"/>
      <c r="LKV167" s="90"/>
      <c r="LKW167" s="90"/>
      <c r="LKX167" s="90"/>
      <c r="LKY167" s="90"/>
      <c r="LKZ167" s="90"/>
      <c r="LLA167" s="90"/>
      <c r="LLB167" s="90"/>
      <c r="LLC167" s="90"/>
      <c r="LLD167" s="90"/>
      <c r="LLE167" s="90"/>
      <c r="LLF167" s="90"/>
      <c r="LLG167" s="90"/>
      <c r="LLH167" s="90"/>
      <c r="LLI167" s="90"/>
      <c r="LLJ167" s="90"/>
      <c r="LLK167" s="90"/>
      <c r="LLL167" s="90"/>
      <c r="LLM167" s="90"/>
      <c r="LLN167" s="90"/>
      <c r="LLO167" s="90"/>
      <c r="LLP167" s="90"/>
      <c r="LLQ167" s="90"/>
      <c r="LLR167" s="90"/>
      <c r="LLS167" s="90"/>
      <c r="LLT167" s="90"/>
      <c r="LLU167" s="90"/>
      <c r="LLV167" s="90"/>
      <c r="LLW167" s="90"/>
      <c r="LLX167" s="90"/>
      <c r="LLY167" s="90"/>
      <c r="LLZ167" s="90"/>
      <c r="LMA167" s="90"/>
      <c r="LMB167" s="90"/>
      <c r="LMC167" s="90"/>
      <c r="LMD167" s="90"/>
      <c r="LME167" s="90"/>
      <c r="LMF167" s="90"/>
      <c r="LMG167" s="90"/>
      <c r="LMH167" s="90"/>
      <c r="LMI167" s="90"/>
      <c r="LMJ167" s="90"/>
      <c r="LMK167" s="90"/>
      <c r="LML167" s="90"/>
      <c r="LMM167" s="90"/>
      <c r="LMN167" s="90"/>
      <c r="LMO167" s="90"/>
      <c r="LMP167" s="90"/>
      <c r="LMQ167" s="90"/>
      <c r="LMR167" s="90"/>
      <c r="LMS167" s="90"/>
      <c r="LMT167" s="90"/>
      <c r="LMU167" s="90"/>
      <c r="LMV167" s="90"/>
      <c r="LMW167" s="90"/>
      <c r="LMX167" s="90"/>
      <c r="LMY167" s="90"/>
      <c r="LMZ167" s="90"/>
      <c r="LNA167" s="90"/>
      <c r="LNB167" s="90"/>
      <c r="LNC167" s="90"/>
      <c r="LND167" s="90"/>
      <c r="LNE167" s="90"/>
      <c r="LNF167" s="90"/>
      <c r="LNG167" s="90"/>
      <c r="LNH167" s="90"/>
      <c r="LNI167" s="90"/>
      <c r="LNJ167" s="90"/>
      <c r="LNK167" s="90"/>
      <c r="LNL167" s="90"/>
      <c r="LNM167" s="90"/>
      <c r="LNN167" s="90"/>
      <c r="LNO167" s="90"/>
      <c r="LNP167" s="90"/>
      <c r="LNQ167" s="90"/>
      <c r="LNR167" s="90"/>
      <c r="LNS167" s="90"/>
      <c r="LNT167" s="90"/>
      <c r="LNU167" s="90"/>
      <c r="LNV167" s="90"/>
      <c r="LNW167" s="90"/>
      <c r="LNX167" s="90"/>
      <c r="LNY167" s="90"/>
      <c r="LNZ167" s="90"/>
      <c r="LOA167" s="90"/>
      <c r="LOB167" s="90"/>
      <c r="LOC167" s="90"/>
      <c r="LOD167" s="90"/>
      <c r="LOE167" s="90"/>
      <c r="LOF167" s="90"/>
      <c r="LOG167" s="90"/>
      <c r="LOH167" s="90"/>
      <c r="LOI167" s="90"/>
      <c r="LOJ167" s="90"/>
      <c r="LOK167" s="90"/>
      <c r="LOL167" s="90"/>
      <c r="LOM167" s="90"/>
      <c r="LON167" s="90"/>
      <c r="LOO167" s="90"/>
      <c r="LOP167" s="90"/>
      <c r="LOQ167" s="90"/>
      <c r="LOR167" s="90"/>
      <c r="LOS167" s="90"/>
      <c r="LOT167" s="90"/>
      <c r="LOU167" s="90"/>
      <c r="LOV167" s="90"/>
      <c r="LOW167" s="90"/>
      <c r="LOX167" s="90"/>
      <c r="LOY167" s="90"/>
      <c r="LOZ167" s="90"/>
      <c r="LPA167" s="90"/>
      <c r="LPB167" s="90"/>
      <c r="LPC167" s="90"/>
      <c r="LPD167" s="90"/>
      <c r="LPE167" s="90"/>
      <c r="LPF167" s="90"/>
      <c r="LPG167" s="90"/>
      <c r="LPH167" s="90"/>
      <c r="LPI167" s="90"/>
      <c r="LPJ167" s="90"/>
      <c r="LPK167" s="90"/>
      <c r="LPL167" s="90"/>
      <c r="LPM167" s="90"/>
      <c r="LPN167" s="90"/>
      <c r="LPO167" s="90"/>
      <c r="LPP167" s="90"/>
      <c r="LPQ167" s="90"/>
      <c r="LPR167" s="90"/>
      <c r="LPS167" s="90"/>
      <c r="LPT167" s="90"/>
      <c r="LPU167" s="90"/>
      <c r="LPV167" s="90"/>
      <c r="LPW167" s="90"/>
      <c r="LPX167" s="90"/>
      <c r="LPY167" s="90"/>
      <c r="LPZ167" s="90"/>
      <c r="LQA167" s="90"/>
      <c r="LQB167" s="90"/>
      <c r="LQC167" s="90"/>
      <c r="LQD167" s="90"/>
      <c r="LQE167" s="90"/>
      <c r="LQF167" s="90"/>
      <c r="LQG167" s="90"/>
      <c r="LQH167" s="90"/>
      <c r="LQI167" s="90"/>
      <c r="LQJ167" s="90"/>
      <c r="LQK167" s="90"/>
      <c r="LQL167" s="90"/>
      <c r="LQM167" s="90"/>
      <c r="LQN167" s="90"/>
      <c r="LQO167" s="90"/>
      <c r="LQP167" s="90"/>
      <c r="LQQ167" s="90"/>
      <c r="LQR167" s="90"/>
      <c r="LQS167" s="90"/>
      <c r="LQT167" s="90"/>
      <c r="LQU167" s="90"/>
      <c r="LQV167" s="90"/>
      <c r="LQW167" s="90"/>
      <c r="LQX167" s="90"/>
      <c r="LQY167" s="90"/>
      <c r="LQZ167" s="90"/>
      <c r="LRA167" s="90"/>
      <c r="LRB167" s="90"/>
      <c r="LRC167" s="90"/>
      <c r="LRD167" s="90"/>
      <c r="LRE167" s="90"/>
      <c r="LRF167" s="90"/>
      <c r="LRG167" s="90"/>
      <c r="LRH167" s="90"/>
      <c r="LRI167" s="90"/>
      <c r="LRJ167" s="90"/>
      <c r="LRK167" s="90"/>
      <c r="LRL167" s="90"/>
      <c r="LRM167" s="90"/>
      <c r="LRN167" s="90"/>
      <c r="LRO167" s="90"/>
      <c r="LRP167" s="90"/>
      <c r="LRQ167" s="90"/>
      <c r="LRR167" s="90"/>
      <c r="LRS167" s="90"/>
      <c r="LRT167" s="90"/>
      <c r="LRU167" s="90"/>
      <c r="LRV167" s="90"/>
      <c r="LRW167" s="90"/>
      <c r="LRX167" s="90"/>
      <c r="LRY167" s="90"/>
      <c r="LRZ167" s="90"/>
      <c r="LSA167" s="90"/>
      <c r="LSB167" s="90"/>
      <c r="LSC167" s="90"/>
      <c r="LSD167" s="90"/>
      <c r="LSE167" s="90"/>
      <c r="LSF167" s="90"/>
      <c r="LSG167" s="90"/>
      <c r="LSH167" s="90"/>
      <c r="LSI167" s="90"/>
      <c r="LSJ167" s="90"/>
      <c r="LSK167" s="90"/>
      <c r="LSL167" s="90"/>
      <c r="LSM167" s="90"/>
      <c r="LSN167" s="90"/>
      <c r="LSO167" s="90"/>
      <c r="LSP167" s="90"/>
      <c r="LSQ167" s="90"/>
      <c r="LSR167" s="90"/>
      <c r="LSS167" s="90"/>
      <c r="LST167" s="90"/>
      <c r="LSU167" s="90"/>
      <c r="LSV167" s="90"/>
      <c r="LSW167" s="90"/>
      <c r="LSX167" s="90"/>
      <c r="LSY167" s="90"/>
      <c r="LSZ167" s="90"/>
      <c r="LTA167" s="90"/>
      <c r="LTB167" s="90"/>
      <c r="LTC167" s="90"/>
      <c r="LTD167" s="90"/>
      <c r="LTE167" s="90"/>
      <c r="LTF167" s="90"/>
      <c r="LTG167" s="90"/>
      <c r="LTH167" s="90"/>
      <c r="LTI167" s="90"/>
      <c r="LTJ167" s="90"/>
      <c r="LTK167" s="90"/>
      <c r="LTL167" s="90"/>
      <c r="LTM167" s="90"/>
      <c r="LTN167" s="90"/>
      <c r="LTO167" s="90"/>
      <c r="LTP167" s="90"/>
      <c r="LTQ167" s="90"/>
      <c r="LTR167" s="90"/>
      <c r="LTS167" s="90"/>
      <c r="LTT167" s="90"/>
      <c r="LTU167" s="90"/>
      <c r="LTV167" s="90"/>
      <c r="LTW167" s="90"/>
      <c r="LTX167" s="90"/>
      <c r="LTY167" s="90"/>
      <c r="LTZ167" s="90"/>
      <c r="LUA167" s="90"/>
      <c r="LUB167" s="90"/>
      <c r="LUC167" s="90"/>
      <c r="LUD167" s="90"/>
      <c r="LUE167" s="90"/>
      <c r="LUF167" s="90"/>
      <c r="LUG167" s="90"/>
      <c r="LUH167" s="90"/>
      <c r="LUI167" s="90"/>
      <c r="LUJ167" s="90"/>
      <c r="LUK167" s="90"/>
      <c r="LUL167" s="90"/>
      <c r="LUM167" s="90"/>
      <c r="LUN167" s="90"/>
      <c r="LUO167" s="90"/>
      <c r="LUP167" s="90"/>
      <c r="LUQ167" s="90"/>
      <c r="LUR167" s="90"/>
      <c r="LUS167" s="90"/>
      <c r="LUT167" s="90"/>
      <c r="LUU167" s="90"/>
      <c r="LUV167" s="90"/>
      <c r="LUW167" s="90"/>
      <c r="LUX167" s="90"/>
      <c r="LUY167" s="90"/>
      <c r="LUZ167" s="90"/>
      <c r="LVA167" s="90"/>
      <c r="LVB167" s="90"/>
      <c r="LVC167" s="90"/>
      <c r="LVD167" s="90"/>
      <c r="LVE167" s="90"/>
      <c r="LVF167" s="90"/>
      <c r="LVG167" s="90"/>
      <c r="LVH167" s="90"/>
      <c r="LVI167" s="90"/>
      <c r="LVJ167" s="90"/>
      <c r="LVK167" s="90"/>
      <c r="LVL167" s="90"/>
      <c r="LVM167" s="90"/>
      <c r="LVN167" s="90"/>
      <c r="LVO167" s="90"/>
      <c r="LVP167" s="90"/>
      <c r="LVQ167" s="90"/>
      <c r="LVR167" s="90"/>
      <c r="LVS167" s="90"/>
      <c r="LVT167" s="90"/>
      <c r="LVU167" s="90"/>
      <c r="LVV167" s="90"/>
      <c r="LVW167" s="90"/>
      <c r="LVX167" s="90"/>
      <c r="LVY167" s="90"/>
      <c r="LVZ167" s="90"/>
      <c r="LWA167" s="90"/>
      <c r="LWB167" s="90"/>
      <c r="LWC167" s="90"/>
      <c r="LWD167" s="90"/>
      <c r="LWE167" s="90"/>
      <c r="LWF167" s="90"/>
      <c r="LWG167" s="90"/>
      <c r="LWH167" s="90"/>
      <c r="LWI167" s="90"/>
      <c r="LWJ167" s="90"/>
      <c r="LWK167" s="90"/>
      <c r="LWL167" s="90"/>
      <c r="LWM167" s="90"/>
      <c r="LWN167" s="90"/>
      <c r="LWO167" s="90"/>
      <c r="LWP167" s="90"/>
      <c r="LWQ167" s="90"/>
      <c r="LWR167" s="90"/>
      <c r="LWS167" s="90"/>
      <c r="LWT167" s="90"/>
      <c r="LWU167" s="90"/>
      <c r="LWV167" s="90"/>
      <c r="LWW167" s="90"/>
      <c r="LWX167" s="90"/>
      <c r="LWY167" s="90"/>
      <c r="LWZ167" s="90"/>
      <c r="LXA167" s="90"/>
      <c r="LXB167" s="90"/>
      <c r="LXC167" s="90"/>
      <c r="LXD167" s="90"/>
      <c r="LXE167" s="90"/>
      <c r="LXF167" s="90"/>
      <c r="LXG167" s="90"/>
      <c r="LXH167" s="90"/>
      <c r="LXI167" s="90"/>
      <c r="LXJ167" s="90"/>
      <c r="LXK167" s="90"/>
      <c r="LXL167" s="90"/>
      <c r="LXM167" s="90"/>
      <c r="LXN167" s="90"/>
      <c r="LXO167" s="90"/>
      <c r="LXP167" s="90"/>
      <c r="LXQ167" s="90"/>
      <c r="LXR167" s="90"/>
      <c r="LXS167" s="90"/>
      <c r="LXT167" s="90"/>
      <c r="LXU167" s="90"/>
      <c r="LXV167" s="90"/>
      <c r="LXW167" s="90"/>
      <c r="LXX167" s="90"/>
      <c r="LXY167" s="90"/>
      <c r="LXZ167" s="90"/>
      <c r="LYA167" s="90"/>
      <c r="LYB167" s="90"/>
      <c r="LYC167" s="90"/>
      <c r="LYD167" s="90"/>
      <c r="LYE167" s="90"/>
      <c r="LYF167" s="90"/>
      <c r="LYG167" s="90"/>
      <c r="LYH167" s="90"/>
      <c r="LYI167" s="90"/>
      <c r="LYJ167" s="90"/>
      <c r="LYK167" s="90"/>
      <c r="LYL167" s="90"/>
      <c r="LYM167" s="90"/>
      <c r="LYN167" s="90"/>
      <c r="LYO167" s="90"/>
      <c r="LYP167" s="90"/>
      <c r="LYQ167" s="90"/>
      <c r="LYR167" s="90"/>
      <c r="LYS167" s="90"/>
      <c r="LYT167" s="90"/>
      <c r="LYU167" s="90"/>
      <c r="LYV167" s="90"/>
      <c r="LYW167" s="90"/>
      <c r="LYX167" s="90"/>
      <c r="LYY167" s="90"/>
      <c r="LYZ167" s="90"/>
      <c r="LZA167" s="90"/>
      <c r="LZB167" s="90"/>
      <c r="LZC167" s="90"/>
      <c r="LZD167" s="90"/>
      <c r="LZE167" s="90"/>
      <c r="LZF167" s="90"/>
      <c r="LZG167" s="90"/>
      <c r="LZH167" s="90"/>
      <c r="LZI167" s="90"/>
      <c r="LZJ167" s="90"/>
      <c r="LZK167" s="90"/>
      <c r="LZL167" s="90"/>
      <c r="LZM167" s="90"/>
      <c r="LZN167" s="90"/>
      <c r="LZO167" s="90"/>
      <c r="LZP167" s="90"/>
      <c r="LZQ167" s="90"/>
      <c r="LZR167" s="90"/>
      <c r="LZS167" s="90"/>
      <c r="LZT167" s="90"/>
      <c r="LZU167" s="90"/>
      <c r="LZV167" s="90"/>
      <c r="LZW167" s="90"/>
      <c r="LZX167" s="90"/>
      <c r="LZY167" s="90"/>
      <c r="LZZ167" s="90"/>
      <c r="MAA167" s="90"/>
      <c r="MAB167" s="90"/>
      <c r="MAC167" s="90"/>
      <c r="MAD167" s="90"/>
      <c r="MAE167" s="90"/>
      <c r="MAF167" s="90"/>
      <c r="MAG167" s="90"/>
      <c r="MAH167" s="90"/>
      <c r="MAI167" s="90"/>
      <c r="MAJ167" s="90"/>
      <c r="MAK167" s="90"/>
      <c r="MAL167" s="90"/>
      <c r="MAM167" s="90"/>
      <c r="MAN167" s="90"/>
      <c r="MAO167" s="90"/>
      <c r="MAP167" s="90"/>
      <c r="MAQ167" s="90"/>
      <c r="MAR167" s="90"/>
      <c r="MAS167" s="90"/>
      <c r="MAT167" s="90"/>
      <c r="MAU167" s="90"/>
      <c r="MAV167" s="90"/>
      <c r="MAW167" s="90"/>
      <c r="MAX167" s="90"/>
      <c r="MAY167" s="90"/>
      <c r="MAZ167" s="90"/>
      <c r="MBA167" s="90"/>
      <c r="MBB167" s="90"/>
      <c r="MBC167" s="90"/>
      <c r="MBD167" s="90"/>
      <c r="MBE167" s="90"/>
      <c r="MBF167" s="90"/>
      <c r="MBG167" s="90"/>
      <c r="MBH167" s="90"/>
      <c r="MBI167" s="90"/>
      <c r="MBJ167" s="90"/>
      <c r="MBK167" s="90"/>
      <c r="MBL167" s="90"/>
      <c r="MBM167" s="90"/>
      <c r="MBN167" s="90"/>
      <c r="MBO167" s="90"/>
      <c r="MBP167" s="90"/>
      <c r="MBQ167" s="90"/>
      <c r="MBR167" s="90"/>
      <c r="MBS167" s="90"/>
      <c r="MBT167" s="90"/>
      <c r="MBU167" s="90"/>
      <c r="MBV167" s="90"/>
      <c r="MBW167" s="90"/>
      <c r="MBX167" s="90"/>
      <c r="MBY167" s="90"/>
      <c r="MBZ167" s="90"/>
      <c r="MCA167" s="90"/>
      <c r="MCB167" s="90"/>
      <c r="MCC167" s="90"/>
      <c r="MCD167" s="90"/>
      <c r="MCE167" s="90"/>
      <c r="MCF167" s="90"/>
      <c r="MCG167" s="90"/>
      <c r="MCH167" s="90"/>
      <c r="MCI167" s="90"/>
      <c r="MCJ167" s="90"/>
      <c r="MCK167" s="90"/>
      <c r="MCL167" s="90"/>
      <c r="MCM167" s="90"/>
      <c r="MCN167" s="90"/>
      <c r="MCO167" s="90"/>
      <c r="MCP167" s="90"/>
      <c r="MCQ167" s="90"/>
      <c r="MCR167" s="90"/>
      <c r="MCS167" s="90"/>
      <c r="MCT167" s="90"/>
      <c r="MCU167" s="90"/>
      <c r="MCV167" s="90"/>
      <c r="MCW167" s="90"/>
      <c r="MCX167" s="90"/>
      <c r="MCY167" s="90"/>
      <c r="MCZ167" s="90"/>
      <c r="MDA167" s="90"/>
      <c r="MDB167" s="90"/>
      <c r="MDC167" s="90"/>
      <c r="MDD167" s="90"/>
      <c r="MDE167" s="90"/>
      <c r="MDF167" s="90"/>
      <c r="MDG167" s="90"/>
      <c r="MDH167" s="90"/>
      <c r="MDI167" s="90"/>
      <c r="MDJ167" s="90"/>
      <c r="MDK167" s="90"/>
      <c r="MDL167" s="90"/>
      <c r="MDM167" s="90"/>
      <c r="MDN167" s="90"/>
      <c r="MDO167" s="90"/>
      <c r="MDP167" s="90"/>
      <c r="MDQ167" s="90"/>
      <c r="MDR167" s="90"/>
      <c r="MDS167" s="90"/>
      <c r="MDT167" s="90"/>
      <c r="MDU167" s="90"/>
      <c r="MDV167" s="90"/>
      <c r="MDW167" s="90"/>
      <c r="MDX167" s="90"/>
      <c r="MDY167" s="90"/>
      <c r="MDZ167" s="90"/>
      <c r="MEA167" s="90"/>
      <c r="MEB167" s="90"/>
      <c r="MEC167" s="90"/>
      <c r="MED167" s="90"/>
      <c r="MEE167" s="90"/>
      <c r="MEF167" s="90"/>
      <c r="MEG167" s="90"/>
      <c r="MEH167" s="90"/>
      <c r="MEI167" s="90"/>
      <c r="MEJ167" s="90"/>
      <c r="MEK167" s="90"/>
      <c r="MEL167" s="90"/>
      <c r="MEM167" s="90"/>
      <c r="MEN167" s="90"/>
      <c r="MEO167" s="90"/>
      <c r="MEP167" s="90"/>
      <c r="MEQ167" s="90"/>
      <c r="MER167" s="90"/>
      <c r="MES167" s="90"/>
      <c r="MET167" s="90"/>
      <c r="MEU167" s="90"/>
      <c r="MEV167" s="90"/>
      <c r="MEW167" s="90"/>
      <c r="MEX167" s="90"/>
      <c r="MEY167" s="90"/>
      <c r="MEZ167" s="90"/>
      <c r="MFA167" s="90"/>
      <c r="MFB167" s="90"/>
      <c r="MFC167" s="90"/>
      <c r="MFD167" s="90"/>
      <c r="MFE167" s="90"/>
      <c r="MFF167" s="90"/>
      <c r="MFG167" s="90"/>
      <c r="MFH167" s="90"/>
      <c r="MFI167" s="90"/>
      <c r="MFJ167" s="90"/>
      <c r="MFK167" s="90"/>
      <c r="MFL167" s="90"/>
      <c r="MFM167" s="90"/>
      <c r="MFN167" s="90"/>
      <c r="MFO167" s="90"/>
      <c r="MFP167" s="90"/>
      <c r="MFQ167" s="90"/>
      <c r="MFR167" s="90"/>
      <c r="MFS167" s="90"/>
      <c r="MFT167" s="90"/>
      <c r="MFU167" s="90"/>
      <c r="MFV167" s="90"/>
      <c r="MFW167" s="90"/>
      <c r="MFX167" s="90"/>
      <c r="MFY167" s="90"/>
      <c r="MFZ167" s="90"/>
      <c r="MGA167" s="90"/>
      <c r="MGB167" s="90"/>
      <c r="MGC167" s="90"/>
      <c r="MGD167" s="90"/>
      <c r="MGE167" s="90"/>
      <c r="MGF167" s="90"/>
      <c r="MGG167" s="90"/>
      <c r="MGH167" s="90"/>
      <c r="MGI167" s="90"/>
      <c r="MGJ167" s="90"/>
      <c r="MGK167" s="90"/>
      <c r="MGL167" s="90"/>
      <c r="MGM167" s="90"/>
      <c r="MGN167" s="90"/>
      <c r="MGO167" s="90"/>
      <c r="MGP167" s="90"/>
      <c r="MGQ167" s="90"/>
      <c r="MGR167" s="90"/>
      <c r="MGS167" s="90"/>
      <c r="MGT167" s="90"/>
      <c r="MGU167" s="90"/>
      <c r="MGV167" s="90"/>
      <c r="MGW167" s="90"/>
      <c r="MGX167" s="90"/>
      <c r="MGY167" s="90"/>
      <c r="MGZ167" s="90"/>
      <c r="MHA167" s="90"/>
      <c r="MHB167" s="90"/>
      <c r="MHC167" s="90"/>
      <c r="MHD167" s="90"/>
      <c r="MHE167" s="90"/>
      <c r="MHF167" s="90"/>
      <c r="MHG167" s="90"/>
      <c r="MHH167" s="90"/>
      <c r="MHI167" s="90"/>
      <c r="MHJ167" s="90"/>
      <c r="MHK167" s="90"/>
      <c r="MHL167" s="90"/>
      <c r="MHM167" s="90"/>
      <c r="MHN167" s="90"/>
      <c r="MHO167" s="90"/>
      <c r="MHP167" s="90"/>
      <c r="MHQ167" s="90"/>
      <c r="MHR167" s="90"/>
      <c r="MHS167" s="90"/>
      <c r="MHT167" s="90"/>
      <c r="MHU167" s="90"/>
      <c r="MHV167" s="90"/>
      <c r="MHW167" s="90"/>
      <c r="MHX167" s="90"/>
      <c r="MHY167" s="90"/>
      <c r="MHZ167" s="90"/>
      <c r="MIA167" s="90"/>
      <c r="MIB167" s="90"/>
      <c r="MIC167" s="90"/>
      <c r="MID167" s="90"/>
      <c r="MIE167" s="90"/>
      <c r="MIF167" s="90"/>
      <c r="MIG167" s="90"/>
      <c r="MIH167" s="90"/>
      <c r="MII167" s="90"/>
      <c r="MIJ167" s="90"/>
      <c r="MIK167" s="90"/>
      <c r="MIL167" s="90"/>
      <c r="MIM167" s="90"/>
      <c r="MIN167" s="90"/>
      <c r="MIO167" s="90"/>
      <c r="MIP167" s="90"/>
      <c r="MIQ167" s="90"/>
      <c r="MIR167" s="90"/>
      <c r="MIS167" s="90"/>
      <c r="MIT167" s="90"/>
      <c r="MIU167" s="90"/>
      <c r="MIV167" s="90"/>
      <c r="MIW167" s="90"/>
      <c r="MIX167" s="90"/>
      <c r="MIY167" s="90"/>
      <c r="MIZ167" s="90"/>
      <c r="MJA167" s="90"/>
      <c r="MJB167" s="90"/>
      <c r="MJC167" s="90"/>
      <c r="MJD167" s="90"/>
      <c r="MJE167" s="90"/>
      <c r="MJF167" s="90"/>
      <c r="MJG167" s="90"/>
      <c r="MJH167" s="90"/>
      <c r="MJI167" s="90"/>
      <c r="MJJ167" s="90"/>
      <c r="MJK167" s="90"/>
      <c r="MJL167" s="90"/>
      <c r="MJM167" s="90"/>
      <c r="MJN167" s="90"/>
      <c r="MJO167" s="90"/>
      <c r="MJP167" s="90"/>
      <c r="MJQ167" s="90"/>
      <c r="MJR167" s="90"/>
      <c r="MJS167" s="90"/>
      <c r="MJT167" s="90"/>
      <c r="MJU167" s="90"/>
      <c r="MJV167" s="90"/>
      <c r="MJW167" s="90"/>
      <c r="MJX167" s="90"/>
      <c r="MJY167" s="90"/>
      <c r="MJZ167" s="90"/>
      <c r="MKA167" s="90"/>
      <c r="MKB167" s="90"/>
      <c r="MKC167" s="90"/>
      <c r="MKD167" s="90"/>
      <c r="MKE167" s="90"/>
      <c r="MKF167" s="90"/>
      <c r="MKG167" s="90"/>
      <c r="MKH167" s="90"/>
      <c r="MKI167" s="90"/>
      <c r="MKJ167" s="90"/>
      <c r="MKK167" s="90"/>
      <c r="MKL167" s="90"/>
      <c r="MKM167" s="90"/>
      <c r="MKN167" s="90"/>
      <c r="MKO167" s="90"/>
      <c r="MKP167" s="90"/>
      <c r="MKQ167" s="90"/>
      <c r="MKR167" s="90"/>
      <c r="MKS167" s="90"/>
      <c r="MKT167" s="90"/>
      <c r="MKU167" s="90"/>
      <c r="MKV167" s="90"/>
      <c r="MKW167" s="90"/>
      <c r="MKX167" s="90"/>
      <c r="MKY167" s="90"/>
      <c r="MKZ167" s="90"/>
      <c r="MLA167" s="90"/>
      <c r="MLB167" s="90"/>
      <c r="MLC167" s="90"/>
      <c r="MLD167" s="90"/>
      <c r="MLE167" s="90"/>
      <c r="MLF167" s="90"/>
      <c r="MLG167" s="90"/>
      <c r="MLH167" s="90"/>
      <c r="MLI167" s="90"/>
      <c r="MLJ167" s="90"/>
      <c r="MLK167" s="90"/>
      <c r="MLL167" s="90"/>
      <c r="MLM167" s="90"/>
      <c r="MLN167" s="90"/>
      <c r="MLO167" s="90"/>
      <c r="MLP167" s="90"/>
      <c r="MLQ167" s="90"/>
      <c r="MLR167" s="90"/>
      <c r="MLS167" s="90"/>
      <c r="MLT167" s="90"/>
      <c r="MLU167" s="90"/>
      <c r="MLV167" s="90"/>
      <c r="MLW167" s="90"/>
      <c r="MLX167" s="90"/>
      <c r="MLY167" s="90"/>
      <c r="MLZ167" s="90"/>
      <c r="MMA167" s="90"/>
      <c r="MMB167" s="90"/>
      <c r="MMC167" s="90"/>
      <c r="MMD167" s="90"/>
      <c r="MME167" s="90"/>
      <c r="MMF167" s="90"/>
      <c r="MMG167" s="90"/>
      <c r="MMH167" s="90"/>
      <c r="MMI167" s="90"/>
      <c r="MMJ167" s="90"/>
      <c r="MMK167" s="90"/>
      <c r="MML167" s="90"/>
      <c r="MMM167" s="90"/>
      <c r="MMN167" s="90"/>
      <c r="MMO167" s="90"/>
      <c r="MMP167" s="90"/>
      <c r="MMQ167" s="90"/>
      <c r="MMR167" s="90"/>
      <c r="MMS167" s="90"/>
      <c r="MMT167" s="90"/>
      <c r="MMU167" s="90"/>
      <c r="MMV167" s="90"/>
      <c r="MMW167" s="90"/>
      <c r="MMX167" s="90"/>
      <c r="MMY167" s="90"/>
      <c r="MMZ167" s="90"/>
      <c r="MNA167" s="90"/>
      <c r="MNB167" s="90"/>
      <c r="MNC167" s="90"/>
      <c r="MND167" s="90"/>
      <c r="MNE167" s="90"/>
      <c r="MNF167" s="90"/>
      <c r="MNG167" s="90"/>
      <c r="MNH167" s="90"/>
      <c r="MNI167" s="90"/>
      <c r="MNJ167" s="90"/>
      <c r="MNK167" s="90"/>
      <c r="MNL167" s="90"/>
      <c r="MNM167" s="90"/>
      <c r="MNN167" s="90"/>
      <c r="MNO167" s="90"/>
      <c r="MNP167" s="90"/>
      <c r="MNQ167" s="90"/>
      <c r="MNR167" s="90"/>
      <c r="MNS167" s="90"/>
      <c r="MNT167" s="90"/>
      <c r="MNU167" s="90"/>
      <c r="MNV167" s="90"/>
      <c r="MNW167" s="90"/>
      <c r="MNX167" s="90"/>
      <c r="MNY167" s="90"/>
      <c r="MNZ167" s="90"/>
      <c r="MOA167" s="90"/>
      <c r="MOB167" s="90"/>
      <c r="MOC167" s="90"/>
      <c r="MOD167" s="90"/>
      <c r="MOE167" s="90"/>
      <c r="MOF167" s="90"/>
      <c r="MOG167" s="90"/>
      <c r="MOH167" s="90"/>
      <c r="MOI167" s="90"/>
      <c r="MOJ167" s="90"/>
      <c r="MOK167" s="90"/>
      <c r="MOL167" s="90"/>
      <c r="MOM167" s="90"/>
      <c r="MON167" s="90"/>
      <c r="MOO167" s="90"/>
      <c r="MOP167" s="90"/>
      <c r="MOQ167" s="90"/>
      <c r="MOR167" s="90"/>
      <c r="MOS167" s="90"/>
      <c r="MOT167" s="90"/>
      <c r="MOU167" s="90"/>
      <c r="MOV167" s="90"/>
      <c r="MOW167" s="90"/>
      <c r="MOX167" s="90"/>
      <c r="MOY167" s="90"/>
      <c r="MOZ167" s="90"/>
      <c r="MPA167" s="90"/>
      <c r="MPB167" s="90"/>
      <c r="MPC167" s="90"/>
      <c r="MPD167" s="90"/>
      <c r="MPE167" s="90"/>
      <c r="MPF167" s="90"/>
      <c r="MPG167" s="90"/>
      <c r="MPH167" s="90"/>
      <c r="MPI167" s="90"/>
      <c r="MPJ167" s="90"/>
      <c r="MPK167" s="90"/>
      <c r="MPL167" s="90"/>
      <c r="MPM167" s="90"/>
      <c r="MPN167" s="90"/>
      <c r="MPO167" s="90"/>
      <c r="MPP167" s="90"/>
      <c r="MPQ167" s="90"/>
      <c r="MPR167" s="90"/>
      <c r="MPS167" s="90"/>
      <c r="MPT167" s="90"/>
      <c r="MPU167" s="90"/>
      <c r="MPV167" s="90"/>
      <c r="MPW167" s="90"/>
      <c r="MPX167" s="90"/>
      <c r="MPY167" s="90"/>
      <c r="MPZ167" s="90"/>
      <c r="MQA167" s="90"/>
      <c r="MQB167" s="90"/>
      <c r="MQC167" s="90"/>
      <c r="MQD167" s="90"/>
      <c r="MQE167" s="90"/>
      <c r="MQF167" s="90"/>
      <c r="MQG167" s="90"/>
      <c r="MQH167" s="90"/>
      <c r="MQI167" s="90"/>
      <c r="MQJ167" s="90"/>
      <c r="MQK167" s="90"/>
      <c r="MQL167" s="90"/>
      <c r="MQM167" s="90"/>
      <c r="MQN167" s="90"/>
      <c r="MQO167" s="90"/>
      <c r="MQP167" s="90"/>
      <c r="MQQ167" s="90"/>
      <c r="MQR167" s="90"/>
      <c r="MQS167" s="90"/>
      <c r="MQT167" s="90"/>
      <c r="MQU167" s="90"/>
      <c r="MQV167" s="90"/>
      <c r="MQW167" s="90"/>
      <c r="MQX167" s="90"/>
      <c r="MQY167" s="90"/>
      <c r="MQZ167" s="90"/>
      <c r="MRA167" s="90"/>
      <c r="MRB167" s="90"/>
      <c r="MRC167" s="90"/>
      <c r="MRD167" s="90"/>
      <c r="MRE167" s="90"/>
      <c r="MRF167" s="90"/>
      <c r="MRG167" s="90"/>
      <c r="MRH167" s="90"/>
      <c r="MRI167" s="90"/>
      <c r="MRJ167" s="90"/>
      <c r="MRK167" s="90"/>
      <c r="MRL167" s="90"/>
      <c r="MRM167" s="90"/>
      <c r="MRN167" s="90"/>
      <c r="MRO167" s="90"/>
      <c r="MRP167" s="90"/>
      <c r="MRQ167" s="90"/>
      <c r="MRR167" s="90"/>
      <c r="MRS167" s="90"/>
      <c r="MRT167" s="90"/>
      <c r="MRU167" s="90"/>
      <c r="MRV167" s="90"/>
      <c r="MRW167" s="90"/>
      <c r="MRX167" s="90"/>
      <c r="MRY167" s="90"/>
      <c r="MRZ167" s="90"/>
      <c r="MSA167" s="90"/>
      <c r="MSB167" s="90"/>
      <c r="MSC167" s="90"/>
      <c r="MSD167" s="90"/>
      <c r="MSE167" s="90"/>
      <c r="MSF167" s="90"/>
      <c r="MSG167" s="90"/>
      <c r="MSH167" s="90"/>
      <c r="MSI167" s="90"/>
      <c r="MSJ167" s="90"/>
      <c r="MSK167" s="90"/>
      <c r="MSL167" s="90"/>
      <c r="MSM167" s="90"/>
      <c r="MSN167" s="90"/>
      <c r="MSO167" s="90"/>
      <c r="MSP167" s="90"/>
      <c r="MSQ167" s="90"/>
      <c r="MSR167" s="90"/>
      <c r="MSS167" s="90"/>
      <c r="MST167" s="90"/>
      <c r="MSU167" s="90"/>
      <c r="MSV167" s="90"/>
      <c r="MSW167" s="90"/>
      <c r="MSX167" s="90"/>
      <c r="MSY167" s="90"/>
      <c r="MSZ167" s="90"/>
      <c r="MTA167" s="90"/>
      <c r="MTB167" s="90"/>
      <c r="MTC167" s="90"/>
      <c r="MTD167" s="90"/>
      <c r="MTE167" s="90"/>
      <c r="MTF167" s="90"/>
      <c r="MTG167" s="90"/>
      <c r="MTH167" s="90"/>
      <c r="MTI167" s="90"/>
      <c r="MTJ167" s="90"/>
      <c r="MTK167" s="90"/>
      <c r="MTL167" s="90"/>
      <c r="MTM167" s="90"/>
      <c r="MTN167" s="90"/>
      <c r="MTO167" s="90"/>
      <c r="MTP167" s="90"/>
      <c r="MTQ167" s="90"/>
      <c r="MTR167" s="90"/>
      <c r="MTS167" s="90"/>
      <c r="MTT167" s="90"/>
      <c r="MTU167" s="90"/>
      <c r="MTV167" s="90"/>
      <c r="MTW167" s="90"/>
      <c r="MTX167" s="90"/>
      <c r="MTY167" s="90"/>
      <c r="MTZ167" s="90"/>
      <c r="MUA167" s="90"/>
      <c r="MUB167" s="90"/>
      <c r="MUC167" s="90"/>
      <c r="MUD167" s="90"/>
      <c r="MUE167" s="90"/>
      <c r="MUF167" s="90"/>
      <c r="MUG167" s="90"/>
      <c r="MUH167" s="90"/>
      <c r="MUI167" s="90"/>
      <c r="MUJ167" s="90"/>
      <c r="MUK167" s="90"/>
      <c r="MUL167" s="90"/>
      <c r="MUM167" s="90"/>
      <c r="MUN167" s="90"/>
      <c r="MUO167" s="90"/>
      <c r="MUP167" s="90"/>
      <c r="MUQ167" s="90"/>
      <c r="MUR167" s="90"/>
      <c r="MUS167" s="90"/>
      <c r="MUT167" s="90"/>
      <c r="MUU167" s="90"/>
      <c r="MUV167" s="90"/>
      <c r="MUW167" s="90"/>
      <c r="MUX167" s="90"/>
      <c r="MUY167" s="90"/>
      <c r="MUZ167" s="90"/>
      <c r="MVA167" s="90"/>
      <c r="MVB167" s="90"/>
      <c r="MVC167" s="90"/>
      <c r="MVD167" s="90"/>
      <c r="MVE167" s="90"/>
      <c r="MVF167" s="90"/>
      <c r="MVG167" s="90"/>
      <c r="MVH167" s="90"/>
      <c r="MVI167" s="90"/>
      <c r="MVJ167" s="90"/>
      <c r="MVK167" s="90"/>
      <c r="MVL167" s="90"/>
      <c r="MVM167" s="90"/>
      <c r="MVN167" s="90"/>
      <c r="MVO167" s="90"/>
      <c r="MVP167" s="90"/>
      <c r="MVQ167" s="90"/>
      <c r="MVR167" s="90"/>
      <c r="MVS167" s="90"/>
      <c r="MVT167" s="90"/>
      <c r="MVU167" s="90"/>
      <c r="MVV167" s="90"/>
      <c r="MVW167" s="90"/>
      <c r="MVX167" s="90"/>
      <c r="MVY167" s="90"/>
      <c r="MVZ167" s="90"/>
      <c r="MWA167" s="90"/>
      <c r="MWB167" s="90"/>
      <c r="MWC167" s="90"/>
      <c r="MWD167" s="90"/>
      <c r="MWE167" s="90"/>
      <c r="MWF167" s="90"/>
      <c r="MWG167" s="90"/>
      <c r="MWH167" s="90"/>
      <c r="MWI167" s="90"/>
      <c r="MWJ167" s="90"/>
      <c r="MWK167" s="90"/>
      <c r="MWL167" s="90"/>
      <c r="MWM167" s="90"/>
      <c r="MWN167" s="90"/>
      <c r="MWO167" s="90"/>
      <c r="MWP167" s="90"/>
      <c r="MWQ167" s="90"/>
      <c r="MWR167" s="90"/>
      <c r="MWS167" s="90"/>
      <c r="MWT167" s="90"/>
      <c r="MWU167" s="90"/>
      <c r="MWV167" s="90"/>
      <c r="MWW167" s="90"/>
      <c r="MWX167" s="90"/>
      <c r="MWY167" s="90"/>
      <c r="MWZ167" s="90"/>
      <c r="MXA167" s="90"/>
      <c r="MXB167" s="90"/>
      <c r="MXC167" s="90"/>
      <c r="MXD167" s="90"/>
      <c r="MXE167" s="90"/>
      <c r="MXF167" s="90"/>
      <c r="MXG167" s="90"/>
      <c r="MXH167" s="90"/>
      <c r="MXI167" s="90"/>
      <c r="MXJ167" s="90"/>
      <c r="MXK167" s="90"/>
      <c r="MXL167" s="90"/>
      <c r="MXM167" s="90"/>
      <c r="MXN167" s="90"/>
      <c r="MXO167" s="90"/>
      <c r="MXP167" s="90"/>
      <c r="MXQ167" s="90"/>
      <c r="MXR167" s="90"/>
      <c r="MXS167" s="90"/>
      <c r="MXT167" s="90"/>
      <c r="MXU167" s="90"/>
      <c r="MXV167" s="90"/>
      <c r="MXW167" s="90"/>
      <c r="MXX167" s="90"/>
      <c r="MXY167" s="90"/>
      <c r="MXZ167" s="90"/>
      <c r="MYA167" s="90"/>
      <c r="MYB167" s="90"/>
      <c r="MYC167" s="90"/>
      <c r="MYD167" s="90"/>
      <c r="MYE167" s="90"/>
      <c r="MYF167" s="90"/>
      <c r="MYG167" s="90"/>
      <c r="MYH167" s="90"/>
      <c r="MYI167" s="90"/>
      <c r="MYJ167" s="90"/>
      <c r="MYK167" s="90"/>
      <c r="MYL167" s="90"/>
      <c r="MYM167" s="90"/>
      <c r="MYN167" s="90"/>
      <c r="MYO167" s="90"/>
      <c r="MYP167" s="90"/>
      <c r="MYQ167" s="90"/>
      <c r="MYR167" s="90"/>
      <c r="MYS167" s="90"/>
      <c r="MYT167" s="90"/>
      <c r="MYU167" s="90"/>
      <c r="MYV167" s="90"/>
      <c r="MYW167" s="90"/>
      <c r="MYX167" s="90"/>
      <c r="MYY167" s="90"/>
      <c r="MYZ167" s="90"/>
      <c r="MZA167" s="90"/>
      <c r="MZB167" s="90"/>
      <c r="MZC167" s="90"/>
      <c r="MZD167" s="90"/>
      <c r="MZE167" s="90"/>
      <c r="MZF167" s="90"/>
      <c r="MZG167" s="90"/>
      <c r="MZH167" s="90"/>
      <c r="MZI167" s="90"/>
      <c r="MZJ167" s="90"/>
      <c r="MZK167" s="90"/>
      <c r="MZL167" s="90"/>
      <c r="MZM167" s="90"/>
      <c r="MZN167" s="90"/>
      <c r="MZO167" s="90"/>
      <c r="MZP167" s="90"/>
      <c r="MZQ167" s="90"/>
      <c r="MZR167" s="90"/>
      <c r="MZS167" s="90"/>
      <c r="MZT167" s="90"/>
      <c r="MZU167" s="90"/>
      <c r="MZV167" s="90"/>
      <c r="MZW167" s="90"/>
      <c r="MZX167" s="90"/>
      <c r="MZY167" s="90"/>
      <c r="MZZ167" s="90"/>
      <c r="NAA167" s="90"/>
      <c r="NAB167" s="90"/>
      <c r="NAC167" s="90"/>
      <c r="NAD167" s="90"/>
      <c r="NAE167" s="90"/>
      <c r="NAF167" s="90"/>
      <c r="NAG167" s="90"/>
      <c r="NAH167" s="90"/>
      <c r="NAI167" s="90"/>
      <c r="NAJ167" s="90"/>
      <c r="NAK167" s="90"/>
      <c r="NAL167" s="90"/>
      <c r="NAM167" s="90"/>
      <c r="NAN167" s="90"/>
      <c r="NAO167" s="90"/>
      <c r="NAP167" s="90"/>
      <c r="NAQ167" s="90"/>
      <c r="NAR167" s="90"/>
      <c r="NAS167" s="90"/>
      <c r="NAT167" s="90"/>
      <c r="NAU167" s="90"/>
      <c r="NAV167" s="90"/>
      <c r="NAW167" s="90"/>
      <c r="NAX167" s="90"/>
      <c r="NAY167" s="90"/>
      <c r="NAZ167" s="90"/>
      <c r="NBA167" s="90"/>
      <c r="NBB167" s="90"/>
      <c r="NBC167" s="90"/>
      <c r="NBD167" s="90"/>
      <c r="NBE167" s="90"/>
      <c r="NBF167" s="90"/>
      <c r="NBG167" s="90"/>
      <c r="NBH167" s="90"/>
      <c r="NBI167" s="90"/>
      <c r="NBJ167" s="90"/>
      <c r="NBK167" s="90"/>
      <c r="NBL167" s="90"/>
      <c r="NBM167" s="90"/>
      <c r="NBN167" s="90"/>
      <c r="NBO167" s="90"/>
      <c r="NBP167" s="90"/>
      <c r="NBQ167" s="90"/>
      <c r="NBR167" s="90"/>
      <c r="NBS167" s="90"/>
      <c r="NBT167" s="90"/>
      <c r="NBU167" s="90"/>
      <c r="NBV167" s="90"/>
      <c r="NBW167" s="90"/>
      <c r="NBX167" s="90"/>
      <c r="NBY167" s="90"/>
      <c r="NBZ167" s="90"/>
      <c r="NCA167" s="90"/>
      <c r="NCB167" s="90"/>
      <c r="NCC167" s="90"/>
      <c r="NCD167" s="90"/>
      <c r="NCE167" s="90"/>
      <c r="NCF167" s="90"/>
      <c r="NCG167" s="90"/>
      <c r="NCH167" s="90"/>
      <c r="NCI167" s="90"/>
      <c r="NCJ167" s="90"/>
      <c r="NCK167" s="90"/>
      <c r="NCL167" s="90"/>
      <c r="NCM167" s="90"/>
      <c r="NCN167" s="90"/>
      <c r="NCO167" s="90"/>
      <c r="NCP167" s="90"/>
      <c r="NCQ167" s="90"/>
      <c r="NCR167" s="90"/>
      <c r="NCS167" s="90"/>
      <c r="NCT167" s="90"/>
      <c r="NCU167" s="90"/>
      <c r="NCV167" s="90"/>
      <c r="NCW167" s="90"/>
      <c r="NCX167" s="90"/>
      <c r="NCY167" s="90"/>
      <c r="NCZ167" s="90"/>
      <c r="NDA167" s="90"/>
      <c r="NDB167" s="90"/>
      <c r="NDC167" s="90"/>
      <c r="NDD167" s="90"/>
      <c r="NDE167" s="90"/>
      <c r="NDF167" s="90"/>
      <c r="NDG167" s="90"/>
      <c r="NDH167" s="90"/>
      <c r="NDI167" s="90"/>
      <c r="NDJ167" s="90"/>
      <c r="NDK167" s="90"/>
      <c r="NDL167" s="90"/>
      <c r="NDM167" s="90"/>
      <c r="NDN167" s="90"/>
      <c r="NDO167" s="90"/>
      <c r="NDP167" s="90"/>
      <c r="NDQ167" s="90"/>
      <c r="NDR167" s="90"/>
      <c r="NDS167" s="90"/>
      <c r="NDT167" s="90"/>
      <c r="NDU167" s="90"/>
      <c r="NDV167" s="90"/>
      <c r="NDW167" s="90"/>
      <c r="NDX167" s="90"/>
      <c r="NDY167" s="90"/>
      <c r="NDZ167" s="90"/>
      <c r="NEA167" s="90"/>
      <c r="NEB167" s="90"/>
      <c r="NEC167" s="90"/>
      <c r="NED167" s="90"/>
      <c r="NEE167" s="90"/>
      <c r="NEF167" s="90"/>
      <c r="NEG167" s="90"/>
      <c r="NEH167" s="90"/>
      <c r="NEI167" s="90"/>
      <c r="NEJ167" s="90"/>
      <c r="NEK167" s="90"/>
      <c r="NEL167" s="90"/>
      <c r="NEM167" s="90"/>
      <c r="NEN167" s="90"/>
      <c r="NEO167" s="90"/>
      <c r="NEP167" s="90"/>
      <c r="NEQ167" s="90"/>
      <c r="NER167" s="90"/>
      <c r="NES167" s="90"/>
      <c r="NET167" s="90"/>
      <c r="NEU167" s="90"/>
      <c r="NEV167" s="90"/>
      <c r="NEW167" s="90"/>
      <c r="NEX167" s="90"/>
      <c r="NEY167" s="90"/>
      <c r="NEZ167" s="90"/>
      <c r="NFA167" s="90"/>
      <c r="NFB167" s="90"/>
      <c r="NFC167" s="90"/>
      <c r="NFD167" s="90"/>
      <c r="NFE167" s="90"/>
      <c r="NFF167" s="90"/>
      <c r="NFG167" s="90"/>
      <c r="NFH167" s="90"/>
      <c r="NFI167" s="90"/>
      <c r="NFJ167" s="90"/>
      <c r="NFK167" s="90"/>
      <c r="NFL167" s="90"/>
      <c r="NFM167" s="90"/>
      <c r="NFN167" s="90"/>
      <c r="NFO167" s="90"/>
      <c r="NFP167" s="90"/>
      <c r="NFQ167" s="90"/>
      <c r="NFR167" s="90"/>
      <c r="NFS167" s="90"/>
      <c r="NFT167" s="90"/>
      <c r="NFU167" s="90"/>
      <c r="NFV167" s="90"/>
      <c r="NFW167" s="90"/>
      <c r="NFX167" s="90"/>
      <c r="NFY167" s="90"/>
      <c r="NFZ167" s="90"/>
      <c r="NGA167" s="90"/>
      <c r="NGB167" s="90"/>
      <c r="NGC167" s="90"/>
      <c r="NGD167" s="90"/>
      <c r="NGE167" s="90"/>
      <c r="NGF167" s="90"/>
      <c r="NGG167" s="90"/>
      <c r="NGH167" s="90"/>
      <c r="NGI167" s="90"/>
      <c r="NGJ167" s="90"/>
      <c r="NGK167" s="90"/>
      <c r="NGL167" s="90"/>
      <c r="NGM167" s="90"/>
      <c r="NGN167" s="90"/>
      <c r="NGO167" s="90"/>
      <c r="NGP167" s="90"/>
      <c r="NGQ167" s="90"/>
      <c r="NGR167" s="90"/>
      <c r="NGS167" s="90"/>
      <c r="NGT167" s="90"/>
      <c r="NGU167" s="90"/>
      <c r="NGV167" s="90"/>
      <c r="NGW167" s="90"/>
      <c r="NGX167" s="90"/>
      <c r="NGY167" s="90"/>
      <c r="NGZ167" s="90"/>
      <c r="NHA167" s="90"/>
      <c r="NHB167" s="90"/>
      <c r="NHC167" s="90"/>
      <c r="NHD167" s="90"/>
      <c r="NHE167" s="90"/>
      <c r="NHF167" s="90"/>
      <c r="NHG167" s="90"/>
      <c r="NHH167" s="90"/>
      <c r="NHI167" s="90"/>
      <c r="NHJ167" s="90"/>
      <c r="NHK167" s="90"/>
      <c r="NHL167" s="90"/>
      <c r="NHM167" s="90"/>
      <c r="NHN167" s="90"/>
      <c r="NHO167" s="90"/>
      <c r="NHP167" s="90"/>
      <c r="NHQ167" s="90"/>
      <c r="NHR167" s="90"/>
      <c r="NHS167" s="90"/>
      <c r="NHT167" s="90"/>
      <c r="NHU167" s="90"/>
      <c r="NHV167" s="90"/>
      <c r="NHW167" s="90"/>
      <c r="NHX167" s="90"/>
      <c r="NHY167" s="90"/>
      <c r="NHZ167" s="90"/>
      <c r="NIA167" s="90"/>
      <c r="NIB167" s="90"/>
      <c r="NIC167" s="90"/>
      <c r="NID167" s="90"/>
      <c r="NIE167" s="90"/>
      <c r="NIF167" s="90"/>
      <c r="NIG167" s="90"/>
      <c r="NIH167" s="90"/>
      <c r="NII167" s="90"/>
      <c r="NIJ167" s="90"/>
      <c r="NIK167" s="90"/>
      <c r="NIL167" s="90"/>
      <c r="NIM167" s="90"/>
      <c r="NIN167" s="90"/>
      <c r="NIO167" s="90"/>
      <c r="NIP167" s="90"/>
      <c r="NIQ167" s="90"/>
      <c r="NIR167" s="90"/>
      <c r="NIS167" s="90"/>
      <c r="NIT167" s="90"/>
      <c r="NIU167" s="90"/>
      <c r="NIV167" s="90"/>
      <c r="NIW167" s="90"/>
      <c r="NIX167" s="90"/>
      <c r="NIY167" s="90"/>
      <c r="NIZ167" s="90"/>
      <c r="NJA167" s="90"/>
      <c r="NJB167" s="90"/>
      <c r="NJC167" s="90"/>
      <c r="NJD167" s="90"/>
      <c r="NJE167" s="90"/>
      <c r="NJF167" s="90"/>
      <c r="NJG167" s="90"/>
      <c r="NJH167" s="90"/>
      <c r="NJI167" s="90"/>
      <c r="NJJ167" s="90"/>
      <c r="NJK167" s="90"/>
      <c r="NJL167" s="90"/>
      <c r="NJM167" s="90"/>
      <c r="NJN167" s="90"/>
      <c r="NJO167" s="90"/>
      <c r="NJP167" s="90"/>
      <c r="NJQ167" s="90"/>
      <c r="NJR167" s="90"/>
      <c r="NJS167" s="90"/>
      <c r="NJT167" s="90"/>
      <c r="NJU167" s="90"/>
      <c r="NJV167" s="90"/>
      <c r="NJW167" s="90"/>
      <c r="NJX167" s="90"/>
      <c r="NJY167" s="90"/>
      <c r="NJZ167" s="90"/>
      <c r="NKA167" s="90"/>
      <c r="NKB167" s="90"/>
      <c r="NKC167" s="90"/>
      <c r="NKD167" s="90"/>
      <c r="NKE167" s="90"/>
      <c r="NKF167" s="90"/>
      <c r="NKG167" s="90"/>
      <c r="NKH167" s="90"/>
      <c r="NKI167" s="90"/>
      <c r="NKJ167" s="90"/>
      <c r="NKK167" s="90"/>
      <c r="NKL167" s="90"/>
      <c r="NKM167" s="90"/>
      <c r="NKN167" s="90"/>
      <c r="NKO167" s="90"/>
      <c r="NKP167" s="90"/>
      <c r="NKQ167" s="90"/>
      <c r="NKR167" s="90"/>
      <c r="NKS167" s="90"/>
      <c r="NKT167" s="90"/>
      <c r="NKU167" s="90"/>
      <c r="NKV167" s="90"/>
      <c r="NKW167" s="90"/>
      <c r="NKX167" s="90"/>
      <c r="NKY167" s="90"/>
      <c r="NKZ167" s="90"/>
      <c r="NLA167" s="90"/>
      <c r="NLB167" s="90"/>
      <c r="NLC167" s="90"/>
      <c r="NLD167" s="90"/>
      <c r="NLE167" s="90"/>
      <c r="NLF167" s="90"/>
      <c r="NLG167" s="90"/>
      <c r="NLH167" s="90"/>
      <c r="NLI167" s="90"/>
      <c r="NLJ167" s="90"/>
      <c r="NLK167" s="90"/>
      <c r="NLL167" s="90"/>
      <c r="NLM167" s="90"/>
      <c r="NLN167" s="90"/>
      <c r="NLO167" s="90"/>
      <c r="NLP167" s="90"/>
      <c r="NLQ167" s="90"/>
      <c r="NLR167" s="90"/>
      <c r="NLS167" s="90"/>
      <c r="NLT167" s="90"/>
      <c r="NLU167" s="90"/>
      <c r="NLV167" s="90"/>
      <c r="NLW167" s="90"/>
      <c r="NLX167" s="90"/>
      <c r="NLY167" s="90"/>
      <c r="NLZ167" s="90"/>
      <c r="NMA167" s="90"/>
      <c r="NMB167" s="90"/>
      <c r="NMC167" s="90"/>
      <c r="NMD167" s="90"/>
      <c r="NME167" s="90"/>
      <c r="NMF167" s="90"/>
      <c r="NMG167" s="90"/>
      <c r="NMH167" s="90"/>
      <c r="NMI167" s="90"/>
      <c r="NMJ167" s="90"/>
      <c r="NMK167" s="90"/>
      <c r="NML167" s="90"/>
      <c r="NMM167" s="90"/>
      <c r="NMN167" s="90"/>
      <c r="NMO167" s="90"/>
      <c r="NMP167" s="90"/>
      <c r="NMQ167" s="90"/>
      <c r="NMR167" s="90"/>
      <c r="NMS167" s="90"/>
      <c r="NMT167" s="90"/>
      <c r="NMU167" s="90"/>
      <c r="NMV167" s="90"/>
      <c r="NMW167" s="90"/>
      <c r="NMX167" s="90"/>
      <c r="NMY167" s="90"/>
      <c r="NMZ167" s="90"/>
      <c r="NNA167" s="90"/>
      <c r="NNB167" s="90"/>
      <c r="NNC167" s="90"/>
      <c r="NND167" s="90"/>
      <c r="NNE167" s="90"/>
      <c r="NNF167" s="90"/>
      <c r="NNG167" s="90"/>
      <c r="NNH167" s="90"/>
      <c r="NNI167" s="90"/>
      <c r="NNJ167" s="90"/>
      <c r="NNK167" s="90"/>
      <c r="NNL167" s="90"/>
      <c r="NNM167" s="90"/>
      <c r="NNN167" s="90"/>
      <c r="NNO167" s="90"/>
      <c r="NNP167" s="90"/>
      <c r="NNQ167" s="90"/>
      <c r="NNR167" s="90"/>
      <c r="NNS167" s="90"/>
      <c r="NNT167" s="90"/>
      <c r="NNU167" s="90"/>
      <c r="NNV167" s="90"/>
      <c r="NNW167" s="90"/>
      <c r="NNX167" s="90"/>
      <c r="NNY167" s="90"/>
      <c r="NNZ167" s="90"/>
      <c r="NOA167" s="90"/>
      <c r="NOB167" s="90"/>
      <c r="NOC167" s="90"/>
      <c r="NOD167" s="90"/>
      <c r="NOE167" s="90"/>
      <c r="NOF167" s="90"/>
      <c r="NOG167" s="90"/>
      <c r="NOH167" s="90"/>
      <c r="NOI167" s="90"/>
      <c r="NOJ167" s="90"/>
      <c r="NOK167" s="90"/>
      <c r="NOL167" s="90"/>
      <c r="NOM167" s="90"/>
      <c r="NON167" s="90"/>
      <c r="NOO167" s="90"/>
      <c r="NOP167" s="90"/>
      <c r="NOQ167" s="90"/>
      <c r="NOR167" s="90"/>
      <c r="NOS167" s="90"/>
      <c r="NOT167" s="90"/>
      <c r="NOU167" s="90"/>
      <c r="NOV167" s="90"/>
      <c r="NOW167" s="90"/>
      <c r="NOX167" s="90"/>
      <c r="NOY167" s="90"/>
      <c r="NOZ167" s="90"/>
      <c r="NPA167" s="90"/>
      <c r="NPB167" s="90"/>
      <c r="NPC167" s="90"/>
      <c r="NPD167" s="90"/>
      <c r="NPE167" s="90"/>
      <c r="NPF167" s="90"/>
      <c r="NPG167" s="90"/>
      <c r="NPH167" s="90"/>
      <c r="NPI167" s="90"/>
      <c r="NPJ167" s="90"/>
      <c r="NPK167" s="90"/>
      <c r="NPL167" s="90"/>
      <c r="NPM167" s="90"/>
      <c r="NPN167" s="90"/>
      <c r="NPO167" s="90"/>
      <c r="NPP167" s="90"/>
      <c r="NPQ167" s="90"/>
      <c r="NPR167" s="90"/>
      <c r="NPS167" s="90"/>
      <c r="NPT167" s="90"/>
      <c r="NPU167" s="90"/>
      <c r="NPV167" s="90"/>
      <c r="NPW167" s="90"/>
      <c r="NPX167" s="90"/>
      <c r="NPY167" s="90"/>
      <c r="NPZ167" s="90"/>
      <c r="NQA167" s="90"/>
      <c r="NQB167" s="90"/>
      <c r="NQC167" s="90"/>
      <c r="NQD167" s="90"/>
      <c r="NQE167" s="90"/>
      <c r="NQF167" s="90"/>
      <c r="NQG167" s="90"/>
      <c r="NQH167" s="90"/>
      <c r="NQI167" s="90"/>
      <c r="NQJ167" s="90"/>
      <c r="NQK167" s="90"/>
      <c r="NQL167" s="90"/>
      <c r="NQM167" s="90"/>
      <c r="NQN167" s="90"/>
      <c r="NQO167" s="90"/>
      <c r="NQP167" s="90"/>
      <c r="NQQ167" s="90"/>
      <c r="NQR167" s="90"/>
      <c r="NQS167" s="90"/>
      <c r="NQT167" s="90"/>
      <c r="NQU167" s="90"/>
      <c r="NQV167" s="90"/>
      <c r="NQW167" s="90"/>
      <c r="NQX167" s="90"/>
      <c r="NQY167" s="90"/>
      <c r="NQZ167" s="90"/>
      <c r="NRA167" s="90"/>
      <c r="NRB167" s="90"/>
      <c r="NRC167" s="90"/>
      <c r="NRD167" s="90"/>
      <c r="NRE167" s="90"/>
      <c r="NRF167" s="90"/>
      <c r="NRG167" s="90"/>
      <c r="NRH167" s="90"/>
      <c r="NRI167" s="90"/>
      <c r="NRJ167" s="90"/>
      <c r="NRK167" s="90"/>
      <c r="NRL167" s="90"/>
      <c r="NRM167" s="90"/>
      <c r="NRN167" s="90"/>
      <c r="NRO167" s="90"/>
      <c r="NRP167" s="90"/>
      <c r="NRQ167" s="90"/>
      <c r="NRR167" s="90"/>
      <c r="NRS167" s="90"/>
      <c r="NRT167" s="90"/>
      <c r="NRU167" s="90"/>
      <c r="NRV167" s="90"/>
      <c r="NRW167" s="90"/>
      <c r="NRX167" s="90"/>
      <c r="NRY167" s="90"/>
      <c r="NRZ167" s="90"/>
      <c r="NSA167" s="90"/>
      <c r="NSB167" s="90"/>
      <c r="NSC167" s="90"/>
      <c r="NSD167" s="90"/>
      <c r="NSE167" s="90"/>
      <c r="NSF167" s="90"/>
      <c r="NSG167" s="90"/>
      <c r="NSH167" s="90"/>
      <c r="NSI167" s="90"/>
      <c r="NSJ167" s="90"/>
      <c r="NSK167" s="90"/>
      <c r="NSL167" s="90"/>
      <c r="NSM167" s="90"/>
      <c r="NSN167" s="90"/>
      <c r="NSO167" s="90"/>
      <c r="NSP167" s="90"/>
      <c r="NSQ167" s="90"/>
      <c r="NSR167" s="90"/>
      <c r="NSS167" s="90"/>
      <c r="NST167" s="90"/>
      <c r="NSU167" s="90"/>
      <c r="NSV167" s="90"/>
      <c r="NSW167" s="90"/>
      <c r="NSX167" s="90"/>
      <c r="NSY167" s="90"/>
      <c r="NSZ167" s="90"/>
      <c r="NTA167" s="90"/>
      <c r="NTB167" s="90"/>
      <c r="NTC167" s="90"/>
      <c r="NTD167" s="90"/>
      <c r="NTE167" s="90"/>
      <c r="NTF167" s="90"/>
      <c r="NTG167" s="90"/>
      <c r="NTH167" s="90"/>
      <c r="NTI167" s="90"/>
      <c r="NTJ167" s="90"/>
      <c r="NTK167" s="90"/>
      <c r="NTL167" s="90"/>
      <c r="NTM167" s="90"/>
      <c r="NTN167" s="90"/>
      <c r="NTO167" s="90"/>
      <c r="NTP167" s="90"/>
      <c r="NTQ167" s="90"/>
      <c r="NTR167" s="90"/>
      <c r="NTS167" s="90"/>
      <c r="NTT167" s="90"/>
      <c r="NTU167" s="90"/>
      <c r="NTV167" s="90"/>
      <c r="NTW167" s="90"/>
      <c r="NTX167" s="90"/>
      <c r="NTY167" s="90"/>
      <c r="NTZ167" s="90"/>
      <c r="NUA167" s="90"/>
      <c r="NUB167" s="90"/>
      <c r="NUC167" s="90"/>
      <c r="NUD167" s="90"/>
      <c r="NUE167" s="90"/>
      <c r="NUF167" s="90"/>
      <c r="NUG167" s="90"/>
      <c r="NUH167" s="90"/>
      <c r="NUI167" s="90"/>
      <c r="NUJ167" s="90"/>
      <c r="NUK167" s="90"/>
      <c r="NUL167" s="90"/>
      <c r="NUM167" s="90"/>
      <c r="NUN167" s="90"/>
      <c r="NUO167" s="90"/>
      <c r="NUP167" s="90"/>
      <c r="NUQ167" s="90"/>
      <c r="NUR167" s="90"/>
      <c r="NUS167" s="90"/>
      <c r="NUT167" s="90"/>
      <c r="NUU167" s="90"/>
      <c r="NUV167" s="90"/>
      <c r="NUW167" s="90"/>
      <c r="NUX167" s="90"/>
      <c r="NUY167" s="90"/>
      <c r="NUZ167" s="90"/>
      <c r="NVA167" s="90"/>
      <c r="NVB167" s="90"/>
      <c r="NVC167" s="90"/>
      <c r="NVD167" s="90"/>
      <c r="NVE167" s="90"/>
      <c r="NVF167" s="90"/>
      <c r="NVG167" s="90"/>
      <c r="NVH167" s="90"/>
      <c r="NVI167" s="90"/>
      <c r="NVJ167" s="90"/>
      <c r="NVK167" s="90"/>
      <c r="NVL167" s="90"/>
      <c r="NVM167" s="90"/>
      <c r="NVN167" s="90"/>
      <c r="NVO167" s="90"/>
      <c r="NVP167" s="90"/>
      <c r="NVQ167" s="90"/>
      <c r="NVR167" s="90"/>
      <c r="NVS167" s="90"/>
      <c r="NVT167" s="90"/>
      <c r="NVU167" s="90"/>
      <c r="NVV167" s="90"/>
      <c r="NVW167" s="90"/>
      <c r="NVX167" s="90"/>
      <c r="NVY167" s="90"/>
      <c r="NVZ167" s="90"/>
      <c r="NWA167" s="90"/>
      <c r="NWB167" s="90"/>
      <c r="NWC167" s="90"/>
      <c r="NWD167" s="90"/>
      <c r="NWE167" s="90"/>
      <c r="NWF167" s="90"/>
      <c r="NWG167" s="90"/>
      <c r="NWH167" s="90"/>
      <c r="NWI167" s="90"/>
      <c r="NWJ167" s="90"/>
      <c r="NWK167" s="90"/>
      <c r="NWL167" s="90"/>
      <c r="NWM167" s="90"/>
      <c r="NWN167" s="90"/>
      <c r="NWO167" s="90"/>
      <c r="NWP167" s="90"/>
      <c r="NWQ167" s="90"/>
      <c r="NWR167" s="90"/>
      <c r="NWS167" s="90"/>
      <c r="NWT167" s="90"/>
      <c r="NWU167" s="90"/>
      <c r="NWV167" s="90"/>
      <c r="NWW167" s="90"/>
      <c r="NWX167" s="90"/>
      <c r="NWY167" s="90"/>
      <c r="NWZ167" s="90"/>
      <c r="NXA167" s="90"/>
      <c r="NXB167" s="90"/>
      <c r="NXC167" s="90"/>
      <c r="NXD167" s="90"/>
      <c r="NXE167" s="90"/>
      <c r="NXF167" s="90"/>
      <c r="NXG167" s="90"/>
      <c r="NXH167" s="90"/>
      <c r="NXI167" s="90"/>
      <c r="NXJ167" s="90"/>
      <c r="NXK167" s="90"/>
      <c r="NXL167" s="90"/>
      <c r="NXM167" s="90"/>
      <c r="NXN167" s="90"/>
      <c r="NXO167" s="90"/>
      <c r="NXP167" s="90"/>
      <c r="NXQ167" s="90"/>
      <c r="NXR167" s="90"/>
      <c r="NXS167" s="90"/>
      <c r="NXT167" s="90"/>
      <c r="NXU167" s="90"/>
      <c r="NXV167" s="90"/>
      <c r="NXW167" s="90"/>
      <c r="NXX167" s="90"/>
      <c r="NXY167" s="90"/>
      <c r="NXZ167" s="90"/>
      <c r="NYA167" s="90"/>
      <c r="NYB167" s="90"/>
      <c r="NYC167" s="90"/>
      <c r="NYD167" s="90"/>
      <c r="NYE167" s="90"/>
      <c r="NYF167" s="90"/>
      <c r="NYG167" s="90"/>
      <c r="NYH167" s="90"/>
      <c r="NYI167" s="90"/>
      <c r="NYJ167" s="90"/>
      <c r="NYK167" s="90"/>
      <c r="NYL167" s="90"/>
      <c r="NYM167" s="90"/>
      <c r="NYN167" s="90"/>
      <c r="NYO167" s="90"/>
      <c r="NYP167" s="90"/>
      <c r="NYQ167" s="90"/>
      <c r="NYR167" s="90"/>
      <c r="NYS167" s="90"/>
      <c r="NYT167" s="90"/>
      <c r="NYU167" s="90"/>
      <c r="NYV167" s="90"/>
      <c r="NYW167" s="90"/>
      <c r="NYX167" s="90"/>
      <c r="NYY167" s="90"/>
      <c r="NYZ167" s="90"/>
      <c r="NZA167" s="90"/>
      <c r="NZB167" s="90"/>
      <c r="NZC167" s="90"/>
      <c r="NZD167" s="90"/>
      <c r="NZE167" s="90"/>
      <c r="NZF167" s="90"/>
      <c r="NZG167" s="90"/>
      <c r="NZH167" s="90"/>
      <c r="NZI167" s="90"/>
      <c r="NZJ167" s="90"/>
      <c r="NZK167" s="90"/>
      <c r="NZL167" s="90"/>
      <c r="NZM167" s="90"/>
      <c r="NZN167" s="90"/>
      <c r="NZO167" s="90"/>
      <c r="NZP167" s="90"/>
      <c r="NZQ167" s="90"/>
      <c r="NZR167" s="90"/>
      <c r="NZS167" s="90"/>
      <c r="NZT167" s="90"/>
      <c r="NZU167" s="90"/>
      <c r="NZV167" s="90"/>
      <c r="NZW167" s="90"/>
      <c r="NZX167" s="90"/>
      <c r="NZY167" s="90"/>
      <c r="NZZ167" s="90"/>
      <c r="OAA167" s="90"/>
      <c r="OAB167" s="90"/>
      <c r="OAC167" s="90"/>
      <c r="OAD167" s="90"/>
      <c r="OAE167" s="90"/>
      <c r="OAF167" s="90"/>
      <c r="OAG167" s="90"/>
      <c r="OAH167" s="90"/>
      <c r="OAI167" s="90"/>
      <c r="OAJ167" s="90"/>
      <c r="OAK167" s="90"/>
      <c r="OAL167" s="90"/>
      <c r="OAM167" s="90"/>
      <c r="OAN167" s="90"/>
      <c r="OAO167" s="90"/>
      <c r="OAP167" s="90"/>
      <c r="OAQ167" s="90"/>
      <c r="OAR167" s="90"/>
      <c r="OAS167" s="90"/>
      <c r="OAT167" s="90"/>
      <c r="OAU167" s="90"/>
      <c r="OAV167" s="90"/>
      <c r="OAW167" s="90"/>
      <c r="OAX167" s="90"/>
      <c r="OAY167" s="90"/>
      <c r="OAZ167" s="90"/>
      <c r="OBA167" s="90"/>
      <c r="OBB167" s="90"/>
      <c r="OBC167" s="90"/>
      <c r="OBD167" s="90"/>
      <c r="OBE167" s="90"/>
      <c r="OBF167" s="90"/>
      <c r="OBG167" s="90"/>
      <c r="OBH167" s="90"/>
      <c r="OBI167" s="90"/>
      <c r="OBJ167" s="90"/>
      <c r="OBK167" s="90"/>
      <c r="OBL167" s="90"/>
      <c r="OBM167" s="90"/>
      <c r="OBN167" s="90"/>
      <c r="OBO167" s="90"/>
      <c r="OBP167" s="90"/>
      <c r="OBQ167" s="90"/>
      <c r="OBR167" s="90"/>
      <c r="OBS167" s="90"/>
      <c r="OBT167" s="90"/>
      <c r="OBU167" s="90"/>
      <c r="OBV167" s="90"/>
      <c r="OBW167" s="90"/>
      <c r="OBX167" s="90"/>
      <c r="OBY167" s="90"/>
      <c r="OBZ167" s="90"/>
      <c r="OCA167" s="90"/>
      <c r="OCB167" s="90"/>
      <c r="OCC167" s="90"/>
      <c r="OCD167" s="90"/>
      <c r="OCE167" s="90"/>
      <c r="OCF167" s="90"/>
      <c r="OCG167" s="90"/>
      <c r="OCH167" s="90"/>
      <c r="OCI167" s="90"/>
      <c r="OCJ167" s="90"/>
      <c r="OCK167" s="90"/>
      <c r="OCL167" s="90"/>
      <c r="OCM167" s="90"/>
      <c r="OCN167" s="90"/>
      <c r="OCO167" s="90"/>
      <c r="OCP167" s="90"/>
      <c r="OCQ167" s="90"/>
      <c r="OCR167" s="90"/>
      <c r="OCS167" s="90"/>
      <c r="OCT167" s="90"/>
      <c r="OCU167" s="90"/>
      <c r="OCV167" s="90"/>
      <c r="OCW167" s="90"/>
      <c r="OCX167" s="90"/>
      <c r="OCY167" s="90"/>
      <c r="OCZ167" s="90"/>
      <c r="ODA167" s="90"/>
      <c r="ODB167" s="90"/>
      <c r="ODC167" s="90"/>
      <c r="ODD167" s="90"/>
      <c r="ODE167" s="90"/>
      <c r="ODF167" s="90"/>
      <c r="ODG167" s="90"/>
      <c r="ODH167" s="90"/>
      <c r="ODI167" s="90"/>
      <c r="ODJ167" s="90"/>
      <c r="ODK167" s="90"/>
      <c r="ODL167" s="90"/>
      <c r="ODM167" s="90"/>
      <c r="ODN167" s="90"/>
      <c r="ODO167" s="90"/>
      <c r="ODP167" s="90"/>
      <c r="ODQ167" s="90"/>
      <c r="ODR167" s="90"/>
      <c r="ODS167" s="90"/>
      <c r="ODT167" s="90"/>
      <c r="ODU167" s="90"/>
      <c r="ODV167" s="90"/>
      <c r="ODW167" s="90"/>
      <c r="ODX167" s="90"/>
      <c r="ODY167" s="90"/>
      <c r="ODZ167" s="90"/>
      <c r="OEA167" s="90"/>
      <c r="OEB167" s="90"/>
      <c r="OEC167" s="90"/>
      <c r="OED167" s="90"/>
      <c r="OEE167" s="90"/>
      <c r="OEF167" s="90"/>
      <c r="OEG167" s="90"/>
      <c r="OEH167" s="90"/>
      <c r="OEI167" s="90"/>
      <c r="OEJ167" s="90"/>
      <c r="OEK167" s="90"/>
      <c r="OEL167" s="90"/>
      <c r="OEM167" s="90"/>
      <c r="OEN167" s="90"/>
      <c r="OEO167" s="90"/>
      <c r="OEP167" s="90"/>
      <c r="OEQ167" s="90"/>
      <c r="OER167" s="90"/>
      <c r="OES167" s="90"/>
      <c r="OET167" s="90"/>
      <c r="OEU167" s="90"/>
      <c r="OEV167" s="90"/>
      <c r="OEW167" s="90"/>
      <c r="OEX167" s="90"/>
      <c r="OEY167" s="90"/>
      <c r="OEZ167" s="90"/>
      <c r="OFA167" s="90"/>
      <c r="OFB167" s="90"/>
      <c r="OFC167" s="90"/>
      <c r="OFD167" s="90"/>
      <c r="OFE167" s="90"/>
      <c r="OFF167" s="90"/>
      <c r="OFG167" s="90"/>
      <c r="OFH167" s="90"/>
      <c r="OFI167" s="90"/>
      <c r="OFJ167" s="90"/>
      <c r="OFK167" s="90"/>
      <c r="OFL167" s="90"/>
      <c r="OFM167" s="90"/>
      <c r="OFN167" s="90"/>
      <c r="OFO167" s="90"/>
      <c r="OFP167" s="90"/>
      <c r="OFQ167" s="90"/>
      <c r="OFR167" s="90"/>
      <c r="OFS167" s="90"/>
      <c r="OFT167" s="90"/>
      <c r="OFU167" s="90"/>
      <c r="OFV167" s="90"/>
      <c r="OFW167" s="90"/>
      <c r="OFX167" s="90"/>
      <c r="OFY167" s="90"/>
      <c r="OFZ167" s="90"/>
      <c r="OGA167" s="90"/>
      <c r="OGB167" s="90"/>
      <c r="OGC167" s="90"/>
      <c r="OGD167" s="90"/>
      <c r="OGE167" s="90"/>
      <c r="OGF167" s="90"/>
      <c r="OGG167" s="90"/>
      <c r="OGH167" s="90"/>
      <c r="OGI167" s="90"/>
      <c r="OGJ167" s="90"/>
      <c r="OGK167" s="90"/>
      <c r="OGL167" s="90"/>
      <c r="OGM167" s="90"/>
      <c r="OGN167" s="90"/>
      <c r="OGO167" s="90"/>
      <c r="OGP167" s="90"/>
      <c r="OGQ167" s="90"/>
      <c r="OGR167" s="90"/>
      <c r="OGS167" s="90"/>
      <c r="OGT167" s="90"/>
      <c r="OGU167" s="90"/>
      <c r="OGV167" s="90"/>
      <c r="OGW167" s="90"/>
      <c r="OGX167" s="90"/>
      <c r="OGY167" s="90"/>
      <c r="OGZ167" s="90"/>
      <c r="OHA167" s="90"/>
      <c r="OHB167" s="90"/>
      <c r="OHC167" s="90"/>
      <c r="OHD167" s="90"/>
      <c r="OHE167" s="90"/>
      <c r="OHF167" s="90"/>
      <c r="OHG167" s="90"/>
      <c r="OHH167" s="90"/>
      <c r="OHI167" s="90"/>
      <c r="OHJ167" s="90"/>
      <c r="OHK167" s="90"/>
      <c r="OHL167" s="90"/>
      <c r="OHM167" s="90"/>
      <c r="OHN167" s="90"/>
      <c r="OHO167" s="90"/>
      <c r="OHP167" s="90"/>
      <c r="OHQ167" s="90"/>
      <c r="OHR167" s="90"/>
      <c r="OHS167" s="90"/>
      <c r="OHT167" s="90"/>
      <c r="OHU167" s="90"/>
      <c r="OHV167" s="90"/>
      <c r="OHW167" s="90"/>
      <c r="OHX167" s="90"/>
      <c r="OHY167" s="90"/>
      <c r="OHZ167" s="90"/>
      <c r="OIA167" s="90"/>
      <c r="OIB167" s="90"/>
      <c r="OIC167" s="90"/>
      <c r="OID167" s="90"/>
      <c r="OIE167" s="90"/>
      <c r="OIF167" s="90"/>
      <c r="OIG167" s="90"/>
      <c r="OIH167" s="90"/>
      <c r="OII167" s="90"/>
      <c r="OIJ167" s="90"/>
      <c r="OIK167" s="90"/>
      <c r="OIL167" s="90"/>
      <c r="OIM167" s="90"/>
      <c r="OIN167" s="90"/>
      <c r="OIO167" s="90"/>
      <c r="OIP167" s="90"/>
      <c r="OIQ167" s="90"/>
      <c r="OIR167" s="90"/>
      <c r="OIS167" s="90"/>
      <c r="OIT167" s="90"/>
      <c r="OIU167" s="90"/>
      <c r="OIV167" s="90"/>
      <c r="OIW167" s="90"/>
      <c r="OIX167" s="90"/>
      <c r="OIY167" s="90"/>
      <c r="OIZ167" s="90"/>
      <c r="OJA167" s="90"/>
      <c r="OJB167" s="90"/>
      <c r="OJC167" s="90"/>
      <c r="OJD167" s="90"/>
      <c r="OJE167" s="90"/>
      <c r="OJF167" s="90"/>
      <c r="OJG167" s="90"/>
      <c r="OJH167" s="90"/>
      <c r="OJI167" s="90"/>
      <c r="OJJ167" s="90"/>
      <c r="OJK167" s="90"/>
      <c r="OJL167" s="90"/>
      <c r="OJM167" s="90"/>
      <c r="OJN167" s="90"/>
      <c r="OJO167" s="90"/>
      <c r="OJP167" s="90"/>
      <c r="OJQ167" s="90"/>
      <c r="OJR167" s="90"/>
      <c r="OJS167" s="90"/>
      <c r="OJT167" s="90"/>
      <c r="OJU167" s="90"/>
      <c r="OJV167" s="90"/>
      <c r="OJW167" s="90"/>
      <c r="OJX167" s="90"/>
      <c r="OJY167" s="90"/>
      <c r="OJZ167" s="90"/>
      <c r="OKA167" s="90"/>
      <c r="OKB167" s="90"/>
      <c r="OKC167" s="90"/>
      <c r="OKD167" s="90"/>
      <c r="OKE167" s="90"/>
      <c r="OKF167" s="90"/>
      <c r="OKG167" s="90"/>
      <c r="OKH167" s="90"/>
      <c r="OKI167" s="90"/>
      <c r="OKJ167" s="90"/>
      <c r="OKK167" s="90"/>
      <c r="OKL167" s="90"/>
      <c r="OKM167" s="90"/>
      <c r="OKN167" s="90"/>
      <c r="OKO167" s="90"/>
      <c r="OKP167" s="90"/>
      <c r="OKQ167" s="90"/>
      <c r="OKR167" s="90"/>
      <c r="OKS167" s="90"/>
      <c r="OKT167" s="90"/>
      <c r="OKU167" s="90"/>
      <c r="OKV167" s="90"/>
      <c r="OKW167" s="90"/>
      <c r="OKX167" s="90"/>
      <c r="OKY167" s="90"/>
      <c r="OKZ167" s="90"/>
      <c r="OLA167" s="90"/>
      <c r="OLB167" s="90"/>
      <c r="OLC167" s="90"/>
      <c r="OLD167" s="90"/>
      <c r="OLE167" s="90"/>
      <c r="OLF167" s="90"/>
      <c r="OLG167" s="90"/>
      <c r="OLH167" s="90"/>
      <c r="OLI167" s="90"/>
      <c r="OLJ167" s="90"/>
      <c r="OLK167" s="90"/>
      <c r="OLL167" s="90"/>
      <c r="OLM167" s="90"/>
      <c r="OLN167" s="90"/>
      <c r="OLO167" s="90"/>
      <c r="OLP167" s="90"/>
      <c r="OLQ167" s="90"/>
      <c r="OLR167" s="90"/>
      <c r="OLS167" s="90"/>
      <c r="OLT167" s="90"/>
      <c r="OLU167" s="90"/>
      <c r="OLV167" s="90"/>
      <c r="OLW167" s="90"/>
      <c r="OLX167" s="90"/>
      <c r="OLY167" s="90"/>
      <c r="OLZ167" s="90"/>
      <c r="OMA167" s="90"/>
      <c r="OMB167" s="90"/>
      <c r="OMC167" s="90"/>
      <c r="OMD167" s="90"/>
      <c r="OME167" s="90"/>
      <c r="OMF167" s="90"/>
      <c r="OMG167" s="90"/>
      <c r="OMH167" s="90"/>
      <c r="OMI167" s="90"/>
      <c r="OMJ167" s="90"/>
      <c r="OMK167" s="90"/>
      <c r="OML167" s="90"/>
      <c r="OMM167" s="90"/>
      <c r="OMN167" s="90"/>
      <c r="OMO167" s="90"/>
      <c r="OMP167" s="90"/>
      <c r="OMQ167" s="90"/>
      <c r="OMR167" s="90"/>
      <c r="OMS167" s="90"/>
      <c r="OMT167" s="90"/>
      <c r="OMU167" s="90"/>
      <c r="OMV167" s="90"/>
      <c r="OMW167" s="90"/>
      <c r="OMX167" s="90"/>
      <c r="OMY167" s="90"/>
      <c r="OMZ167" s="90"/>
      <c r="ONA167" s="90"/>
      <c r="ONB167" s="90"/>
      <c r="ONC167" s="90"/>
      <c r="OND167" s="90"/>
      <c r="ONE167" s="90"/>
      <c r="ONF167" s="90"/>
      <c r="ONG167" s="90"/>
      <c r="ONH167" s="90"/>
      <c r="ONI167" s="90"/>
      <c r="ONJ167" s="90"/>
      <c r="ONK167" s="90"/>
      <c r="ONL167" s="90"/>
      <c r="ONM167" s="90"/>
      <c r="ONN167" s="90"/>
      <c r="ONO167" s="90"/>
      <c r="ONP167" s="90"/>
      <c r="ONQ167" s="90"/>
      <c r="ONR167" s="90"/>
      <c r="ONS167" s="90"/>
      <c r="ONT167" s="90"/>
      <c r="ONU167" s="90"/>
      <c r="ONV167" s="90"/>
      <c r="ONW167" s="90"/>
      <c r="ONX167" s="90"/>
      <c r="ONY167" s="90"/>
      <c r="ONZ167" s="90"/>
      <c r="OOA167" s="90"/>
      <c r="OOB167" s="90"/>
      <c r="OOC167" s="90"/>
      <c r="OOD167" s="90"/>
      <c r="OOE167" s="90"/>
      <c r="OOF167" s="90"/>
      <c r="OOG167" s="90"/>
      <c r="OOH167" s="90"/>
      <c r="OOI167" s="90"/>
      <c r="OOJ167" s="90"/>
      <c r="OOK167" s="90"/>
      <c r="OOL167" s="90"/>
      <c r="OOM167" s="90"/>
      <c r="OON167" s="90"/>
      <c r="OOO167" s="90"/>
      <c r="OOP167" s="90"/>
      <c r="OOQ167" s="90"/>
      <c r="OOR167" s="90"/>
      <c r="OOS167" s="90"/>
      <c r="OOT167" s="90"/>
      <c r="OOU167" s="90"/>
      <c r="OOV167" s="90"/>
      <c r="OOW167" s="90"/>
      <c r="OOX167" s="90"/>
      <c r="OOY167" s="90"/>
      <c r="OOZ167" s="90"/>
      <c r="OPA167" s="90"/>
      <c r="OPB167" s="90"/>
      <c r="OPC167" s="90"/>
      <c r="OPD167" s="90"/>
      <c r="OPE167" s="90"/>
      <c r="OPF167" s="90"/>
      <c r="OPG167" s="90"/>
      <c r="OPH167" s="90"/>
      <c r="OPI167" s="90"/>
      <c r="OPJ167" s="90"/>
      <c r="OPK167" s="90"/>
      <c r="OPL167" s="90"/>
      <c r="OPM167" s="90"/>
      <c r="OPN167" s="90"/>
      <c r="OPO167" s="90"/>
      <c r="OPP167" s="90"/>
      <c r="OPQ167" s="90"/>
      <c r="OPR167" s="90"/>
      <c r="OPS167" s="90"/>
      <c r="OPT167" s="90"/>
      <c r="OPU167" s="90"/>
      <c r="OPV167" s="90"/>
      <c r="OPW167" s="90"/>
      <c r="OPX167" s="90"/>
      <c r="OPY167" s="90"/>
      <c r="OPZ167" s="90"/>
      <c r="OQA167" s="90"/>
      <c r="OQB167" s="90"/>
      <c r="OQC167" s="90"/>
      <c r="OQD167" s="90"/>
      <c r="OQE167" s="90"/>
      <c r="OQF167" s="90"/>
      <c r="OQG167" s="90"/>
      <c r="OQH167" s="90"/>
      <c r="OQI167" s="90"/>
      <c r="OQJ167" s="90"/>
      <c r="OQK167" s="90"/>
      <c r="OQL167" s="90"/>
      <c r="OQM167" s="90"/>
      <c r="OQN167" s="90"/>
      <c r="OQO167" s="90"/>
      <c r="OQP167" s="90"/>
      <c r="OQQ167" s="90"/>
      <c r="OQR167" s="90"/>
      <c r="OQS167" s="90"/>
      <c r="OQT167" s="90"/>
      <c r="OQU167" s="90"/>
      <c r="OQV167" s="90"/>
      <c r="OQW167" s="90"/>
      <c r="OQX167" s="90"/>
      <c r="OQY167" s="90"/>
      <c r="OQZ167" s="90"/>
      <c r="ORA167" s="90"/>
      <c r="ORB167" s="90"/>
      <c r="ORC167" s="90"/>
      <c r="ORD167" s="90"/>
      <c r="ORE167" s="90"/>
      <c r="ORF167" s="90"/>
      <c r="ORG167" s="90"/>
      <c r="ORH167" s="90"/>
      <c r="ORI167" s="90"/>
      <c r="ORJ167" s="90"/>
      <c r="ORK167" s="90"/>
      <c r="ORL167" s="90"/>
      <c r="ORM167" s="90"/>
      <c r="ORN167" s="90"/>
      <c r="ORO167" s="90"/>
      <c r="ORP167" s="90"/>
      <c r="ORQ167" s="90"/>
      <c r="ORR167" s="90"/>
      <c r="ORS167" s="90"/>
      <c r="ORT167" s="90"/>
      <c r="ORU167" s="90"/>
      <c r="ORV167" s="90"/>
      <c r="ORW167" s="90"/>
      <c r="ORX167" s="90"/>
      <c r="ORY167" s="90"/>
      <c r="ORZ167" s="90"/>
      <c r="OSA167" s="90"/>
      <c r="OSB167" s="90"/>
      <c r="OSC167" s="90"/>
      <c r="OSD167" s="90"/>
      <c r="OSE167" s="90"/>
      <c r="OSF167" s="90"/>
      <c r="OSG167" s="90"/>
      <c r="OSH167" s="90"/>
      <c r="OSI167" s="90"/>
      <c r="OSJ167" s="90"/>
      <c r="OSK167" s="90"/>
      <c r="OSL167" s="90"/>
      <c r="OSM167" s="90"/>
      <c r="OSN167" s="90"/>
      <c r="OSO167" s="90"/>
      <c r="OSP167" s="90"/>
      <c r="OSQ167" s="90"/>
      <c r="OSR167" s="90"/>
      <c r="OSS167" s="90"/>
      <c r="OST167" s="90"/>
      <c r="OSU167" s="90"/>
      <c r="OSV167" s="90"/>
      <c r="OSW167" s="90"/>
      <c r="OSX167" s="90"/>
      <c r="OSY167" s="90"/>
      <c r="OSZ167" s="90"/>
      <c r="OTA167" s="90"/>
      <c r="OTB167" s="90"/>
      <c r="OTC167" s="90"/>
      <c r="OTD167" s="90"/>
      <c r="OTE167" s="90"/>
      <c r="OTF167" s="90"/>
      <c r="OTG167" s="90"/>
      <c r="OTH167" s="90"/>
      <c r="OTI167" s="90"/>
      <c r="OTJ167" s="90"/>
      <c r="OTK167" s="90"/>
      <c r="OTL167" s="90"/>
      <c r="OTM167" s="90"/>
      <c r="OTN167" s="90"/>
      <c r="OTO167" s="90"/>
      <c r="OTP167" s="90"/>
      <c r="OTQ167" s="90"/>
      <c r="OTR167" s="90"/>
      <c r="OTS167" s="90"/>
      <c r="OTT167" s="90"/>
      <c r="OTU167" s="90"/>
      <c r="OTV167" s="90"/>
      <c r="OTW167" s="90"/>
      <c r="OTX167" s="90"/>
      <c r="OTY167" s="90"/>
      <c r="OTZ167" s="90"/>
      <c r="OUA167" s="90"/>
      <c r="OUB167" s="90"/>
      <c r="OUC167" s="90"/>
      <c r="OUD167" s="90"/>
      <c r="OUE167" s="90"/>
      <c r="OUF167" s="90"/>
      <c r="OUG167" s="90"/>
      <c r="OUH167" s="90"/>
      <c r="OUI167" s="90"/>
      <c r="OUJ167" s="90"/>
      <c r="OUK167" s="90"/>
      <c r="OUL167" s="90"/>
      <c r="OUM167" s="90"/>
      <c r="OUN167" s="90"/>
      <c r="OUO167" s="90"/>
      <c r="OUP167" s="90"/>
      <c r="OUQ167" s="90"/>
      <c r="OUR167" s="90"/>
      <c r="OUS167" s="90"/>
      <c r="OUT167" s="90"/>
      <c r="OUU167" s="90"/>
      <c r="OUV167" s="90"/>
      <c r="OUW167" s="90"/>
      <c r="OUX167" s="90"/>
      <c r="OUY167" s="90"/>
      <c r="OUZ167" s="90"/>
      <c r="OVA167" s="90"/>
      <c r="OVB167" s="90"/>
      <c r="OVC167" s="90"/>
      <c r="OVD167" s="90"/>
      <c r="OVE167" s="90"/>
      <c r="OVF167" s="90"/>
      <c r="OVG167" s="90"/>
      <c r="OVH167" s="90"/>
      <c r="OVI167" s="90"/>
      <c r="OVJ167" s="90"/>
      <c r="OVK167" s="90"/>
      <c r="OVL167" s="90"/>
      <c r="OVM167" s="90"/>
      <c r="OVN167" s="90"/>
      <c r="OVO167" s="90"/>
      <c r="OVP167" s="90"/>
      <c r="OVQ167" s="90"/>
      <c r="OVR167" s="90"/>
      <c r="OVS167" s="90"/>
      <c r="OVT167" s="90"/>
      <c r="OVU167" s="90"/>
      <c r="OVV167" s="90"/>
      <c r="OVW167" s="90"/>
      <c r="OVX167" s="90"/>
      <c r="OVY167" s="90"/>
      <c r="OVZ167" s="90"/>
      <c r="OWA167" s="90"/>
      <c r="OWB167" s="90"/>
      <c r="OWC167" s="90"/>
      <c r="OWD167" s="90"/>
      <c r="OWE167" s="90"/>
      <c r="OWF167" s="90"/>
      <c r="OWG167" s="90"/>
      <c r="OWH167" s="90"/>
      <c r="OWI167" s="90"/>
      <c r="OWJ167" s="90"/>
      <c r="OWK167" s="90"/>
      <c r="OWL167" s="90"/>
      <c r="OWM167" s="90"/>
      <c r="OWN167" s="90"/>
      <c r="OWO167" s="90"/>
      <c r="OWP167" s="90"/>
      <c r="OWQ167" s="90"/>
      <c r="OWR167" s="90"/>
      <c r="OWS167" s="90"/>
      <c r="OWT167" s="90"/>
      <c r="OWU167" s="90"/>
      <c r="OWV167" s="90"/>
      <c r="OWW167" s="90"/>
      <c r="OWX167" s="90"/>
      <c r="OWY167" s="90"/>
      <c r="OWZ167" s="90"/>
      <c r="OXA167" s="90"/>
      <c r="OXB167" s="90"/>
      <c r="OXC167" s="90"/>
      <c r="OXD167" s="90"/>
      <c r="OXE167" s="90"/>
      <c r="OXF167" s="90"/>
      <c r="OXG167" s="90"/>
      <c r="OXH167" s="90"/>
      <c r="OXI167" s="90"/>
      <c r="OXJ167" s="90"/>
      <c r="OXK167" s="90"/>
      <c r="OXL167" s="90"/>
      <c r="OXM167" s="90"/>
      <c r="OXN167" s="90"/>
      <c r="OXO167" s="90"/>
      <c r="OXP167" s="90"/>
      <c r="OXQ167" s="90"/>
      <c r="OXR167" s="90"/>
      <c r="OXS167" s="90"/>
      <c r="OXT167" s="90"/>
      <c r="OXU167" s="90"/>
      <c r="OXV167" s="90"/>
      <c r="OXW167" s="90"/>
      <c r="OXX167" s="90"/>
      <c r="OXY167" s="90"/>
      <c r="OXZ167" s="90"/>
      <c r="OYA167" s="90"/>
      <c r="OYB167" s="90"/>
      <c r="OYC167" s="90"/>
      <c r="OYD167" s="90"/>
      <c r="OYE167" s="90"/>
      <c r="OYF167" s="90"/>
      <c r="OYG167" s="90"/>
      <c r="OYH167" s="90"/>
      <c r="OYI167" s="90"/>
      <c r="OYJ167" s="90"/>
      <c r="OYK167" s="90"/>
      <c r="OYL167" s="90"/>
      <c r="OYM167" s="90"/>
      <c r="OYN167" s="90"/>
      <c r="OYO167" s="90"/>
      <c r="OYP167" s="90"/>
      <c r="OYQ167" s="90"/>
      <c r="OYR167" s="90"/>
      <c r="OYS167" s="90"/>
      <c r="OYT167" s="90"/>
      <c r="OYU167" s="90"/>
      <c r="OYV167" s="90"/>
      <c r="OYW167" s="90"/>
      <c r="OYX167" s="90"/>
      <c r="OYY167" s="90"/>
      <c r="OYZ167" s="90"/>
      <c r="OZA167" s="90"/>
      <c r="OZB167" s="90"/>
      <c r="OZC167" s="90"/>
      <c r="OZD167" s="90"/>
      <c r="OZE167" s="90"/>
      <c r="OZF167" s="90"/>
      <c r="OZG167" s="90"/>
      <c r="OZH167" s="90"/>
      <c r="OZI167" s="90"/>
      <c r="OZJ167" s="90"/>
      <c r="OZK167" s="90"/>
      <c r="OZL167" s="90"/>
      <c r="OZM167" s="90"/>
      <c r="OZN167" s="90"/>
      <c r="OZO167" s="90"/>
      <c r="OZP167" s="90"/>
      <c r="OZQ167" s="90"/>
      <c r="OZR167" s="90"/>
      <c r="OZS167" s="90"/>
      <c r="OZT167" s="90"/>
      <c r="OZU167" s="90"/>
      <c r="OZV167" s="90"/>
      <c r="OZW167" s="90"/>
      <c r="OZX167" s="90"/>
      <c r="OZY167" s="90"/>
      <c r="OZZ167" s="90"/>
      <c r="PAA167" s="90"/>
      <c r="PAB167" s="90"/>
      <c r="PAC167" s="90"/>
      <c r="PAD167" s="90"/>
      <c r="PAE167" s="90"/>
      <c r="PAF167" s="90"/>
      <c r="PAG167" s="90"/>
      <c r="PAH167" s="90"/>
      <c r="PAI167" s="90"/>
      <c r="PAJ167" s="90"/>
      <c r="PAK167" s="90"/>
      <c r="PAL167" s="90"/>
      <c r="PAM167" s="90"/>
      <c r="PAN167" s="90"/>
      <c r="PAO167" s="90"/>
      <c r="PAP167" s="90"/>
      <c r="PAQ167" s="90"/>
      <c r="PAR167" s="90"/>
      <c r="PAS167" s="90"/>
      <c r="PAT167" s="90"/>
      <c r="PAU167" s="90"/>
      <c r="PAV167" s="90"/>
      <c r="PAW167" s="90"/>
      <c r="PAX167" s="90"/>
      <c r="PAY167" s="90"/>
      <c r="PAZ167" s="90"/>
      <c r="PBA167" s="90"/>
      <c r="PBB167" s="90"/>
      <c r="PBC167" s="90"/>
      <c r="PBD167" s="90"/>
      <c r="PBE167" s="90"/>
      <c r="PBF167" s="90"/>
      <c r="PBG167" s="90"/>
      <c r="PBH167" s="90"/>
      <c r="PBI167" s="90"/>
      <c r="PBJ167" s="90"/>
      <c r="PBK167" s="90"/>
      <c r="PBL167" s="90"/>
      <c r="PBM167" s="90"/>
      <c r="PBN167" s="90"/>
      <c r="PBO167" s="90"/>
      <c r="PBP167" s="90"/>
      <c r="PBQ167" s="90"/>
      <c r="PBR167" s="90"/>
      <c r="PBS167" s="90"/>
      <c r="PBT167" s="90"/>
      <c r="PBU167" s="90"/>
      <c r="PBV167" s="90"/>
      <c r="PBW167" s="90"/>
      <c r="PBX167" s="90"/>
      <c r="PBY167" s="90"/>
      <c r="PBZ167" s="90"/>
      <c r="PCA167" s="90"/>
      <c r="PCB167" s="90"/>
      <c r="PCC167" s="90"/>
      <c r="PCD167" s="90"/>
      <c r="PCE167" s="90"/>
      <c r="PCF167" s="90"/>
      <c r="PCG167" s="90"/>
      <c r="PCH167" s="90"/>
      <c r="PCI167" s="90"/>
      <c r="PCJ167" s="90"/>
      <c r="PCK167" s="90"/>
      <c r="PCL167" s="90"/>
      <c r="PCM167" s="90"/>
      <c r="PCN167" s="90"/>
      <c r="PCO167" s="90"/>
      <c r="PCP167" s="90"/>
      <c r="PCQ167" s="90"/>
      <c r="PCR167" s="90"/>
      <c r="PCS167" s="90"/>
      <c r="PCT167" s="90"/>
      <c r="PCU167" s="90"/>
      <c r="PCV167" s="90"/>
      <c r="PCW167" s="90"/>
      <c r="PCX167" s="90"/>
      <c r="PCY167" s="90"/>
      <c r="PCZ167" s="90"/>
      <c r="PDA167" s="90"/>
      <c r="PDB167" s="90"/>
      <c r="PDC167" s="90"/>
      <c r="PDD167" s="90"/>
      <c r="PDE167" s="90"/>
      <c r="PDF167" s="90"/>
      <c r="PDG167" s="90"/>
      <c r="PDH167" s="90"/>
      <c r="PDI167" s="90"/>
      <c r="PDJ167" s="90"/>
      <c r="PDK167" s="90"/>
      <c r="PDL167" s="90"/>
      <c r="PDM167" s="90"/>
      <c r="PDN167" s="90"/>
      <c r="PDO167" s="90"/>
      <c r="PDP167" s="90"/>
      <c r="PDQ167" s="90"/>
      <c r="PDR167" s="90"/>
      <c r="PDS167" s="90"/>
      <c r="PDT167" s="90"/>
      <c r="PDU167" s="90"/>
      <c r="PDV167" s="90"/>
      <c r="PDW167" s="90"/>
      <c r="PDX167" s="90"/>
      <c r="PDY167" s="90"/>
      <c r="PDZ167" s="90"/>
      <c r="PEA167" s="90"/>
      <c r="PEB167" s="90"/>
      <c r="PEC167" s="90"/>
      <c r="PED167" s="90"/>
      <c r="PEE167" s="90"/>
      <c r="PEF167" s="90"/>
      <c r="PEG167" s="90"/>
      <c r="PEH167" s="90"/>
      <c r="PEI167" s="90"/>
      <c r="PEJ167" s="90"/>
      <c r="PEK167" s="90"/>
      <c r="PEL167" s="90"/>
      <c r="PEM167" s="90"/>
      <c r="PEN167" s="90"/>
      <c r="PEO167" s="90"/>
      <c r="PEP167" s="90"/>
      <c r="PEQ167" s="90"/>
      <c r="PER167" s="90"/>
      <c r="PES167" s="90"/>
      <c r="PET167" s="90"/>
      <c r="PEU167" s="90"/>
      <c r="PEV167" s="90"/>
      <c r="PEW167" s="90"/>
      <c r="PEX167" s="90"/>
      <c r="PEY167" s="90"/>
      <c r="PEZ167" s="90"/>
      <c r="PFA167" s="90"/>
      <c r="PFB167" s="90"/>
      <c r="PFC167" s="90"/>
      <c r="PFD167" s="90"/>
      <c r="PFE167" s="90"/>
      <c r="PFF167" s="90"/>
      <c r="PFG167" s="90"/>
      <c r="PFH167" s="90"/>
      <c r="PFI167" s="90"/>
      <c r="PFJ167" s="90"/>
      <c r="PFK167" s="90"/>
      <c r="PFL167" s="90"/>
      <c r="PFM167" s="90"/>
      <c r="PFN167" s="90"/>
      <c r="PFO167" s="90"/>
      <c r="PFP167" s="90"/>
      <c r="PFQ167" s="90"/>
      <c r="PFR167" s="90"/>
      <c r="PFS167" s="90"/>
      <c r="PFT167" s="90"/>
      <c r="PFU167" s="90"/>
      <c r="PFV167" s="90"/>
      <c r="PFW167" s="90"/>
      <c r="PFX167" s="90"/>
      <c r="PFY167" s="90"/>
      <c r="PFZ167" s="90"/>
      <c r="PGA167" s="90"/>
      <c r="PGB167" s="90"/>
      <c r="PGC167" s="90"/>
      <c r="PGD167" s="90"/>
      <c r="PGE167" s="90"/>
      <c r="PGF167" s="90"/>
      <c r="PGG167" s="90"/>
      <c r="PGH167" s="90"/>
      <c r="PGI167" s="90"/>
      <c r="PGJ167" s="90"/>
      <c r="PGK167" s="90"/>
      <c r="PGL167" s="90"/>
      <c r="PGM167" s="90"/>
      <c r="PGN167" s="90"/>
      <c r="PGO167" s="90"/>
      <c r="PGP167" s="90"/>
      <c r="PGQ167" s="90"/>
      <c r="PGR167" s="90"/>
      <c r="PGS167" s="90"/>
      <c r="PGT167" s="90"/>
      <c r="PGU167" s="90"/>
      <c r="PGV167" s="90"/>
      <c r="PGW167" s="90"/>
      <c r="PGX167" s="90"/>
      <c r="PGY167" s="90"/>
      <c r="PGZ167" s="90"/>
      <c r="PHA167" s="90"/>
      <c r="PHB167" s="90"/>
      <c r="PHC167" s="90"/>
      <c r="PHD167" s="90"/>
      <c r="PHE167" s="90"/>
      <c r="PHF167" s="90"/>
      <c r="PHG167" s="90"/>
      <c r="PHH167" s="90"/>
      <c r="PHI167" s="90"/>
      <c r="PHJ167" s="90"/>
      <c r="PHK167" s="90"/>
      <c r="PHL167" s="90"/>
      <c r="PHM167" s="90"/>
      <c r="PHN167" s="90"/>
      <c r="PHO167" s="90"/>
      <c r="PHP167" s="90"/>
      <c r="PHQ167" s="90"/>
      <c r="PHR167" s="90"/>
      <c r="PHS167" s="90"/>
      <c r="PHT167" s="90"/>
      <c r="PHU167" s="90"/>
      <c r="PHV167" s="90"/>
      <c r="PHW167" s="90"/>
      <c r="PHX167" s="90"/>
      <c r="PHY167" s="90"/>
      <c r="PHZ167" s="90"/>
      <c r="PIA167" s="90"/>
      <c r="PIB167" s="90"/>
      <c r="PIC167" s="90"/>
      <c r="PID167" s="90"/>
      <c r="PIE167" s="90"/>
      <c r="PIF167" s="90"/>
      <c r="PIG167" s="90"/>
      <c r="PIH167" s="90"/>
      <c r="PII167" s="90"/>
      <c r="PIJ167" s="90"/>
      <c r="PIK167" s="90"/>
      <c r="PIL167" s="90"/>
      <c r="PIM167" s="90"/>
      <c r="PIN167" s="90"/>
      <c r="PIO167" s="90"/>
      <c r="PIP167" s="90"/>
      <c r="PIQ167" s="90"/>
      <c r="PIR167" s="90"/>
      <c r="PIS167" s="90"/>
      <c r="PIT167" s="90"/>
      <c r="PIU167" s="90"/>
      <c r="PIV167" s="90"/>
      <c r="PIW167" s="90"/>
      <c r="PIX167" s="90"/>
      <c r="PIY167" s="90"/>
      <c r="PIZ167" s="90"/>
      <c r="PJA167" s="90"/>
      <c r="PJB167" s="90"/>
      <c r="PJC167" s="90"/>
      <c r="PJD167" s="90"/>
      <c r="PJE167" s="90"/>
      <c r="PJF167" s="90"/>
      <c r="PJG167" s="90"/>
      <c r="PJH167" s="90"/>
      <c r="PJI167" s="90"/>
      <c r="PJJ167" s="90"/>
      <c r="PJK167" s="90"/>
      <c r="PJL167" s="90"/>
      <c r="PJM167" s="90"/>
      <c r="PJN167" s="90"/>
      <c r="PJO167" s="90"/>
      <c r="PJP167" s="90"/>
      <c r="PJQ167" s="90"/>
      <c r="PJR167" s="90"/>
      <c r="PJS167" s="90"/>
      <c r="PJT167" s="90"/>
      <c r="PJU167" s="90"/>
      <c r="PJV167" s="90"/>
      <c r="PJW167" s="90"/>
      <c r="PJX167" s="90"/>
      <c r="PJY167" s="90"/>
      <c r="PJZ167" s="90"/>
      <c r="PKA167" s="90"/>
      <c r="PKB167" s="90"/>
      <c r="PKC167" s="90"/>
      <c r="PKD167" s="90"/>
      <c r="PKE167" s="90"/>
      <c r="PKF167" s="90"/>
      <c r="PKG167" s="90"/>
      <c r="PKH167" s="90"/>
      <c r="PKI167" s="90"/>
      <c r="PKJ167" s="90"/>
      <c r="PKK167" s="90"/>
      <c r="PKL167" s="90"/>
      <c r="PKM167" s="90"/>
      <c r="PKN167" s="90"/>
      <c r="PKO167" s="90"/>
      <c r="PKP167" s="90"/>
      <c r="PKQ167" s="90"/>
      <c r="PKR167" s="90"/>
      <c r="PKS167" s="90"/>
      <c r="PKT167" s="90"/>
      <c r="PKU167" s="90"/>
      <c r="PKV167" s="90"/>
      <c r="PKW167" s="90"/>
      <c r="PKX167" s="90"/>
      <c r="PKY167" s="90"/>
      <c r="PKZ167" s="90"/>
      <c r="PLA167" s="90"/>
      <c r="PLB167" s="90"/>
      <c r="PLC167" s="90"/>
      <c r="PLD167" s="90"/>
      <c r="PLE167" s="90"/>
      <c r="PLF167" s="90"/>
      <c r="PLG167" s="90"/>
      <c r="PLH167" s="90"/>
      <c r="PLI167" s="90"/>
      <c r="PLJ167" s="90"/>
      <c r="PLK167" s="90"/>
      <c r="PLL167" s="90"/>
      <c r="PLM167" s="90"/>
      <c r="PLN167" s="90"/>
      <c r="PLO167" s="90"/>
      <c r="PLP167" s="90"/>
      <c r="PLQ167" s="90"/>
      <c r="PLR167" s="90"/>
      <c r="PLS167" s="90"/>
      <c r="PLT167" s="90"/>
      <c r="PLU167" s="90"/>
      <c r="PLV167" s="90"/>
      <c r="PLW167" s="90"/>
      <c r="PLX167" s="90"/>
      <c r="PLY167" s="90"/>
      <c r="PLZ167" s="90"/>
      <c r="PMA167" s="90"/>
      <c r="PMB167" s="90"/>
      <c r="PMC167" s="90"/>
      <c r="PMD167" s="90"/>
      <c r="PME167" s="90"/>
      <c r="PMF167" s="90"/>
      <c r="PMG167" s="90"/>
      <c r="PMH167" s="90"/>
      <c r="PMI167" s="90"/>
      <c r="PMJ167" s="90"/>
      <c r="PMK167" s="90"/>
      <c r="PML167" s="90"/>
      <c r="PMM167" s="90"/>
      <c r="PMN167" s="90"/>
      <c r="PMO167" s="90"/>
      <c r="PMP167" s="90"/>
      <c r="PMQ167" s="90"/>
      <c r="PMR167" s="90"/>
      <c r="PMS167" s="90"/>
      <c r="PMT167" s="90"/>
      <c r="PMU167" s="90"/>
      <c r="PMV167" s="90"/>
      <c r="PMW167" s="90"/>
      <c r="PMX167" s="90"/>
      <c r="PMY167" s="90"/>
      <c r="PMZ167" s="90"/>
      <c r="PNA167" s="90"/>
      <c r="PNB167" s="90"/>
      <c r="PNC167" s="90"/>
      <c r="PND167" s="90"/>
      <c r="PNE167" s="90"/>
      <c r="PNF167" s="90"/>
      <c r="PNG167" s="90"/>
      <c r="PNH167" s="90"/>
      <c r="PNI167" s="90"/>
      <c r="PNJ167" s="90"/>
      <c r="PNK167" s="90"/>
      <c r="PNL167" s="90"/>
      <c r="PNM167" s="90"/>
      <c r="PNN167" s="90"/>
      <c r="PNO167" s="90"/>
      <c r="PNP167" s="90"/>
      <c r="PNQ167" s="90"/>
      <c r="PNR167" s="90"/>
      <c r="PNS167" s="90"/>
      <c r="PNT167" s="90"/>
      <c r="PNU167" s="90"/>
      <c r="PNV167" s="90"/>
      <c r="PNW167" s="90"/>
      <c r="PNX167" s="90"/>
      <c r="PNY167" s="90"/>
      <c r="PNZ167" s="90"/>
      <c r="POA167" s="90"/>
      <c r="POB167" s="90"/>
      <c r="POC167" s="90"/>
      <c r="POD167" s="90"/>
      <c r="POE167" s="90"/>
      <c r="POF167" s="90"/>
      <c r="POG167" s="90"/>
      <c r="POH167" s="90"/>
      <c r="POI167" s="90"/>
      <c r="POJ167" s="90"/>
      <c r="POK167" s="90"/>
      <c r="POL167" s="90"/>
      <c r="POM167" s="90"/>
      <c r="PON167" s="90"/>
      <c r="POO167" s="90"/>
      <c r="POP167" s="90"/>
      <c r="POQ167" s="90"/>
      <c r="POR167" s="90"/>
      <c r="POS167" s="90"/>
      <c r="POT167" s="90"/>
      <c r="POU167" s="90"/>
      <c r="POV167" s="90"/>
      <c r="POW167" s="90"/>
      <c r="POX167" s="90"/>
      <c r="POY167" s="90"/>
      <c r="POZ167" s="90"/>
      <c r="PPA167" s="90"/>
      <c r="PPB167" s="90"/>
      <c r="PPC167" s="90"/>
      <c r="PPD167" s="90"/>
      <c r="PPE167" s="90"/>
      <c r="PPF167" s="90"/>
      <c r="PPG167" s="90"/>
      <c r="PPH167" s="90"/>
      <c r="PPI167" s="90"/>
      <c r="PPJ167" s="90"/>
      <c r="PPK167" s="90"/>
      <c r="PPL167" s="90"/>
      <c r="PPM167" s="90"/>
      <c r="PPN167" s="90"/>
      <c r="PPO167" s="90"/>
      <c r="PPP167" s="90"/>
      <c r="PPQ167" s="90"/>
      <c r="PPR167" s="90"/>
      <c r="PPS167" s="90"/>
      <c r="PPT167" s="90"/>
      <c r="PPU167" s="90"/>
      <c r="PPV167" s="90"/>
      <c r="PPW167" s="90"/>
      <c r="PPX167" s="90"/>
      <c r="PPY167" s="90"/>
      <c r="PPZ167" s="90"/>
      <c r="PQA167" s="90"/>
      <c r="PQB167" s="90"/>
      <c r="PQC167" s="90"/>
      <c r="PQD167" s="90"/>
      <c r="PQE167" s="90"/>
      <c r="PQF167" s="90"/>
      <c r="PQG167" s="90"/>
      <c r="PQH167" s="90"/>
      <c r="PQI167" s="90"/>
      <c r="PQJ167" s="90"/>
      <c r="PQK167" s="90"/>
      <c r="PQL167" s="90"/>
      <c r="PQM167" s="90"/>
      <c r="PQN167" s="90"/>
      <c r="PQO167" s="90"/>
      <c r="PQP167" s="90"/>
      <c r="PQQ167" s="90"/>
      <c r="PQR167" s="90"/>
      <c r="PQS167" s="90"/>
      <c r="PQT167" s="90"/>
      <c r="PQU167" s="90"/>
      <c r="PQV167" s="90"/>
      <c r="PQW167" s="90"/>
      <c r="PQX167" s="90"/>
      <c r="PQY167" s="90"/>
      <c r="PQZ167" s="90"/>
      <c r="PRA167" s="90"/>
      <c r="PRB167" s="90"/>
      <c r="PRC167" s="90"/>
      <c r="PRD167" s="90"/>
      <c r="PRE167" s="90"/>
      <c r="PRF167" s="90"/>
      <c r="PRG167" s="90"/>
      <c r="PRH167" s="90"/>
      <c r="PRI167" s="90"/>
      <c r="PRJ167" s="90"/>
      <c r="PRK167" s="90"/>
      <c r="PRL167" s="90"/>
      <c r="PRM167" s="90"/>
      <c r="PRN167" s="90"/>
      <c r="PRO167" s="90"/>
      <c r="PRP167" s="90"/>
      <c r="PRQ167" s="90"/>
      <c r="PRR167" s="90"/>
      <c r="PRS167" s="90"/>
      <c r="PRT167" s="90"/>
      <c r="PRU167" s="90"/>
      <c r="PRV167" s="90"/>
      <c r="PRW167" s="90"/>
      <c r="PRX167" s="90"/>
      <c r="PRY167" s="90"/>
      <c r="PRZ167" s="90"/>
      <c r="PSA167" s="90"/>
      <c r="PSB167" s="90"/>
      <c r="PSC167" s="90"/>
      <c r="PSD167" s="90"/>
      <c r="PSE167" s="90"/>
      <c r="PSF167" s="90"/>
      <c r="PSG167" s="90"/>
      <c r="PSH167" s="90"/>
      <c r="PSI167" s="90"/>
      <c r="PSJ167" s="90"/>
      <c r="PSK167" s="90"/>
      <c r="PSL167" s="90"/>
      <c r="PSM167" s="90"/>
      <c r="PSN167" s="90"/>
      <c r="PSO167" s="90"/>
      <c r="PSP167" s="90"/>
      <c r="PSQ167" s="90"/>
      <c r="PSR167" s="90"/>
      <c r="PSS167" s="90"/>
      <c r="PST167" s="90"/>
      <c r="PSU167" s="90"/>
      <c r="PSV167" s="90"/>
      <c r="PSW167" s="90"/>
      <c r="PSX167" s="90"/>
      <c r="PSY167" s="90"/>
      <c r="PSZ167" s="90"/>
      <c r="PTA167" s="90"/>
      <c r="PTB167" s="90"/>
      <c r="PTC167" s="90"/>
      <c r="PTD167" s="90"/>
      <c r="PTE167" s="90"/>
      <c r="PTF167" s="90"/>
      <c r="PTG167" s="90"/>
      <c r="PTH167" s="90"/>
      <c r="PTI167" s="90"/>
      <c r="PTJ167" s="90"/>
      <c r="PTK167" s="90"/>
      <c r="PTL167" s="90"/>
      <c r="PTM167" s="90"/>
      <c r="PTN167" s="90"/>
      <c r="PTO167" s="90"/>
      <c r="PTP167" s="90"/>
      <c r="PTQ167" s="90"/>
      <c r="PTR167" s="90"/>
      <c r="PTS167" s="90"/>
      <c r="PTT167" s="90"/>
      <c r="PTU167" s="90"/>
      <c r="PTV167" s="90"/>
      <c r="PTW167" s="90"/>
      <c r="PTX167" s="90"/>
      <c r="PTY167" s="90"/>
      <c r="PTZ167" s="90"/>
      <c r="PUA167" s="90"/>
      <c r="PUB167" s="90"/>
      <c r="PUC167" s="90"/>
      <c r="PUD167" s="90"/>
      <c r="PUE167" s="90"/>
      <c r="PUF167" s="90"/>
      <c r="PUG167" s="90"/>
      <c r="PUH167" s="90"/>
      <c r="PUI167" s="90"/>
      <c r="PUJ167" s="90"/>
      <c r="PUK167" s="90"/>
      <c r="PUL167" s="90"/>
      <c r="PUM167" s="90"/>
      <c r="PUN167" s="90"/>
      <c r="PUO167" s="90"/>
      <c r="PUP167" s="90"/>
      <c r="PUQ167" s="90"/>
      <c r="PUR167" s="90"/>
      <c r="PUS167" s="90"/>
      <c r="PUT167" s="90"/>
      <c r="PUU167" s="90"/>
      <c r="PUV167" s="90"/>
      <c r="PUW167" s="90"/>
      <c r="PUX167" s="90"/>
      <c r="PUY167" s="90"/>
      <c r="PUZ167" s="90"/>
      <c r="PVA167" s="90"/>
      <c r="PVB167" s="90"/>
      <c r="PVC167" s="90"/>
      <c r="PVD167" s="90"/>
      <c r="PVE167" s="90"/>
      <c r="PVF167" s="90"/>
      <c r="PVG167" s="90"/>
      <c r="PVH167" s="90"/>
      <c r="PVI167" s="90"/>
      <c r="PVJ167" s="90"/>
      <c r="PVK167" s="90"/>
      <c r="PVL167" s="90"/>
      <c r="PVM167" s="90"/>
      <c r="PVN167" s="90"/>
      <c r="PVO167" s="90"/>
      <c r="PVP167" s="90"/>
      <c r="PVQ167" s="90"/>
      <c r="PVR167" s="90"/>
      <c r="PVS167" s="90"/>
      <c r="PVT167" s="90"/>
      <c r="PVU167" s="90"/>
      <c r="PVV167" s="90"/>
      <c r="PVW167" s="90"/>
      <c r="PVX167" s="90"/>
      <c r="PVY167" s="90"/>
      <c r="PVZ167" s="90"/>
      <c r="PWA167" s="90"/>
      <c r="PWB167" s="90"/>
      <c r="PWC167" s="90"/>
      <c r="PWD167" s="90"/>
      <c r="PWE167" s="90"/>
      <c r="PWF167" s="90"/>
      <c r="PWG167" s="90"/>
      <c r="PWH167" s="90"/>
      <c r="PWI167" s="90"/>
      <c r="PWJ167" s="90"/>
      <c r="PWK167" s="90"/>
      <c r="PWL167" s="90"/>
      <c r="PWM167" s="90"/>
      <c r="PWN167" s="90"/>
      <c r="PWO167" s="90"/>
      <c r="PWP167" s="90"/>
      <c r="PWQ167" s="90"/>
      <c r="PWR167" s="90"/>
      <c r="PWS167" s="90"/>
      <c r="PWT167" s="90"/>
      <c r="PWU167" s="90"/>
      <c r="PWV167" s="90"/>
      <c r="PWW167" s="90"/>
      <c r="PWX167" s="90"/>
      <c r="PWY167" s="90"/>
      <c r="PWZ167" s="90"/>
      <c r="PXA167" s="90"/>
      <c r="PXB167" s="90"/>
      <c r="PXC167" s="90"/>
      <c r="PXD167" s="90"/>
      <c r="PXE167" s="90"/>
      <c r="PXF167" s="90"/>
      <c r="PXG167" s="90"/>
      <c r="PXH167" s="90"/>
      <c r="PXI167" s="90"/>
      <c r="PXJ167" s="90"/>
      <c r="PXK167" s="90"/>
      <c r="PXL167" s="90"/>
      <c r="PXM167" s="90"/>
      <c r="PXN167" s="90"/>
      <c r="PXO167" s="90"/>
      <c r="PXP167" s="90"/>
      <c r="PXQ167" s="90"/>
      <c r="PXR167" s="90"/>
      <c r="PXS167" s="90"/>
      <c r="PXT167" s="90"/>
      <c r="PXU167" s="90"/>
      <c r="PXV167" s="90"/>
      <c r="PXW167" s="90"/>
      <c r="PXX167" s="90"/>
      <c r="PXY167" s="90"/>
      <c r="PXZ167" s="90"/>
      <c r="PYA167" s="90"/>
      <c r="PYB167" s="90"/>
      <c r="PYC167" s="90"/>
      <c r="PYD167" s="90"/>
      <c r="PYE167" s="90"/>
      <c r="PYF167" s="90"/>
      <c r="PYG167" s="90"/>
      <c r="PYH167" s="90"/>
      <c r="PYI167" s="90"/>
      <c r="PYJ167" s="90"/>
      <c r="PYK167" s="90"/>
      <c r="PYL167" s="90"/>
      <c r="PYM167" s="90"/>
      <c r="PYN167" s="90"/>
      <c r="PYO167" s="90"/>
      <c r="PYP167" s="90"/>
      <c r="PYQ167" s="90"/>
      <c r="PYR167" s="90"/>
      <c r="PYS167" s="90"/>
      <c r="PYT167" s="90"/>
      <c r="PYU167" s="90"/>
      <c r="PYV167" s="90"/>
      <c r="PYW167" s="90"/>
      <c r="PYX167" s="90"/>
      <c r="PYY167" s="90"/>
      <c r="PYZ167" s="90"/>
      <c r="PZA167" s="90"/>
      <c r="PZB167" s="90"/>
      <c r="PZC167" s="90"/>
      <c r="PZD167" s="90"/>
      <c r="PZE167" s="90"/>
      <c r="PZF167" s="90"/>
      <c r="PZG167" s="90"/>
      <c r="PZH167" s="90"/>
      <c r="PZI167" s="90"/>
      <c r="PZJ167" s="90"/>
      <c r="PZK167" s="90"/>
      <c r="PZL167" s="90"/>
      <c r="PZM167" s="90"/>
      <c r="PZN167" s="90"/>
      <c r="PZO167" s="90"/>
      <c r="PZP167" s="90"/>
      <c r="PZQ167" s="90"/>
      <c r="PZR167" s="90"/>
      <c r="PZS167" s="90"/>
      <c r="PZT167" s="90"/>
      <c r="PZU167" s="90"/>
      <c r="PZV167" s="90"/>
      <c r="PZW167" s="90"/>
      <c r="PZX167" s="90"/>
      <c r="PZY167" s="90"/>
      <c r="PZZ167" s="90"/>
      <c r="QAA167" s="90"/>
      <c r="QAB167" s="90"/>
      <c r="QAC167" s="90"/>
      <c r="QAD167" s="90"/>
      <c r="QAE167" s="90"/>
      <c r="QAF167" s="90"/>
      <c r="QAG167" s="90"/>
      <c r="QAH167" s="90"/>
      <c r="QAI167" s="90"/>
      <c r="QAJ167" s="90"/>
      <c r="QAK167" s="90"/>
      <c r="QAL167" s="90"/>
      <c r="QAM167" s="90"/>
      <c r="QAN167" s="90"/>
      <c r="QAO167" s="90"/>
      <c r="QAP167" s="90"/>
      <c r="QAQ167" s="90"/>
      <c r="QAR167" s="90"/>
      <c r="QAS167" s="90"/>
      <c r="QAT167" s="90"/>
      <c r="QAU167" s="90"/>
      <c r="QAV167" s="90"/>
      <c r="QAW167" s="90"/>
      <c r="QAX167" s="90"/>
      <c r="QAY167" s="90"/>
      <c r="QAZ167" s="90"/>
      <c r="QBA167" s="90"/>
      <c r="QBB167" s="90"/>
      <c r="QBC167" s="90"/>
      <c r="QBD167" s="90"/>
      <c r="QBE167" s="90"/>
      <c r="QBF167" s="90"/>
      <c r="QBG167" s="90"/>
      <c r="QBH167" s="90"/>
      <c r="QBI167" s="90"/>
      <c r="QBJ167" s="90"/>
      <c r="QBK167" s="90"/>
      <c r="QBL167" s="90"/>
      <c r="QBM167" s="90"/>
      <c r="QBN167" s="90"/>
      <c r="QBO167" s="90"/>
      <c r="QBP167" s="90"/>
      <c r="QBQ167" s="90"/>
      <c r="QBR167" s="90"/>
      <c r="QBS167" s="90"/>
      <c r="QBT167" s="90"/>
      <c r="QBU167" s="90"/>
      <c r="QBV167" s="90"/>
      <c r="QBW167" s="90"/>
      <c r="QBX167" s="90"/>
      <c r="QBY167" s="90"/>
      <c r="QBZ167" s="90"/>
      <c r="QCA167" s="90"/>
      <c r="QCB167" s="90"/>
      <c r="QCC167" s="90"/>
      <c r="QCD167" s="90"/>
      <c r="QCE167" s="90"/>
      <c r="QCF167" s="90"/>
      <c r="QCG167" s="90"/>
      <c r="QCH167" s="90"/>
      <c r="QCI167" s="90"/>
      <c r="QCJ167" s="90"/>
      <c r="QCK167" s="90"/>
      <c r="QCL167" s="90"/>
      <c r="QCM167" s="90"/>
      <c r="QCN167" s="90"/>
      <c r="QCO167" s="90"/>
      <c r="QCP167" s="90"/>
      <c r="QCQ167" s="90"/>
      <c r="QCR167" s="90"/>
      <c r="QCS167" s="90"/>
      <c r="QCT167" s="90"/>
      <c r="QCU167" s="90"/>
      <c r="QCV167" s="90"/>
      <c r="QCW167" s="90"/>
      <c r="QCX167" s="90"/>
      <c r="QCY167" s="90"/>
      <c r="QCZ167" s="90"/>
      <c r="QDA167" s="90"/>
      <c r="QDB167" s="90"/>
      <c r="QDC167" s="90"/>
      <c r="QDD167" s="90"/>
      <c r="QDE167" s="90"/>
      <c r="QDF167" s="90"/>
      <c r="QDG167" s="90"/>
      <c r="QDH167" s="90"/>
      <c r="QDI167" s="90"/>
      <c r="QDJ167" s="90"/>
      <c r="QDK167" s="90"/>
      <c r="QDL167" s="90"/>
      <c r="QDM167" s="90"/>
      <c r="QDN167" s="90"/>
      <c r="QDO167" s="90"/>
      <c r="QDP167" s="90"/>
      <c r="QDQ167" s="90"/>
      <c r="QDR167" s="90"/>
      <c r="QDS167" s="90"/>
      <c r="QDT167" s="90"/>
      <c r="QDU167" s="90"/>
      <c r="QDV167" s="90"/>
      <c r="QDW167" s="90"/>
      <c r="QDX167" s="90"/>
      <c r="QDY167" s="90"/>
      <c r="QDZ167" s="90"/>
      <c r="QEA167" s="90"/>
      <c r="QEB167" s="90"/>
      <c r="QEC167" s="90"/>
      <c r="QED167" s="90"/>
      <c r="QEE167" s="90"/>
      <c r="QEF167" s="90"/>
      <c r="QEG167" s="90"/>
      <c r="QEH167" s="90"/>
      <c r="QEI167" s="90"/>
      <c r="QEJ167" s="90"/>
      <c r="QEK167" s="90"/>
      <c r="QEL167" s="90"/>
      <c r="QEM167" s="90"/>
      <c r="QEN167" s="90"/>
      <c r="QEO167" s="90"/>
      <c r="QEP167" s="90"/>
      <c r="QEQ167" s="90"/>
      <c r="QER167" s="90"/>
      <c r="QES167" s="90"/>
      <c r="QET167" s="90"/>
      <c r="QEU167" s="90"/>
      <c r="QEV167" s="90"/>
      <c r="QEW167" s="90"/>
      <c r="QEX167" s="90"/>
      <c r="QEY167" s="90"/>
      <c r="QEZ167" s="90"/>
      <c r="QFA167" s="90"/>
      <c r="QFB167" s="90"/>
      <c r="QFC167" s="90"/>
      <c r="QFD167" s="90"/>
      <c r="QFE167" s="90"/>
      <c r="QFF167" s="90"/>
      <c r="QFG167" s="90"/>
      <c r="QFH167" s="90"/>
      <c r="QFI167" s="90"/>
      <c r="QFJ167" s="90"/>
      <c r="QFK167" s="90"/>
      <c r="QFL167" s="90"/>
      <c r="QFM167" s="90"/>
      <c r="QFN167" s="90"/>
      <c r="QFO167" s="90"/>
      <c r="QFP167" s="90"/>
      <c r="QFQ167" s="90"/>
      <c r="QFR167" s="90"/>
      <c r="QFS167" s="90"/>
      <c r="QFT167" s="90"/>
      <c r="QFU167" s="90"/>
      <c r="QFV167" s="90"/>
      <c r="QFW167" s="90"/>
      <c r="QFX167" s="90"/>
      <c r="QFY167" s="90"/>
      <c r="QFZ167" s="90"/>
      <c r="QGA167" s="90"/>
      <c r="QGB167" s="90"/>
      <c r="QGC167" s="90"/>
      <c r="QGD167" s="90"/>
      <c r="QGE167" s="90"/>
      <c r="QGF167" s="90"/>
      <c r="QGG167" s="90"/>
      <c r="QGH167" s="90"/>
      <c r="QGI167" s="90"/>
      <c r="QGJ167" s="90"/>
      <c r="QGK167" s="90"/>
      <c r="QGL167" s="90"/>
      <c r="QGM167" s="90"/>
      <c r="QGN167" s="90"/>
      <c r="QGO167" s="90"/>
      <c r="QGP167" s="90"/>
      <c r="QGQ167" s="90"/>
      <c r="QGR167" s="90"/>
      <c r="QGS167" s="90"/>
      <c r="QGT167" s="90"/>
      <c r="QGU167" s="90"/>
      <c r="QGV167" s="90"/>
      <c r="QGW167" s="90"/>
      <c r="QGX167" s="90"/>
      <c r="QGY167" s="90"/>
      <c r="QGZ167" s="90"/>
      <c r="QHA167" s="90"/>
      <c r="QHB167" s="90"/>
      <c r="QHC167" s="90"/>
      <c r="QHD167" s="90"/>
      <c r="QHE167" s="90"/>
      <c r="QHF167" s="90"/>
      <c r="QHG167" s="90"/>
      <c r="QHH167" s="90"/>
      <c r="QHI167" s="90"/>
      <c r="QHJ167" s="90"/>
      <c r="QHK167" s="90"/>
      <c r="QHL167" s="90"/>
      <c r="QHM167" s="90"/>
      <c r="QHN167" s="90"/>
      <c r="QHO167" s="90"/>
      <c r="QHP167" s="90"/>
      <c r="QHQ167" s="90"/>
      <c r="QHR167" s="90"/>
      <c r="QHS167" s="90"/>
      <c r="QHT167" s="90"/>
      <c r="QHU167" s="90"/>
      <c r="QHV167" s="90"/>
      <c r="QHW167" s="90"/>
      <c r="QHX167" s="90"/>
      <c r="QHY167" s="90"/>
      <c r="QHZ167" s="90"/>
      <c r="QIA167" s="90"/>
      <c r="QIB167" s="90"/>
      <c r="QIC167" s="90"/>
      <c r="QID167" s="90"/>
      <c r="QIE167" s="90"/>
      <c r="QIF167" s="90"/>
      <c r="QIG167" s="90"/>
      <c r="QIH167" s="90"/>
      <c r="QII167" s="90"/>
      <c r="QIJ167" s="90"/>
      <c r="QIK167" s="90"/>
      <c r="QIL167" s="90"/>
      <c r="QIM167" s="90"/>
      <c r="QIN167" s="90"/>
      <c r="QIO167" s="90"/>
      <c r="QIP167" s="90"/>
      <c r="QIQ167" s="90"/>
      <c r="QIR167" s="90"/>
      <c r="QIS167" s="90"/>
      <c r="QIT167" s="90"/>
      <c r="QIU167" s="90"/>
      <c r="QIV167" s="90"/>
      <c r="QIW167" s="90"/>
      <c r="QIX167" s="90"/>
      <c r="QIY167" s="90"/>
      <c r="QIZ167" s="90"/>
      <c r="QJA167" s="90"/>
      <c r="QJB167" s="90"/>
      <c r="QJC167" s="90"/>
      <c r="QJD167" s="90"/>
      <c r="QJE167" s="90"/>
      <c r="QJF167" s="90"/>
      <c r="QJG167" s="90"/>
      <c r="QJH167" s="90"/>
      <c r="QJI167" s="90"/>
      <c r="QJJ167" s="90"/>
      <c r="QJK167" s="90"/>
      <c r="QJL167" s="90"/>
      <c r="QJM167" s="90"/>
      <c r="QJN167" s="90"/>
      <c r="QJO167" s="90"/>
      <c r="QJP167" s="90"/>
      <c r="QJQ167" s="90"/>
      <c r="QJR167" s="90"/>
      <c r="QJS167" s="90"/>
      <c r="QJT167" s="90"/>
      <c r="QJU167" s="90"/>
      <c r="QJV167" s="90"/>
      <c r="QJW167" s="90"/>
      <c r="QJX167" s="90"/>
      <c r="QJY167" s="90"/>
      <c r="QJZ167" s="90"/>
      <c r="QKA167" s="90"/>
      <c r="QKB167" s="90"/>
      <c r="QKC167" s="90"/>
      <c r="QKD167" s="90"/>
      <c r="QKE167" s="90"/>
      <c r="QKF167" s="90"/>
      <c r="QKG167" s="90"/>
      <c r="QKH167" s="90"/>
      <c r="QKI167" s="90"/>
      <c r="QKJ167" s="90"/>
      <c r="QKK167" s="90"/>
      <c r="QKL167" s="90"/>
      <c r="QKM167" s="90"/>
      <c r="QKN167" s="90"/>
      <c r="QKO167" s="90"/>
      <c r="QKP167" s="90"/>
      <c r="QKQ167" s="90"/>
      <c r="QKR167" s="90"/>
      <c r="QKS167" s="90"/>
      <c r="QKT167" s="90"/>
      <c r="QKU167" s="90"/>
      <c r="QKV167" s="90"/>
      <c r="QKW167" s="90"/>
      <c r="QKX167" s="90"/>
      <c r="QKY167" s="90"/>
      <c r="QKZ167" s="90"/>
      <c r="QLA167" s="90"/>
      <c r="QLB167" s="90"/>
      <c r="QLC167" s="90"/>
      <c r="QLD167" s="90"/>
      <c r="QLE167" s="90"/>
      <c r="QLF167" s="90"/>
      <c r="QLG167" s="90"/>
      <c r="QLH167" s="90"/>
      <c r="QLI167" s="90"/>
      <c r="QLJ167" s="90"/>
      <c r="QLK167" s="90"/>
      <c r="QLL167" s="90"/>
      <c r="QLM167" s="90"/>
      <c r="QLN167" s="90"/>
      <c r="QLO167" s="90"/>
      <c r="QLP167" s="90"/>
      <c r="QLQ167" s="90"/>
      <c r="QLR167" s="90"/>
      <c r="QLS167" s="90"/>
      <c r="QLT167" s="90"/>
      <c r="QLU167" s="90"/>
      <c r="QLV167" s="90"/>
      <c r="QLW167" s="90"/>
      <c r="QLX167" s="90"/>
      <c r="QLY167" s="90"/>
      <c r="QLZ167" s="90"/>
      <c r="QMA167" s="90"/>
      <c r="QMB167" s="90"/>
      <c r="QMC167" s="90"/>
      <c r="QMD167" s="90"/>
      <c r="QME167" s="90"/>
      <c r="QMF167" s="90"/>
      <c r="QMG167" s="90"/>
      <c r="QMH167" s="90"/>
      <c r="QMI167" s="90"/>
      <c r="QMJ167" s="90"/>
      <c r="QMK167" s="90"/>
      <c r="QML167" s="90"/>
      <c r="QMM167" s="90"/>
      <c r="QMN167" s="90"/>
      <c r="QMO167" s="90"/>
      <c r="QMP167" s="90"/>
      <c r="QMQ167" s="90"/>
      <c r="QMR167" s="90"/>
      <c r="QMS167" s="90"/>
      <c r="QMT167" s="90"/>
      <c r="QMU167" s="90"/>
      <c r="QMV167" s="90"/>
      <c r="QMW167" s="90"/>
      <c r="QMX167" s="90"/>
      <c r="QMY167" s="90"/>
      <c r="QMZ167" s="90"/>
      <c r="QNA167" s="90"/>
      <c r="QNB167" s="90"/>
      <c r="QNC167" s="90"/>
      <c r="QND167" s="90"/>
      <c r="QNE167" s="90"/>
      <c r="QNF167" s="90"/>
      <c r="QNG167" s="90"/>
      <c r="QNH167" s="90"/>
      <c r="QNI167" s="90"/>
      <c r="QNJ167" s="90"/>
      <c r="QNK167" s="90"/>
      <c r="QNL167" s="90"/>
      <c r="QNM167" s="90"/>
      <c r="QNN167" s="90"/>
      <c r="QNO167" s="90"/>
      <c r="QNP167" s="90"/>
      <c r="QNQ167" s="90"/>
      <c r="QNR167" s="90"/>
      <c r="QNS167" s="90"/>
      <c r="QNT167" s="90"/>
      <c r="QNU167" s="90"/>
      <c r="QNV167" s="90"/>
      <c r="QNW167" s="90"/>
      <c r="QNX167" s="90"/>
      <c r="QNY167" s="90"/>
      <c r="QNZ167" s="90"/>
      <c r="QOA167" s="90"/>
      <c r="QOB167" s="90"/>
      <c r="QOC167" s="90"/>
      <c r="QOD167" s="90"/>
      <c r="QOE167" s="90"/>
      <c r="QOF167" s="90"/>
      <c r="QOG167" s="90"/>
      <c r="QOH167" s="90"/>
      <c r="QOI167" s="90"/>
      <c r="QOJ167" s="90"/>
      <c r="QOK167" s="90"/>
      <c r="QOL167" s="90"/>
      <c r="QOM167" s="90"/>
      <c r="QON167" s="90"/>
      <c r="QOO167" s="90"/>
      <c r="QOP167" s="90"/>
      <c r="QOQ167" s="90"/>
      <c r="QOR167" s="90"/>
      <c r="QOS167" s="90"/>
      <c r="QOT167" s="90"/>
      <c r="QOU167" s="90"/>
      <c r="QOV167" s="90"/>
      <c r="QOW167" s="90"/>
      <c r="QOX167" s="90"/>
      <c r="QOY167" s="90"/>
      <c r="QOZ167" s="90"/>
      <c r="QPA167" s="90"/>
      <c r="QPB167" s="90"/>
      <c r="QPC167" s="90"/>
      <c r="QPD167" s="90"/>
      <c r="QPE167" s="90"/>
      <c r="QPF167" s="90"/>
      <c r="QPG167" s="90"/>
      <c r="QPH167" s="90"/>
      <c r="QPI167" s="90"/>
      <c r="QPJ167" s="90"/>
      <c r="QPK167" s="90"/>
      <c r="QPL167" s="90"/>
      <c r="QPM167" s="90"/>
      <c r="QPN167" s="90"/>
      <c r="QPO167" s="90"/>
      <c r="QPP167" s="90"/>
      <c r="QPQ167" s="90"/>
      <c r="QPR167" s="90"/>
      <c r="QPS167" s="90"/>
      <c r="QPT167" s="90"/>
      <c r="QPU167" s="90"/>
      <c r="QPV167" s="90"/>
      <c r="QPW167" s="90"/>
      <c r="QPX167" s="90"/>
      <c r="QPY167" s="90"/>
      <c r="QPZ167" s="90"/>
      <c r="QQA167" s="90"/>
      <c r="QQB167" s="90"/>
      <c r="QQC167" s="90"/>
      <c r="QQD167" s="90"/>
      <c r="QQE167" s="90"/>
      <c r="QQF167" s="90"/>
      <c r="QQG167" s="90"/>
      <c r="QQH167" s="90"/>
      <c r="QQI167" s="90"/>
      <c r="QQJ167" s="90"/>
      <c r="QQK167" s="90"/>
      <c r="QQL167" s="90"/>
      <c r="QQM167" s="90"/>
      <c r="QQN167" s="90"/>
      <c r="QQO167" s="90"/>
      <c r="QQP167" s="90"/>
      <c r="QQQ167" s="90"/>
      <c r="QQR167" s="90"/>
      <c r="QQS167" s="90"/>
      <c r="QQT167" s="90"/>
      <c r="QQU167" s="90"/>
      <c r="QQV167" s="90"/>
      <c r="QQW167" s="90"/>
      <c r="QQX167" s="90"/>
      <c r="QQY167" s="90"/>
      <c r="QQZ167" s="90"/>
      <c r="QRA167" s="90"/>
      <c r="QRB167" s="90"/>
      <c r="QRC167" s="90"/>
      <c r="QRD167" s="90"/>
      <c r="QRE167" s="90"/>
      <c r="QRF167" s="90"/>
      <c r="QRG167" s="90"/>
      <c r="QRH167" s="90"/>
      <c r="QRI167" s="90"/>
      <c r="QRJ167" s="90"/>
      <c r="QRK167" s="90"/>
      <c r="QRL167" s="90"/>
      <c r="QRM167" s="90"/>
      <c r="QRN167" s="90"/>
      <c r="QRO167" s="90"/>
      <c r="QRP167" s="90"/>
      <c r="QRQ167" s="90"/>
      <c r="QRR167" s="90"/>
      <c r="QRS167" s="90"/>
      <c r="QRT167" s="90"/>
      <c r="QRU167" s="90"/>
      <c r="QRV167" s="90"/>
      <c r="QRW167" s="90"/>
      <c r="QRX167" s="90"/>
      <c r="QRY167" s="90"/>
      <c r="QRZ167" s="90"/>
      <c r="QSA167" s="90"/>
      <c r="QSB167" s="90"/>
      <c r="QSC167" s="90"/>
      <c r="QSD167" s="90"/>
      <c r="QSE167" s="90"/>
      <c r="QSF167" s="90"/>
      <c r="QSG167" s="90"/>
      <c r="QSH167" s="90"/>
      <c r="QSI167" s="90"/>
      <c r="QSJ167" s="90"/>
      <c r="QSK167" s="90"/>
      <c r="QSL167" s="90"/>
      <c r="QSM167" s="90"/>
      <c r="QSN167" s="90"/>
      <c r="QSO167" s="90"/>
      <c r="QSP167" s="90"/>
      <c r="QSQ167" s="90"/>
      <c r="QSR167" s="90"/>
      <c r="QSS167" s="90"/>
      <c r="QST167" s="90"/>
      <c r="QSU167" s="90"/>
      <c r="QSV167" s="90"/>
      <c r="QSW167" s="90"/>
      <c r="QSX167" s="90"/>
      <c r="QSY167" s="90"/>
      <c r="QSZ167" s="90"/>
      <c r="QTA167" s="90"/>
      <c r="QTB167" s="90"/>
      <c r="QTC167" s="90"/>
      <c r="QTD167" s="90"/>
      <c r="QTE167" s="90"/>
      <c r="QTF167" s="90"/>
      <c r="QTG167" s="90"/>
      <c r="QTH167" s="90"/>
      <c r="QTI167" s="90"/>
      <c r="QTJ167" s="90"/>
      <c r="QTK167" s="90"/>
      <c r="QTL167" s="90"/>
      <c r="QTM167" s="90"/>
      <c r="QTN167" s="90"/>
      <c r="QTO167" s="90"/>
      <c r="QTP167" s="90"/>
      <c r="QTQ167" s="90"/>
      <c r="QTR167" s="90"/>
      <c r="QTS167" s="90"/>
      <c r="QTT167" s="90"/>
      <c r="QTU167" s="90"/>
      <c r="QTV167" s="90"/>
      <c r="QTW167" s="90"/>
      <c r="QTX167" s="90"/>
      <c r="QTY167" s="90"/>
      <c r="QTZ167" s="90"/>
      <c r="QUA167" s="90"/>
      <c r="QUB167" s="90"/>
      <c r="QUC167" s="90"/>
      <c r="QUD167" s="90"/>
      <c r="QUE167" s="90"/>
      <c r="QUF167" s="90"/>
      <c r="QUG167" s="90"/>
      <c r="QUH167" s="90"/>
      <c r="QUI167" s="90"/>
      <c r="QUJ167" s="90"/>
      <c r="QUK167" s="90"/>
      <c r="QUL167" s="90"/>
      <c r="QUM167" s="90"/>
      <c r="QUN167" s="90"/>
      <c r="QUO167" s="90"/>
      <c r="QUP167" s="90"/>
      <c r="QUQ167" s="90"/>
      <c r="QUR167" s="90"/>
      <c r="QUS167" s="90"/>
      <c r="QUT167" s="90"/>
      <c r="QUU167" s="90"/>
      <c r="QUV167" s="90"/>
      <c r="QUW167" s="90"/>
      <c r="QUX167" s="90"/>
      <c r="QUY167" s="90"/>
      <c r="QUZ167" s="90"/>
      <c r="QVA167" s="90"/>
      <c r="QVB167" s="90"/>
      <c r="QVC167" s="90"/>
      <c r="QVD167" s="90"/>
      <c r="QVE167" s="90"/>
      <c r="QVF167" s="90"/>
      <c r="QVG167" s="90"/>
      <c r="QVH167" s="90"/>
      <c r="QVI167" s="90"/>
      <c r="QVJ167" s="90"/>
      <c r="QVK167" s="90"/>
      <c r="QVL167" s="90"/>
      <c r="QVM167" s="90"/>
      <c r="QVN167" s="90"/>
      <c r="QVO167" s="90"/>
      <c r="QVP167" s="90"/>
      <c r="QVQ167" s="90"/>
      <c r="QVR167" s="90"/>
      <c r="QVS167" s="90"/>
      <c r="QVT167" s="90"/>
      <c r="QVU167" s="90"/>
      <c r="QVV167" s="90"/>
      <c r="QVW167" s="90"/>
      <c r="QVX167" s="90"/>
      <c r="QVY167" s="90"/>
      <c r="QVZ167" s="90"/>
      <c r="QWA167" s="90"/>
      <c r="QWB167" s="90"/>
      <c r="QWC167" s="90"/>
      <c r="QWD167" s="90"/>
      <c r="QWE167" s="90"/>
      <c r="QWF167" s="90"/>
      <c r="QWG167" s="90"/>
      <c r="QWH167" s="90"/>
      <c r="QWI167" s="90"/>
      <c r="QWJ167" s="90"/>
      <c r="QWK167" s="90"/>
      <c r="QWL167" s="90"/>
      <c r="QWM167" s="90"/>
      <c r="QWN167" s="90"/>
      <c r="QWO167" s="90"/>
      <c r="QWP167" s="90"/>
      <c r="QWQ167" s="90"/>
      <c r="QWR167" s="90"/>
      <c r="QWS167" s="90"/>
      <c r="QWT167" s="90"/>
      <c r="QWU167" s="90"/>
      <c r="QWV167" s="90"/>
      <c r="QWW167" s="90"/>
      <c r="QWX167" s="90"/>
      <c r="QWY167" s="90"/>
      <c r="QWZ167" s="90"/>
      <c r="QXA167" s="90"/>
      <c r="QXB167" s="90"/>
      <c r="QXC167" s="90"/>
      <c r="QXD167" s="90"/>
      <c r="QXE167" s="90"/>
      <c r="QXF167" s="90"/>
      <c r="QXG167" s="90"/>
      <c r="QXH167" s="90"/>
      <c r="QXI167" s="90"/>
      <c r="QXJ167" s="90"/>
      <c r="QXK167" s="90"/>
      <c r="QXL167" s="90"/>
      <c r="QXM167" s="90"/>
      <c r="QXN167" s="90"/>
      <c r="QXO167" s="90"/>
      <c r="QXP167" s="90"/>
      <c r="QXQ167" s="90"/>
      <c r="QXR167" s="90"/>
      <c r="QXS167" s="90"/>
      <c r="QXT167" s="90"/>
      <c r="QXU167" s="90"/>
      <c r="QXV167" s="90"/>
      <c r="QXW167" s="90"/>
      <c r="QXX167" s="90"/>
      <c r="QXY167" s="90"/>
      <c r="QXZ167" s="90"/>
      <c r="QYA167" s="90"/>
      <c r="QYB167" s="90"/>
      <c r="QYC167" s="90"/>
      <c r="QYD167" s="90"/>
      <c r="QYE167" s="90"/>
      <c r="QYF167" s="90"/>
      <c r="QYG167" s="90"/>
      <c r="QYH167" s="90"/>
      <c r="QYI167" s="90"/>
      <c r="QYJ167" s="90"/>
      <c r="QYK167" s="90"/>
      <c r="QYL167" s="90"/>
      <c r="QYM167" s="90"/>
      <c r="QYN167" s="90"/>
      <c r="QYO167" s="90"/>
      <c r="QYP167" s="90"/>
      <c r="QYQ167" s="90"/>
      <c r="QYR167" s="90"/>
      <c r="QYS167" s="90"/>
      <c r="QYT167" s="90"/>
      <c r="QYU167" s="90"/>
      <c r="QYV167" s="90"/>
      <c r="QYW167" s="90"/>
      <c r="QYX167" s="90"/>
      <c r="QYY167" s="90"/>
      <c r="QYZ167" s="90"/>
      <c r="QZA167" s="90"/>
      <c r="QZB167" s="90"/>
      <c r="QZC167" s="90"/>
      <c r="QZD167" s="90"/>
      <c r="QZE167" s="90"/>
      <c r="QZF167" s="90"/>
      <c r="QZG167" s="90"/>
      <c r="QZH167" s="90"/>
      <c r="QZI167" s="90"/>
      <c r="QZJ167" s="90"/>
      <c r="QZK167" s="90"/>
      <c r="QZL167" s="90"/>
      <c r="QZM167" s="90"/>
      <c r="QZN167" s="90"/>
      <c r="QZO167" s="90"/>
      <c r="QZP167" s="90"/>
      <c r="QZQ167" s="90"/>
      <c r="QZR167" s="90"/>
      <c r="QZS167" s="90"/>
      <c r="QZT167" s="90"/>
      <c r="QZU167" s="90"/>
      <c r="QZV167" s="90"/>
      <c r="QZW167" s="90"/>
      <c r="QZX167" s="90"/>
      <c r="QZY167" s="90"/>
      <c r="QZZ167" s="90"/>
      <c r="RAA167" s="90"/>
      <c r="RAB167" s="90"/>
      <c r="RAC167" s="90"/>
      <c r="RAD167" s="90"/>
      <c r="RAE167" s="90"/>
      <c r="RAF167" s="90"/>
      <c r="RAG167" s="90"/>
      <c r="RAH167" s="90"/>
      <c r="RAI167" s="90"/>
      <c r="RAJ167" s="90"/>
      <c r="RAK167" s="90"/>
      <c r="RAL167" s="90"/>
      <c r="RAM167" s="90"/>
      <c r="RAN167" s="90"/>
      <c r="RAO167" s="90"/>
      <c r="RAP167" s="90"/>
      <c r="RAQ167" s="90"/>
      <c r="RAR167" s="90"/>
      <c r="RAS167" s="90"/>
      <c r="RAT167" s="90"/>
      <c r="RAU167" s="90"/>
      <c r="RAV167" s="90"/>
      <c r="RAW167" s="90"/>
      <c r="RAX167" s="90"/>
      <c r="RAY167" s="90"/>
      <c r="RAZ167" s="90"/>
      <c r="RBA167" s="90"/>
      <c r="RBB167" s="90"/>
      <c r="RBC167" s="90"/>
      <c r="RBD167" s="90"/>
      <c r="RBE167" s="90"/>
      <c r="RBF167" s="90"/>
      <c r="RBG167" s="90"/>
      <c r="RBH167" s="90"/>
      <c r="RBI167" s="90"/>
      <c r="RBJ167" s="90"/>
      <c r="RBK167" s="90"/>
      <c r="RBL167" s="90"/>
      <c r="RBM167" s="90"/>
      <c r="RBN167" s="90"/>
      <c r="RBO167" s="90"/>
      <c r="RBP167" s="90"/>
      <c r="RBQ167" s="90"/>
      <c r="RBR167" s="90"/>
      <c r="RBS167" s="90"/>
      <c r="RBT167" s="90"/>
      <c r="RBU167" s="90"/>
      <c r="RBV167" s="90"/>
      <c r="RBW167" s="90"/>
      <c r="RBX167" s="90"/>
      <c r="RBY167" s="90"/>
      <c r="RBZ167" s="90"/>
      <c r="RCA167" s="90"/>
      <c r="RCB167" s="90"/>
      <c r="RCC167" s="90"/>
      <c r="RCD167" s="90"/>
      <c r="RCE167" s="90"/>
      <c r="RCF167" s="90"/>
      <c r="RCG167" s="90"/>
      <c r="RCH167" s="90"/>
      <c r="RCI167" s="90"/>
      <c r="RCJ167" s="90"/>
      <c r="RCK167" s="90"/>
      <c r="RCL167" s="90"/>
      <c r="RCM167" s="90"/>
      <c r="RCN167" s="90"/>
      <c r="RCO167" s="90"/>
      <c r="RCP167" s="90"/>
      <c r="RCQ167" s="90"/>
      <c r="RCR167" s="90"/>
      <c r="RCS167" s="90"/>
      <c r="RCT167" s="90"/>
      <c r="RCU167" s="90"/>
      <c r="RCV167" s="90"/>
      <c r="RCW167" s="90"/>
      <c r="RCX167" s="90"/>
      <c r="RCY167" s="90"/>
      <c r="RCZ167" s="90"/>
      <c r="RDA167" s="90"/>
      <c r="RDB167" s="90"/>
      <c r="RDC167" s="90"/>
      <c r="RDD167" s="90"/>
      <c r="RDE167" s="90"/>
      <c r="RDF167" s="90"/>
      <c r="RDG167" s="90"/>
      <c r="RDH167" s="90"/>
      <c r="RDI167" s="90"/>
      <c r="RDJ167" s="90"/>
      <c r="RDK167" s="90"/>
      <c r="RDL167" s="90"/>
      <c r="RDM167" s="90"/>
      <c r="RDN167" s="90"/>
      <c r="RDO167" s="90"/>
      <c r="RDP167" s="90"/>
      <c r="RDQ167" s="90"/>
      <c r="RDR167" s="90"/>
      <c r="RDS167" s="90"/>
      <c r="RDT167" s="90"/>
      <c r="RDU167" s="90"/>
      <c r="RDV167" s="90"/>
      <c r="RDW167" s="90"/>
      <c r="RDX167" s="90"/>
      <c r="RDY167" s="90"/>
      <c r="RDZ167" s="90"/>
      <c r="REA167" s="90"/>
      <c r="REB167" s="90"/>
      <c r="REC167" s="90"/>
      <c r="RED167" s="90"/>
      <c r="REE167" s="90"/>
      <c r="REF167" s="90"/>
      <c r="REG167" s="90"/>
      <c r="REH167" s="90"/>
      <c r="REI167" s="90"/>
      <c r="REJ167" s="90"/>
      <c r="REK167" s="90"/>
      <c r="REL167" s="90"/>
      <c r="REM167" s="90"/>
      <c r="REN167" s="90"/>
      <c r="REO167" s="90"/>
      <c r="REP167" s="90"/>
      <c r="REQ167" s="90"/>
      <c r="RER167" s="90"/>
      <c r="RES167" s="90"/>
      <c r="RET167" s="90"/>
      <c r="REU167" s="90"/>
      <c r="REV167" s="90"/>
      <c r="REW167" s="90"/>
      <c r="REX167" s="90"/>
      <c r="REY167" s="90"/>
      <c r="REZ167" s="90"/>
      <c r="RFA167" s="90"/>
      <c r="RFB167" s="90"/>
      <c r="RFC167" s="90"/>
      <c r="RFD167" s="90"/>
      <c r="RFE167" s="90"/>
      <c r="RFF167" s="90"/>
      <c r="RFG167" s="90"/>
      <c r="RFH167" s="90"/>
      <c r="RFI167" s="90"/>
      <c r="RFJ167" s="90"/>
      <c r="RFK167" s="90"/>
      <c r="RFL167" s="90"/>
      <c r="RFM167" s="90"/>
      <c r="RFN167" s="90"/>
      <c r="RFO167" s="90"/>
      <c r="RFP167" s="90"/>
      <c r="RFQ167" s="90"/>
      <c r="RFR167" s="90"/>
      <c r="RFS167" s="90"/>
      <c r="RFT167" s="90"/>
      <c r="RFU167" s="90"/>
      <c r="RFV167" s="90"/>
      <c r="RFW167" s="90"/>
      <c r="RFX167" s="90"/>
      <c r="RFY167" s="90"/>
      <c r="RFZ167" s="90"/>
      <c r="RGA167" s="90"/>
      <c r="RGB167" s="90"/>
      <c r="RGC167" s="90"/>
      <c r="RGD167" s="90"/>
      <c r="RGE167" s="90"/>
      <c r="RGF167" s="90"/>
      <c r="RGG167" s="90"/>
      <c r="RGH167" s="90"/>
      <c r="RGI167" s="90"/>
      <c r="RGJ167" s="90"/>
      <c r="RGK167" s="90"/>
      <c r="RGL167" s="90"/>
      <c r="RGM167" s="90"/>
      <c r="RGN167" s="90"/>
      <c r="RGO167" s="90"/>
      <c r="RGP167" s="90"/>
      <c r="RGQ167" s="90"/>
      <c r="RGR167" s="90"/>
      <c r="RGS167" s="90"/>
      <c r="RGT167" s="90"/>
      <c r="RGU167" s="90"/>
      <c r="RGV167" s="90"/>
      <c r="RGW167" s="90"/>
      <c r="RGX167" s="90"/>
      <c r="RGY167" s="90"/>
      <c r="RGZ167" s="90"/>
      <c r="RHA167" s="90"/>
      <c r="RHB167" s="90"/>
      <c r="RHC167" s="90"/>
      <c r="RHD167" s="90"/>
      <c r="RHE167" s="90"/>
      <c r="RHF167" s="90"/>
      <c r="RHG167" s="90"/>
      <c r="RHH167" s="90"/>
      <c r="RHI167" s="90"/>
      <c r="RHJ167" s="90"/>
      <c r="RHK167" s="90"/>
      <c r="RHL167" s="90"/>
      <c r="RHM167" s="90"/>
      <c r="RHN167" s="90"/>
      <c r="RHO167" s="90"/>
      <c r="RHP167" s="90"/>
      <c r="RHQ167" s="90"/>
      <c r="RHR167" s="90"/>
      <c r="RHS167" s="90"/>
      <c r="RHT167" s="90"/>
      <c r="RHU167" s="90"/>
      <c r="RHV167" s="90"/>
      <c r="RHW167" s="90"/>
      <c r="RHX167" s="90"/>
      <c r="RHY167" s="90"/>
      <c r="RHZ167" s="90"/>
      <c r="RIA167" s="90"/>
      <c r="RIB167" s="90"/>
      <c r="RIC167" s="90"/>
      <c r="RID167" s="90"/>
      <c r="RIE167" s="90"/>
      <c r="RIF167" s="90"/>
      <c r="RIG167" s="90"/>
      <c r="RIH167" s="90"/>
      <c r="RII167" s="90"/>
      <c r="RIJ167" s="90"/>
      <c r="RIK167" s="90"/>
      <c r="RIL167" s="90"/>
      <c r="RIM167" s="90"/>
      <c r="RIN167" s="90"/>
      <c r="RIO167" s="90"/>
      <c r="RIP167" s="90"/>
      <c r="RIQ167" s="90"/>
      <c r="RIR167" s="90"/>
      <c r="RIS167" s="90"/>
      <c r="RIT167" s="90"/>
      <c r="RIU167" s="90"/>
      <c r="RIV167" s="90"/>
      <c r="RIW167" s="90"/>
      <c r="RIX167" s="90"/>
      <c r="RIY167" s="90"/>
      <c r="RIZ167" s="90"/>
      <c r="RJA167" s="90"/>
      <c r="RJB167" s="90"/>
      <c r="RJC167" s="90"/>
      <c r="RJD167" s="90"/>
      <c r="RJE167" s="90"/>
      <c r="RJF167" s="90"/>
      <c r="RJG167" s="90"/>
      <c r="RJH167" s="90"/>
      <c r="RJI167" s="90"/>
      <c r="RJJ167" s="90"/>
      <c r="RJK167" s="90"/>
      <c r="RJL167" s="90"/>
      <c r="RJM167" s="90"/>
      <c r="RJN167" s="90"/>
      <c r="RJO167" s="90"/>
      <c r="RJP167" s="90"/>
      <c r="RJQ167" s="90"/>
      <c r="RJR167" s="90"/>
      <c r="RJS167" s="90"/>
      <c r="RJT167" s="90"/>
      <c r="RJU167" s="90"/>
      <c r="RJV167" s="90"/>
      <c r="RJW167" s="90"/>
      <c r="RJX167" s="90"/>
      <c r="RJY167" s="90"/>
      <c r="RJZ167" s="90"/>
      <c r="RKA167" s="90"/>
      <c r="RKB167" s="90"/>
      <c r="RKC167" s="90"/>
      <c r="RKD167" s="90"/>
      <c r="RKE167" s="90"/>
      <c r="RKF167" s="90"/>
      <c r="RKG167" s="90"/>
      <c r="RKH167" s="90"/>
      <c r="RKI167" s="90"/>
      <c r="RKJ167" s="90"/>
      <c r="RKK167" s="90"/>
      <c r="RKL167" s="90"/>
      <c r="RKM167" s="90"/>
      <c r="RKN167" s="90"/>
      <c r="RKO167" s="90"/>
      <c r="RKP167" s="90"/>
      <c r="RKQ167" s="90"/>
      <c r="RKR167" s="90"/>
      <c r="RKS167" s="90"/>
      <c r="RKT167" s="90"/>
      <c r="RKU167" s="90"/>
      <c r="RKV167" s="90"/>
      <c r="RKW167" s="90"/>
      <c r="RKX167" s="90"/>
      <c r="RKY167" s="90"/>
      <c r="RKZ167" s="90"/>
      <c r="RLA167" s="90"/>
      <c r="RLB167" s="90"/>
      <c r="RLC167" s="90"/>
      <c r="RLD167" s="90"/>
      <c r="RLE167" s="90"/>
      <c r="RLF167" s="90"/>
      <c r="RLG167" s="90"/>
      <c r="RLH167" s="90"/>
      <c r="RLI167" s="90"/>
      <c r="RLJ167" s="90"/>
      <c r="RLK167" s="90"/>
      <c r="RLL167" s="90"/>
      <c r="RLM167" s="90"/>
      <c r="RLN167" s="90"/>
      <c r="RLO167" s="90"/>
      <c r="RLP167" s="90"/>
      <c r="RLQ167" s="90"/>
      <c r="RLR167" s="90"/>
      <c r="RLS167" s="90"/>
      <c r="RLT167" s="90"/>
      <c r="RLU167" s="90"/>
      <c r="RLV167" s="90"/>
      <c r="RLW167" s="90"/>
      <c r="RLX167" s="90"/>
      <c r="RLY167" s="90"/>
      <c r="RLZ167" s="90"/>
      <c r="RMA167" s="90"/>
      <c r="RMB167" s="90"/>
      <c r="RMC167" s="90"/>
      <c r="RMD167" s="90"/>
      <c r="RME167" s="90"/>
      <c r="RMF167" s="90"/>
      <c r="RMG167" s="90"/>
      <c r="RMH167" s="90"/>
      <c r="RMI167" s="90"/>
      <c r="RMJ167" s="90"/>
      <c r="RMK167" s="90"/>
      <c r="RML167" s="90"/>
      <c r="RMM167" s="90"/>
      <c r="RMN167" s="90"/>
      <c r="RMO167" s="90"/>
      <c r="RMP167" s="90"/>
      <c r="RMQ167" s="90"/>
      <c r="RMR167" s="90"/>
      <c r="RMS167" s="90"/>
      <c r="RMT167" s="90"/>
      <c r="RMU167" s="90"/>
      <c r="RMV167" s="90"/>
      <c r="RMW167" s="90"/>
      <c r="RMX167" s="90"/>
      <c r="RMY167" s="90"/>
      <c r="RMZ167" s="90"/>
      <c r="RNA167" s="90"/>
      <c r="RNB167" s="90"/>
      <c r="RNC167" s="90"/>
      <c r="RND167" s="90"/>
      <c r="RNE167" s="90"/>
      <c r="RNF167" s="90"/>
      <c r="RNG167" s="90"/>
      <c r="RNH167" s="90"/>
      <c r="RNI167" s="90"/>
      <c r="RNJ167" s="90"/>
      <c r="RNK167" s="90"/>
      <c r="RNL167" s="90"/>
      <c r="RNM167" s="90"/>
      <c r="RNN167" s="90"/>
      <c r="RNO167" s="90"/>
      <c r="RNP167" s="90"/>
      <c r="RNQ167" s="90"/>
      <c r="RNR167" s="90"/>
      <c r="RNS167" s="90"/>
      <c r="RNT167" s="90"/>
      <c r="RNU167" s="90"/>
      <c r="RNV167" s="90"/>
      <c r="RNW167" s="90"/>
      <c r="RNX167" s="90"/>
      <c r="RNY167" s="90"/>
      <c r="RNZ167" s="90"/>
      <c r="ROA167" s="90"/>
      <c r="ROB167" s="90"/>
      <c r="ROC167" s="90"/>
      <c r="ROD167" s="90"/>
      <c r="ROE167" s="90"/>
      <c r="ROF167" s="90"/>
      <c r="ROG167" s="90"/>
      <c r="ROH167" s="90"/>
      <c r="ROI167" s="90"/>
      <c r="ROJ167" s="90"/>
      <c r="ROK167" s="90"/>
      <c r="ROL167" s="90"/>
      <c r="ROM167" s="90"/>
      <c r="RON167" s="90"/>
      <c r="ROO167" s="90"/>
      <c r="ROP167" s="90"/>
      <c r="ROQ167" s="90"/>
      <c r="ROR167" s="90"/>
      <c r="ROS167" s="90"/>
      <c r="ROT167" s="90"/>
      <c r="ROU167" s="90"/>
      <c r="ROV167" s="90"/>
      <c r="ROW167" s="90"/>
      <c r="ROX167" s="90"/>
      <c r="ROY167" s="90"/>
      <c r="ROZ167" s="90"/>
      <c r="RPA167" s="90"/>
      <c r="RPB167" s="90"/>
      <c r="RPC167" s="90"/>
      <c r="RPD167" s="90"/>
      <c r="RPE167" s="90"/>
      <c r="RPF167" s="90"/>
      <c r="RPG167" s="90"/>
      <c r="RPH167" s="90"/>
      <c r="RPI167" s="90"/>
      <c r="RPJ167" s="90"/>
      <c r="RPK167" s="90"/>
      <c r="RPL167" s="90"/>
      <c r="RPM167" s="90"/>
      <c r="RPN167" s="90"/>
      <c r="RPO167" s="90"/>
      <c r="RPP167" s="90"/>
      <c r="RPQ167" s="90"/>
      <c r="RPR167" s="90"/>
      <c r="RPS167" s="90"/>
      <c r="RPT167" s="90"/>
      <c r="RPU167" s="90"/>
      <c r="RPV167" s="90"/>
      <c r="RPW167" s="90"/>
      <c r="RPX167" s="90"/>
      <c r="RPY167" s="90"/>
      <c r="RPZ167" s="90"/>
      <c r="RQA167" s="90"/>
      <c r="RQB167" s="90"/>
      <c r="RQC167" s="90"/>
      <c r="RQD167" s="90"/>
      <c r="RQE167" s="90"/>
      <c r="RQF167" s="90"/>
      <c r="RQG167" s="90"/>
      <c r="RQH167" s="90"/>
      <c r="RQI167" s="90"/>
      <c r="RQJ167" s="90"/>
      <c r="RQK167" s="90"/>
      <c r="RQL167" s="90"/>
      <c r="RQM167" s="90"/>
      <c r="RQN167" s="90"/>
      <c r="RQO167" s="90"/>
      <c r="RQP167" s="90"/>
      <c r="RQQ167" s="90"/>
      <c r="RQR167" s="90"/>
      <c r="RQS167" s="90"/>
      <c r="RQT167" s="90"/>
      <c r="RQU167" s="90"/>
      <c r="RQV167" s="90"/>
      <c r="RQW167" s="90"/>
      <c r="RQX167" s="90"/>
      <c r="RQY167" s="90"/>
      <c r="RQZ167" s="90"/>
      <c r="RRA167" s="90"/>
      <c r="RRB167" s="90"/>
      <c r="RRC167" s="90"/>
      <c r="RRD167" s="90"/>
      <c r="RRE167" s="90"/>
      <c r="RRF167" s="90"/>
      <c r="RRG167" s="90"/>
      <c r="RRH167" s="90"/>
      <c r="RRI167" s="90"/>
      <c r="RRJ167" s="90"/>
      <c r="RRK167" s="90"/>
      <c r="RRL167" s="90"/>
      <c r="RRM167" s="90"/>
      <c r="RRN167" s="90"/>
      <c r="RRO167" s="90"/>
      <c r="RRP167" s="90"/>
      <c r="RRQ167" s="90"/>
      <c r="RRR167" s="90"/>
      <c r="RRS167" s="90"/>
      <c r="RRT167" s="90"/>
      <c r="RRU167" s="90"/>
      <c r="RRV167" s="90"/>
      <c r="RRW167" s="90"/>
      <c r="RRX167" s="90"/>
      <c r="RRY167" s="90"/>
      <c r="RRZ167" s="90"/>
      <c r="RSA167" s="90"/>
      <c r="RSB167" s="90"/>
      <c r="RSC167" s="90"/>
      <c r="RSD167" s="90"/>
      <c r="RSE167" s="90"/>
      <c r="RSF167" s="90"/>
      <c r="RSG167" s="90"/>
      <c r="RSH167" s="90"/>
      <c r="RSI167" s="90"/>
      <c r="RSJ167" s="90"/>
      <c r="RSK167" s="90"/>
      <c r="RSL167" s="90"/>
      <c r="RSM167" s="90"/>
      <c r="RSN167" s="90"/>
      <c r="RSO167" s="90"/>
      <c r="RSP167" s="90"/>
      <c r="RSQ167" s="90"/>
      <c r="RSR167" s="90"/>
      <c r="RSS167" s="90"/>
      <c r="RST167" s="90"/>
      <c r="RSU167" s="90"/>
      <c r="RSV167" s="90"/>
      <c r="RSW167" s="90"/>
      <c r="RSX167" s="90"/>
      <c r="RSY167" s="90"/>
      <c r="RSZ167" s="90"/>
      <c r="RTA167" s="90"/>
      <c r="RTB167" s="90"/>
      <c r="RTC167" s="90"/>
      <c r="RTD167" s="90"/>
      <c r="RTE167" s="90"/>
      <c r="RTF167" s="90"/>
      <c r="RTG167" s="90"/>
      <c r="RTH167" s="90"/>
      <c r="RTI167" s="90"/>
      <c r="RTJ167" s="90"/>
      <c r="RTK167" s="90"/>
      <c r="RTL167" s="90"/>
      <c r="RTM167" s="90"/>
      <c r="RTN167" s="90"/>
      <c r="RTO167" s="90"/>
      <c r="RTP167" s="90"/>
      <c r="RTQ167" s="90"/>
      <c r="RTR167" s="90"/>
      <c r="RTS167" s="90"/>
      <c r="RTT167" s="90"/>
      <c r="RTU167" s="90"/>
      <c r="RTV167" s="90"/>
      <c r="RTW167" s="90"/>
      <c r="RTX167" s="90"/>
      <c r="RTY167" s="90"/>
      <c r="RTZ167" s="90"/>
      <c r="RUA167" s="90"/>
      <c r="RUB167" s="90"/>
      <c r="RUC167" s="90"/>
      <c r="RUD167" s="90"/>
      <c r="RUE167" s="90"/>
      <c r="RUF167" s="90"/>
      <c r="RUG167" s="90"/>
      <c r="RUH167" s="90"/>
      <c r="RUI167" s="90"/>
      <c r="RUJ167" s="90"/>
      <c r="RUK167" s="90"/>
      <c r="RUL167" s="90"/>
      <c r="RUM167" s="90"/>
      <c r="RUN167" s="90"/>
      <c r="RUO167" s="90"/>
      <c r="RUP167" s="90"/>
      <c r="RUQ167" s="90"/>
      <c r="RUR167" s="90"/>
      <c r="RUS167" s="90"/>
      <c r="RUT167" s="90"/>
      <c r="RUU167" s="90"/>
      <c r="RUV167" s="90"/>
      <c r="RUW167" s="90"/>
      <c r="RUX167" s="90"/>
      <c r="RUY167" s="90"/>
      <c r="RUZ167" s="90"/>
      <c r="RVA167" s="90"/>
      <c r="RVB167" s="90"/>
      <c r="RVC167" s="90"/>
      <c r="RVD167" s="90"/>
      <c r="RVE167" s="90"/>
      <c r="RVF167" s="90"/>
      <c r="RVG167" s="90"/>
      <c r="RVH167" s="90"/>
      <c r="RVI167" s="90"/>
      <c r="RVJ167" s="90"/>
      <c r="RVK167" s="90"/>
      <c r="RVL167" s="90"/>
      <c r="RVM167" s="90"/>
      <c r="RVN167" s="90"/>
      <c r="RVO167" s="90"/>
      <c r="RVP167" s="90"/>
      <c r="RVQ167" s="90"/>
      <c r="RVR167" s="90"/>
      <c r="RVS167" s="90"/>
      <c r="RVT167" s="90"/>
      <c r="RVU167" s="90"/>
      <c r="RVV167" s="90"/>
      <c r="RVW167" s="90"/>
      <c r="RVX167" s="90"/>
      <c r="RVY167" s="90"/>
      <c r="RVZ167" s="90"/>
      <c r="RWA167" s="90"/>
      <c r="RWB167" s="90"/>
      <c r="RWC167" s="90"/>
      <c r="RWD167" s="90"/>
      <c r="RWE167" s="90"/>
      <c r="RWF167" s="90"/>
      <c r="RWG167" s="90"/>
      <c r="RWH167" s="90"/>
      <c r="RWI167" s="90"/>
      <c r="RWJ167" s="90"/>
      <c r="RWK167" s="90"/>
      <c r="RWL167" s="90"/>
      <c r="RWM167" s="90"/>
      <c r="RWN167" s="90"/>
      <c r="RWO167" s="90"/>
      <c r="RWP167" s="90"/>
      <c r="RWQ167" s="90"/>
      <c r="RWR167" s="90"/>
      <c r="RWS167" s="90"/>
      <c r="RWT167" s="90"/>
      <c r="RWU167" s="90"/>
      <c r="RWV167" s="90"/>
      <c r="RWW167" s="90"/>
      <c r="RWX167" s="90"/>
      <c r="RWY167" s="90"/>
      <c r="RWZ167" s="90"/>
      <c r="RXA167" s="90"/>
      <c r="RXB167" s="90"/>
      <c r="RXC167" s="90"/>
      <c r="RXD167" s="90"/>
      <c r="RXE167" s="90"/>
      <c r="RXF167" s="90"/>
      <c r="RXG167" s="90"/>
      <c r="RXH167" s="90"/>
      <c r="RXI167" s="90"/>
      <c r="RXJ167" s="90"/>
      <c r="RXK167" s="90"/>
      <c r="RXL167" s="90"/>
      <c r="RXM167" s="90"/>
      <c r="RXN167" s="90"/>
      <c r="RXO167" s="90"/>
      <c r="RXP167" s="90"/>
      <c r="RXQ167" s="90"/>
      <c r="RXR167" s="90"/>
      <c r="RXS167" s="90"/>
      <c r="RXT167" s="90"/>
      <c r="RXU167" s="90"/>
      <c r="RXV167" s="90"/>
      <c r="RXW167" s="90"/>
      <c r="RXX167" s="90"/>
      <c r="RXY167" s="90"/>
      <c r="RXZ167" s="90"/>
      <c r="RYA167" s="90"/>
      <c r="RYB167" s="90"/>
      <c r="RYC167" s="90"/>
      <c r="RYD167" s="90"/>
      <c r="RYE167" s="90"/>
      <c r="RYF167" s="90"/>
      <c r="RYG167" s="90"/>
      <c r="RYH167" s="90"/>
      <c r="RYI167" s="90"/>
      <c r="RYJ167" s="90"/>
      <c r="RYK167" s="90"/>
      <c r="RYL167" s="90"/>
      <c r="RYM167" s="90"/>
      <c r="RYN167" s="90"/>
      <c r="RYO167" s="90"/>
      <c r="RYP167" s="90"/>
      <c r="RYQ167" s="90"/>
      <c r="RYR167" s="90"/>
      <c r="RYS167" s="90"/>
      <c r="RYT167" s="90"/>
      <c r="RYU167" s="90"/>
      <c r="RYV167" s="90"/>
      <c r="RYW167" s="90"/>
      <c r="RYX167" s="90"/>
      <c r="RYY167" s="90"/>
      <c r="RYZ167" s="90"/>
      <c r="RZA167" s="90"/>
      <c r="RZB167" s="90"/>
      <c r="RZC167" s="90"/>
      <c r="RZD167" s="90"/>
      <c r="RZE167" s="90"/>
      <c r="RZF167" s="90"/>
      <c r="RZG167" s="90"/>
      <c r="RZH167" s="90"/>
      <c r="RZI167" s="90"/>
      <c r="RZJ167" s="90"/>
      <c r="RZK167" s="90"/>
      <c r="RZL167" s="90"/>
      <c r="RZM167" s="90"/>
      <c r="RZN167" s="90"/>
      <c r="RZO167" s="90"/>
      <c r="RZP167" s="90"/>
      <c r="RZQ167" s="90"/>
      <c r="RZR167" s="90"/>
      <c r="RZS167" s="90"/>
      <c r="RZT167" s="90"/>
      <c r="RZU167" s="90"/>
      <c r="RZV167" s="90"/>
      <c r="RZW167" s="90"/>
      <c r="RZX167" s="90"/>
      <c r="RZY167" s="90"/>
      <c r="RZZ167" s="90"/>
      <c r="SAA167" s="90"/>
      <c r="SAB167" s="90"/>
      <c r="SAC167" s="90"/>
      <c r="SAD167" s="90"/>
      <c r="SAE167" s="90"/>
      <c r="SAF167" s="90"/>
      <c r="SAG167" s="90"/>
      <c r="SAH167" s="90"/>
      <c r="SAI167" s="90"/>
      <c r="SAJ167" s="90"/>
      <c r="SAK167" s="90"/>
      <c r="SAL167" s="90"/>
      <c r="SAM167" s="90"/>
      <c r="SAN167" s="90"/>
      <c r="SAO167" s="90"/>
      <c r="SAP167" s="90"/>
      <c r="SAQ167" s="90"/>
      <c r="SAR167" s="90"/>
      <c r="SAS167" s="90"/>
      <c r="SAT167" s="90"/>
      <c r="SAU167" s="90"/>
      <c r="SAV167" s="90"/>
      <c r="SAW167" s="90"/>
      <c r="SAX167" s="90"/>
      <c r="SAY167" s="90"/>
      <c r="SAZ167" s="90"/>
      <c r="SBA167" s="90"/>
      <c r="SBB167" s="90"/>
      <c r="SBC167" s="90"/>
      <c r="SBD167" s="90"/>
      <c r="SBE167" s="90"/>
      <c r="SBF167" s="90"/>
      <c r="SBG167" s="90"/>
      <c r="SBH167" s="90"/>
      <c r="SBI167" s="90"/>
      <c r="SBJ167" s="90"/>
      <c r="SBK167" s="90"/>
      <c r="SBL167" s="90"/>
      <c r="SBM167" s="90"/>
      <c r="SBN167" s="90"/>
      <c r="SBO167" s="90"/>
      <c r="SBP167" s="90"/>
      <c r="SBQ167" s="90"/>
      <c r="SBR167" s="90"/>
      <c r="SBS167" s="90"/>
      <c r="SBT167" s="90"/>
      <c r="SBU167" s="90"/>
      <c r="SBV167" s="90"/>
      <c r="SBW167" s="90"/>
      <c r="SBX167" s="90"/>
      <c r="SBY167" s="90"/>
      <c r="SBZ167" s="90"/>
      <c r="SCA167" s="90"/>
      <c r="SCB167" s="90"/>
      <c r="SCC167" s="90"/>
      <c r="SCD167" s="90"/>
      <c r="SCE167" s="90"/>
      <c r="SCF167" s="90"/>
      <c r="SCG167" s="90"/>
      <c r="SCH167" s="90"/>
      <c r="SCI167" s="90"/>
      <c r="SCJ167" s="90"/>
      <c r="SCK167" s="90"/>
      <c r="SCL167" s="90"/>
      <c r="SCM167" s="90"/>
      <c r="SCN167" s="90"/>
      <c r="SCO167" s="90"/>
      <c r="SCP167" s="90"/>
      <c r="SCQ167" s="90"/>
      <c r="SCR167" s="90"/>
      <c r="SCS167" s="90"/>
      <c r="SCT167" s="90"/>
      <c r="SCU167" s="90"/>
      <c r="SCV167" s="90"/>
      <c r="SCW167" s="90"/>
      <c r="SCX167" s="90"/>
      <c r="SCY167" s="90"/>
      <c r="SCZ167" s="90"/>
      <c r="SDA167" s="90"/>
      <c r="SDB167" s="90"/>
      <c r="SDC167" s="90"/>
      <c r="SDD167" s="90"/>
      <c r="SDE167" s="90"/>
      <c r="SDF167" s="90"/>
      <c r="SDG167" s="90"/>
      <c r="SDH167" s="90"/>
      <c r="SDI167" s="90"/>
      <c r="SDJ167" s="90"/>
      <c r="SDK167" s="90"/>
      <c r="SDL167" s="90"/>
      <c r="SDM167" s="90"/>
      <c r="SDN167" s="90"/>
      <c r="SDO167" s="90"/>
      <c r="SDP167" s="90"/>
      <c r="SDQ167" s="90"/>
      <c r="SDR167" s="90"/>
      <c r="SDS167" s="90"/>
      <c r="SDT167" s="90"/>
      <c r="SDU167" s="90"/>
      <c r="SDV167" s="90"/>
      <c r="SDW167" s="90"/>
      <c r="SDX167" s="90"/>
      <c r="SDY167" s="90"/>
      <c r="SDZ167" s="90"/>
      <c r="SEA167" s="90"/>
      <c r="SEB167" s="90"/>
      <c r="SEC167" s="90"/>
      <c r="SED167" s="90"/>
      <c r="SEE167" s="90"/>
      <c r="SEF167" s="90"/>
      <c r="SEG167" s="90"/>
      <c r="SEH167" s="90"/>
      <c r="SEI167" s="90"/>
      <c r="SEJ167" s="90"/>
      <c r="SEK167" s="90"/>
      <c r="SEL167" s="90"/>
      <c r="SEM167" s="90"/>
      <c r="SEN167" s="90"/>
      <c r="SEO167" s="90"/>
      <c r="SEP167" s="90"/>
      <c r="SEQ167" s="90"/>
      <c r="SER167" s="90"/>
      <c r="SES167" s="90"/>
      <c r="SET167" s="90"/>
      <c r="SEU167" s="90"/>
      <c r="SEV167" s="90"/>
      <c r="SEW167" s="90"/>
      <c r="SEX167" s="90"/>
      <c r="SEY167" s="90"/>
      <c r="SEZ167" s="90"/>
      <c r="SFA167" s="90"/>
      <c r="SFB167" s="90"/>
      <c r="SFC167" s="90"/>
      <c r="SFD167" s="90"/>
      <c r="SFE167" s="90"/>
      <c r="SFF167" s="90"/>
      <c r="SFG167" s="90"/>
      <c r="SFH167" s="90"/>
      <c r="SFI167" s="90"/>
      <c r="SFJ167" s="90"/>
      <c r="SFK167" s="90"/>
      <c r="SFL167" s="90"/>
      <c r="SFM167" s="90"/>
      <c r="SFN167" s="90"/>
      <c r="SFO167" s="90"/>
      <c r="SFP167" s="90"/>
      <c r="SFQ167" s="90"/>
      <c r="SFR167" s="90"/>
      <c r="SFS167" s="90"/>
      <c r="SFT167" s="90"/>
      <c r="SFU167" s="90"/>
      <c r="SFV167" s="90"/>
      <c r="SFW167" s="90"/>
      <c r="SFX167" s="90"/>
      <c r="SFY167" s="90"/>
      <c r="SFZ167" s="90"/>
      <c r="SGA167" s="90"/>
      <c r="SGB167" s="90"/>
      <c r="SGC167" s="90"/>
      <c r="SGD167" s="90"/>
      <c r="SGE167" s="90"/>
      <c r="SGF167" s="90"/>
      <c r="SGG167" s="90"/>
      <c r="SGH167" s="90"/>
      <c r="SGI167" s="90"/>
      <c r="SGJ167" s="90"/>
      <c r="SGK167" s="90"/>
      <c r="SGL167" s="90"/>
      <c r="SGM167" s="90"/>
      <c r="SGN167" s="90"/>
      <c r="SGO167" s="90"/>
      <c r="SGP167" s="90"/>
      <c r="SGQ167" s="90"/>
      <c r="SGR167" s="90"/>
      <c r="SGS167" s="90"/>
      <c r="SGT167" s="90"/>
      <c r="SGU167" s="90"/>
      <c r="SGV167" s="90"/>
      <c r="SGW167" s="90"/>
      <c r="SGX167" s="90"/>
      <c r="SGY167" s="90"/>
      <c r="SGZ167" s="90"/>
      <c r="SHA167" s="90"/>
      <c r="SHB167" s="90"/>
      <c r="SHC167" s="90"/>
      <c r="SHD167" s="90"/>
      <c r="SHE167" s="90"/>
      <c r="SHF167" s="90"/>
      <c r="SHG167" s="90"/>
      <c r="SHH167" s="90"/>
      <c r="SHI167" s="90"/>
      <c r="SHJ167" s="90"/>
      <c r="SHK167" s="90"/>
      <c r="SHL167" s="90"/>
      <c r="SHM167" s="90"/>
      <c r="SHN167" s="90"/>
      <c r="SHO167" s="90"/>
      <c r="SHP167" s="90"/>
      <c r="SHQ167" s="90"/>
      <c r="SHR167" s="90"/>
      <c r="SHS167" s="90"/>
      <c r="SHT167" s="90"/>
      <c r="SHU167" s="90"/>
      <c r="SHV167" s="90"/>
      <c r="SHW167" s="90"/>
      <c r="SHX167" s="90"/>
      <c r="SHY167" s="90"/>
      <c r="SHZ167" s="90"/>
      <c r="SIA167" s="90"/>
      <c r="SIB167" s="90"/>
      <c r="SIC167" s="90"/>
      <c r="SID167" s="90"/>
      <c r="SIE167" s="90"/>
      <c r="SIF167" s="90"/>
      <c r="SIG167" s="90"/>
      <c r="SIH167" s="90"/>
      <c r="SII167" s="90"/>
      <c r="SIJ167" s="90"/>
      <c r="SIK167" s="90"/>
      <c r="SIL167" s="90"/>
      <c r="SIM167" s="90"/>
      <c r="SIN167" s="90"/>
      <c r="SIO167" s="90"/>
      <c r="SIP167" s="90"/>
      <c r="SIQ167" s="90"/>
      <c r="SIR167" s="90"/>
      <c r="SIS167" s="90"/>
      <c r="SIT167" s="90"/>
      <c r="SIU167" s="90"/>
      <c r="SIV167" s="90"/>
      <c r="SIW167" s="90"/>
      <c r="SIX167" s="90"/>
      <c r="SIY167" s="90"/>
      <c r="SIZ167" s="90"/>
      <c r="SJA167" s="90"/>
      <c r="SJB167" s="90"/>
      <c r="SJC167" s="90"/>
      <c r="SJD167" s="90"/>
      <c r="SJE167" s="90"/>
      <c r="SJF167" s="90"/>
      <c r="SJG167" s="90"/>
      <c r="SJH167" s="90"/>
      <c r="SJI167" s="90"/>
      <c r="SJJ167" s="90"/>
      <c r="SJK167" s="90"/>
      <c r="SJL167" s="90"/>
      <c r="SJM167" s="90"/>
      <c r="SJN167" s="90"/>
      <c r="SJO167" s="90"/>
      <c r="SJP167" s="90"/>
      <c r="SJQ167" s="90"/>
      <c r="SJR167" s="90"/>
      <c r="SJS167" s="90"/>
      <c r="SJT167" s="90"/>
      <c r="SJU167" s="90"/>
      <c r="SJV167" s="90"/>
      <c r="SJW167" s="90"/>
      <c r="SJX167" s="90"/>
      <c r="SJY167" s="90"/>
      <c r="SJZ167" s="90"/>
      <c r="SKA167" s="90"/>
      <c r="SKB167" s="90"/>
      <c r="SKC167" s="90"/>
      <c r="SKD167" s="90"/>
      <c r="SKE167" s="90"/>
      <c r="SKF167" s="90"/>
      <c r="SKG167" s="90"/>
      <c r="SKH167" s="90"/>
      <c r="SKI167" s="90"/>
      <c r="SKJ167" s="90"/>
      <c r="SKK167" s="90"/>
      <c r="SKL167" s="90"/>
      <c r="SKM167" s="90"/>
      <c r="SKN167" s="90"/>
      <c r="SKO167" s="90"/>
      <c r="SKP167" s="90"/>
      <c r="SKQ167" s="90"/>
      <c r="SKR167" s="90"/>
      <c r="SKS167" s="90"/>
      <c r="SKT167" s="90"/>
      <c r="SKU167" s="90"/>
      <c r="SKV167" s="90"/>
      <c r="SKW167" s="90"/>
      <c r="SKX167" s="90"/>
      <c r="SKY167" s="90"/>
      <c r="SKZ167" s="90"/>
      <c r="SLA167" s="90"/>
      <c r="SLB167" s="90"/>
      <c r="SLC167" s="90"/>
      <c r="SLD167" s="90"/>
      <c r="SLE167" s="90"/>
      <c r="SLF167" s="90"/>
      <c r="SLG167" s="90"/>
      <c r="SLH167" s="90"/>
      <c r="SLI167" s="90"/>
      <c r="SLJ167" s="90"/>
      <c r="SLK167" s="90"/>
      <c r="SLL167" s="90"/>
      <c r="SLM167" s="90"/>
      <c r="SLN167" s="90"/>
      <c r="SLO167" s="90"/>
      <c r="SLP167" s="90"/>
      <c r="SLQ167" s="90"/>
      <c r="SLR167" s="90"/>
      <c r="SLS167" s="90"/>
      <c r="SLT167" s="90"/>
      <c r="SLU167" s="90"/>
      <c r="SLV167" s="90"/>
      <c r="SLW167" s="90"/>
      <c r="SLX167" s="90"/>
      <c r="SLY167" s="90"/>
      <c r="SLZ167" s="90"/>
      <c r="SMA167" s="90"/>
      <c r="SMB167" s="90"/>
      <c r="SMC167" s="90"/>
      <c r="SMD167" s="90"/>
      <c r="SME167" s="90"/>
      <c r="SMF167" s="90"/>
      <c r="SMG167" s="90"/>
      <c r="SMH167" s="90"/>
      <c r="SMI167" s="90"/>
      <c r="SMJ167" s="90"/>
      <c r="SMK167" s="90"/>
      <c r="SML167" s="90"/>
      <c r="SMM167" s="90"/>
      <c r="SMN167" s="90"/>
      <c r="SMO167" s="90"/>
      <c r="SMP167" s="90"/>
      <c r="SMQ167" s="90"/>
      <c r="SMR167" s="90"/>
      <c r="SMS167" s="90"/>
      <c r="SMT167" s="90"/>
      <c r="SMU167" s="90"/>
      <c r="SMV167" s="90"/>
      <c r="SMW167" s="90"/>
      <c r="SMX167" s="90"/>
      <c r="SMY167" s="90"/>
      <c r="SMZ167" s="90"/>
      <c r="SNA167" s="90"/>
      <c r="SNB167" s="90"/>
      <c r="SNC167" s="90"/>
      <c r="SND167" s="90"/>
      <c r="SNE167" s="90"/>
      <c r="SNF167" s="90"/>
      <c r="SNG167" s="90"/>
      <c r="SNH167" s="90"/>
      <c r="SNI167" s="90"/>
      <c r="SNJ167" s="90"/>
      <c r="SNK167" s="90"/>
      <c r="SNL167" s="90"/>
      <c r="SNM167" s="90"/>
      <c r="SNN167" s="90"/>
      <c r="SNO167" s="90"/>
      <c r="SNP167" s="90"/>
      <c r="SNQ167" s="90"/>
      <c r="SNR167" s="90"/>
      <c r="SNS167" s="90"/>
      <c r="SNT167" s="90"/>
      <c r="SNU167" s="90"/>
      <c r="SNV167" s="90"/>
      <c r="SNW167" s="90"/>
      <c r="SNX167" s="90"/>
      <c r="SNY167" s="90"/>
      <c r="SNZ167" s="90"/>
      <c r="SOA167" s="90"/>
      <c r="SOB167" s="90"/>
      <c r="SOC167" s="90"/>
      <c r="SOD167" s="90"/>
      <c r="SOE167" s="90"/>
      <c r="SOF167" s="90"/>
      <c r="SOG167" s="90"/>
      <c r="SOH167" s="90"/>
      <c r="SOI167" s="90"/>
      <c r="SOJ167" s="90"/>
      <c r="SOK167" s="90"/>
      <c r="SOL167" s="90"/>
      <c r="SOM167" s="90"/>
      <c r="SON167" s="90"/>
      <c r="SOO167" s="90"/>
      <c r="SOP167" s="90"/>
      <c r="SOQ167" s="90"/>
      <c r="SOR167" s="90"/>
      <c r="SOS167" s="90"/>
      <c r="SOT167" s="90"/>
      <c r="SOU167" s="90"/>
      <c r="SOV167" s="90"/>
      <c r="SOW167" s="90"/>
      <c r="SOX167" s="90"/>
      <c r="SOY167" s="90"/>
      <c r="SOZ167" s="90"/>
      <c r="SPA167" s="90"/>
      <c r="SPB167" s="90"/>
      <c r="SPC167" s="90"/>
      <c r="SPD167" s="90"/>
      <c r="SPE167" s="90"/>
      <c r="SPF167" s="90"/>
      <c r="SPG167" s="90"/>
      <c r="SPH167" s="90"/>
      <c r="SPI167" s="90"/>
      <c r="SPJ167" s="90"/>
      <c r="SPK167" s="90"/>
      <c r="SPL167" s="90"/>
      <c r="SPM167" s="90"/>
      <c r="SPN167" s="90"/>
      <c r="SPO167" s="90"/>
      <c r="SPP167" s="90"/>
      <c r="SPQ167" s="90"/>
      <c r="SPR167" s="90"/>
      <c r="SPS167" s="90"/>
      <c r="SPT167" s="90"/>
      <c r="SPU167" s="90"/>
      <c r="SPV167" s="90"/>
      <c r="SPW167" s="90"/>
      <c r="SPX167" s="90"/>
      <c r="SPY167" s="90"/>
      <c r="SPZ167" s="90"/>
      <c r="SQA167" s="90"/>
      <c r="SQB167" s="90"/>
      <c r="SQC167" s="90"/>
      <c r="SQD167" s="90"/>
      <c r="SQE167" s="90"/>
      <c r="SQF167" s="90"/>
      <c r="SQG167" s="90"/>
      <c r="SQH167" s="90"/>
      <c r="SQI167" s="90"/>
      <c r="SQJ167" s="90"/>
      <c r="SQK167" s="90"/>
      <c r="SQL167" s="90"/>
      <c r="SQM167" s="90"/>
      <c r="SQN167" s="90"/>
      <c r="SQO167" s="90"/>
      <c r="SQP167" s="90"/>
      <c r="SQQ167" s="90"/>
      <c r="SQR167" s="90"/>
      <c r="SQS167" s="90"/>
      <c r="SQT167" s="90"/>
      <c r="SQU167" s="90"/>
      <c r="SQV167" s="90"/>
      <c r="SQW167" s="90"/>
      <c r="SQX167" s="90"/>
      <c r="SQY167" s="90"/>
      <c r="SQZ167" s="90"/>
      <c r="SRA167" s="90"/>
      <c r="SRB167" s="90"/>
      <c r="SRC167" s="90"/>
      <c r="SRD167" s="90"/>
      <c r="SRE167" s="90"/>
      <c r="SRF167" s="90"/>
      <c r="SRG167" s="90"/>
      <c r="SRH167" s="90"/>
      <c r="SRI167" s="90"/>
      <c r="SRJ167" s="90"/>
      <c r="SRK167" s="90"/>
      <c r="SRL167" s="90"/>
      <c r="SRM167" s="90"/>
      <c r="SRN167" s="90"/>
      <c r="SRO167" s="90"/>
      <c r="SRP167" s="90"/>
      <c r="SRQ167" s="90"/>
      <c r="SRR167" s="90"/>
      <c r="SRS167" s="90"/>
      <c r="SRT167" s="90"/>
      <c r="SRU167" s="90"/>
      <c r="SRV167" s="90"/>
      <c r="SRW167" s="90"/>
      <c r="SRX167" s="90"/>
      <c r="SRY167" s="90"/>
      <c r="SRZ167" s="90"/>
      <c r="SSA167" s="90"/>
      <c r="SSB167" s="90"/>
      <c r="SSC167" s="90"/>
      <c r="SSD167" s="90"/>
      <c r="SSE167" s="90"/>
      <c r="SSF167" s="90"/>
      <c r="SSG167" s="90"/>
      <c r="SSH167" s="90"/>
      <c r="SSI167" s="90"/>
      <c r="SSJ167" s="90"/>
      <c r="SSK167" s="90"/>
      <c r="SSL167" s="90"/>
      <c r="SSM167" s="90"/>
      <c r="SSN167" s="90"/>
      <c r="SSO167" s="90"/>
      <c r="SSP167" s="90"/>
      <c r="SSQ167" s="90"/>
      <c r="SSR167" s="90"/>
      <c r="SSS167" s="90"/>
      <c r="SST167" s="90"/>
      <c r="SSU167" s="90"/>
      <c r="SSV167" s="90"/>
      <c r="SSW167" s="90"/>
      <c r="SSX167" s="90"/>
      <c r="SSY167" s="90"/>
      <c r="SSZ167" s="90"/>
      <c r="STA167" s="90"/>
      <c r="STB167" s="90"/>
      <c r="STC167" s="90"/>
      <c r="STD167" s="90"/>
      <c r="STE167" s="90"/>
      <c r="STF167" s="90"/>
      <c r="STG167" s="90"/>
      <c r="STH167" s="90"/>
      <c r="STI167" s="90"/>
      <c r="STJ167" s="90"/>
      <c r="STK167" s="90"/>
      <c r="STL167" s="90"/>
      <c r="STM167" s="90"/>
      <c r="STN167" s="90"/>
      <c r="STO167" s="90"/>
      <c r="STP167" s="90"/>
      <c r="STQ167" s="90"/>
      <c r="STR167" s="90"/>
      <c r="STS167" s="90"/>
      <c r="STT167" s="90"/>
      <c r="STU167" s="90"/>
      <c r="STV167" s="90"/>
      <c r="STW167" s="90"/>
      <c r="STX167" s="90"/>
      <c r="STY167" s="90"/>
      <c r="STZ167" s="90"/>
      <c r="SUA167" s="90"/>
      <c r="SUB167" s="90"/>
      <c r="SUC167" s="90"/>
      <c r="SUD167" s="90"/>
      <c r="SUE167" s="90"/>
      <c r="SUF167" s="90"/>
      <c r="SUG167" s="90"/>
      <c r="SUH167" s="90"/>
      <c r="SUI167" s="90"/>
      <c r="SUJ167" s="90"/>
      <c r="SUK167" s="90"/>
      <c r="SUL167" s="90"/>
      <c r="SUM167" s="90"/>
      <c r="SUN167" s="90"/>
      <c r="SUO167" s="90"/>
      <c r="SUP167" s="90"/>
      <c r="SUQ167" s="90"/>
      <c r="SUR167" s="90"/>
      <c r="SUS167" s="90"/>
      <c r="SUT167" s="90"/>
      <c r="SUU167" s="90"/>
      <c r="SUV167" s="90"/>
      <c r="SUW167" s="90"/>
      <c r="SUX167" s="90"/>
      <c r="SUY167" s="90"/>
      <c r="SUZ167" s="90"/>
      <c r="SVA167" s="90"/>
      <c r="SVB167" s="90"/>
      <c r="SVC167" s="90"/>
      <c r="SVD167" s="90"/>
      <c r="SVE167" s="90"/>
      <c r="SVF167" s="90"/>
      <c r="SVG167" s="90"/>
      <c r="SVH167" s="90"/>
      <c r="SVI167" s="90"/>
      <c r="SVJ167" s="90"/>
      <c r="SVK167" s="90"/>
      <c r="SVL167" s="90"/>
      <c r="SVM167" s="90"/>
      <c r="SVN167" s="90"/>
      <c r="SVO167" s="90"/>
      <c r="SVP167" s="90"/>
      <c r="SVQ167" s="90"/>
      <c r="SVR167" s="90"/>
      <c r="SVS167" s="90"/>
      <c r="SVT167" s="90"/>
      <c r="SVU167" s="90"/>
      <c r="SVV167" s="90"/>
      <c r="SVW167" s="90"/>
      <c r="SVX167" s="90"/>
      <c r="SVY167" s="90"/>
      <c r="SVZ167" s="90"/>
      <c r="SWA167" s="90"/>
      <c r="SWB167" s="90"/>
      <c r="SWC167" s="90"/>
      <c r="SWD167" s="90"/>
      <c r="SWE167" s="90"/>
      <c r="SWF167" s="90"/>
      <c r="SWG167" s="90"/>
      <c r="SWH167" s="90"/>
      <c r="SWI167" s="90"/>
      <c r="SWJ167" s="90"/>
      <c r="SWK167" s="90"/>
      <c r="SWL167" s="90"/>
      <c r="SWM167" s="90"/>
      <c r="SWN167" s="90"/>
      <c r="SWO167" s="90"/>
      <c r="SWP167" s="90"/>
      <c r="SWQ167" s="90"/>
      <c r="SWR167" s="90"/>
      <c r="SWS167" s="90"/>
      <c r="SWT167" s="90"/>
      <c r="SWU167" s="90"/>
      <c r="SWV167" s="90"/>
      <c r="SWW167" s="90"/>
      <c r="SWX167" s="90"/>
      <c r="SWY167" s="90"/>
      <c r="SWZ167" s="90"/>
      <c r="SXA167" s="90"/>
      <c r="SXB167" s="90"/>
      <c r="SXC167" s="90"/>
      <c r="SXD167" s="90"/>
      <c r="SXE167" s="90"/>
      <c r="SXF167" s="90"/>
      <c r="SXG167" s="90"/>
      <c r="SXH167" s="90"/>
      <c r="SXI167" s="90"/>
      <c r="SXJ167" s="90"/>
      <c r="SXK167" s="90"/>
      <c r="SXL167" s="90"/>
      <c r="SXM167" s="90"/>
      <c r="SXN167" s="90"/>
      <c r="SXO167" s="90"/>
      <c r="SXP167" s="90"/>
      <c r="SXQ167" s="90"/>
      <c r="SXR167" s="90"/>
      <c r="SXS167" s="90"/>
      <c r="SXT167" s="90"/>
      <c r="SXU167" s="90"/>
      <c r="SXV167" s="90"/>
      <c r="SXW167" s="90"/>
      <c r="SXX167" s="90"/>
      <c r="SXY167" s="90"/>
      <c r="SXZ167" s="90"/>
      <c r="SYA167" s="90"/>
      <c r="SYB167" s="90"/>
      <c r="SYC167" s="90"/>
      <c r="SYD167" s="90"/>
      <c r="SYE167" s="90"/>
      <c r="SYF167" s="90"/>
      <c r="SYG167" s="90"/>
      <c r="SYH167" s="90"/>
      <c r="SYI167" s="90"/>
      <c r="SYJ167" s="90"/>
      <c r="SYK167" s="90"/>
      <c r="SYL167" s="90"/>
      <c r="SYM167" s="90"/>
      <c r="SYN167" s="90"/>
      <c r="SYO167" s="90"/>
      <c r="SYP167" s="90"/>
      <c r="SYQ167" s="90"/>
      <c r="SYR167" s="90"/>
      <c r="SYS167" s="90"/>
      <c r="SYT167" s="90"/>
      <c r="SYU167" s="90"/>
      <c r="SYV167" s="90"/>
      <c r="SYW167" s="90"/>
      <c r="SYX167" s="90"/>
      <c r="SYY167" s="90"/>
      <c r="SYZ167" s="90"/>
      <c r="SZA167" s="90"/>
      <c r="SZB167" s="90"/>
      <c r="SZC167" s="90"/>
      <c r="SZD167" s="90"/>
      <c r="SZE167" s="90"/>
      <c r="SZF167" s="90"/>
      <c r="SZG167" s="90"/>
      <c r="SZH167" s="90"/>
      <c r="SZI167" s="90"/>
      <c r="SZJ167" s="90"/>
      <c r="SZK167" s="90"/>
      <c r="SZL167" s="90"/>
      <c r="SZM167" s="90"/>
      <c r="SZN167" s="90"/>
      <c r="SZO167" s="90"/>
      <c r="SZP167" s="90"/>
      <c r="SZQ167" s="90"/>
      <c r="SZR167" s="90"/>
      <c r="SZS167" s="90"/>
      <c r="SZT167" s="90"/>
      <c r="SZU167" s="90"/>
      <c r="SZV167" s="90"/>
      <c r="SZW167" s="90"/>
      <c r="SZX167" s="90"/>
      <c r="SZY167" s="90"/>
      <c r="SZZ167" s="90"/>
      <c r="TAA167" s="90"/>
      <c r="TAB167" s="90"/>
      <c r="TAC167" s="90"/>
      <c r="TAD167" s="90"/>
      <c r="TAE167" s="90"/>
      <c r="TAF167" s="90"/>
      <c r="TAG167" s="90"/>
      <c r="TAH167" s="90"/>
      <c r="TAI167" s="90"/>
      <c r="TAJ167" s="90"/>
      <c r="TAK167" s="90"/>
      <c r="TAL167" s="90"/>
      <c r="TAM167" s="90"/>
      <c r="TAN167" s="90"/>
      <c r="TAO167" s="90"/>
      <c r="TAP167" s="90"/>
      <c r="TAQ167" s="90"/>
      <c r="TAR167" s="90"/>
      <c r="TAS167" s="90"/>
      <c r="TAT167" s="90"/>
      <c r="TAU167" s="90"/>
      <c r="TAV167" s="90"/>
      <c r="TAW167" s="90"/>
      <c r="TAX167" s="90"/>
      <c r="TAY167" s="90"/>
      <c r="TAZ167" s="90"/>
      <c r="TBA167" s="90"/>
      <c r="TBB167" s="90"/>
      <c r="TBC167" s="90"/>
      <c r="TBD167" s="90"/>
      <c r="TBE167" s="90"/>
      <c r="TBF167" s="90"/>
      <c r="TBG167" s="90"/>
      <c r="TBH167" s="90"/>
      <c r="TBI167" s="90"/>
      <c r="TBJ167" s="90"/>
      <c r="TBK167" s="90"/>
      <c r="TBL167" s="90"/>
      <c r="TBM167" s="90"/>
      <c r="TBN167" s="90"/>
      <c r="TBO167" s="90"/>
      <c r="TBP167" s="90"/>
      <c r="TBQ167" s="90"/>
      <c r="TBR167" s="90"/>
      <c r="TBS167" s="90"/>
      <c r="TBT167" s="90"/>
      <c r="TBU167" s="90"/>
      <c r="TBV167" s="90"/>
      <c r="TBW167" s="90"/>
      <c r="TBX167" s="90"/>
      <c r="TBY167" s="90"/>
      <c r="TBZ167" s="90"/>
      <c r="TCA167" s="90"/>
      <c r="TCB167" s="90"/>
      <c r="TCC167" s="90"/>
      <c r="TCD167" s="90"/>
      <c r="TCE167" s="90"/>
      <c r="TCF167" s="90"/>
      <c r="TCG167" s="90"/>
      <c r="TCH167" s="90"/>
      <c r="TCI167" s="90"/>
      <c r="TCJ167" s="90"/>
      <c r="TCK167" s="90"/>
      <c r="TCL167" s="90"/>
      <c r="TCM167" s="90"/>
      <c r="TCN167" s="90"/>
      <c r="TCO167" s="90"/>
      <c r="TCP167" s="90"/>
      <c r="TCQ167" s="90"/>
      <c r="TCR167" s="90"/>
      <c r="TCS167" s="90"/>
      <c r="TCT167" s="90"/>
      <c r="TCU167" s="90"/>
      <c r="TCV167" s="90"/>
      <c r="TCW167" s="90"/>
      <c r="TCX167" s="90"/>
      <c r="TCY167" s="90"/>
      <c r="TCZ167" s="90"/>
      <c r="TDA167" s="90"/>
      <c r="TDB167" s="90"/>
      <c r="TDC167" s="90"/>
      <c r="TDD167" s="90"/>
      <c r="TDE167" s="90"/>
      <c r="TDF167" s="90"/>
      <c r="TDG167" s="90"/>
      <c r="TDH167" s="90"/>
      <c r="TDI167" s="90"/>
      <c r="TDJ167" s="90"/>
      <c r="TDK167" s="90"/>
      <c r="TDL167" s="90"/>
      <c r="TDM167" s="90"/>
      <c r="TDN167" s="90"/>
      <c r="TDO167" s="90"/>
      <c r="TDP167" s="90"/>
      <c r="TDQ167" s="90"/>
      <c r="TDR167" s="90"/>
      <c r="TDS167" s="90"/>
      <c r="TDT167" s="90"/>
      <c r="TDU167" s="90"/>
      <c r="TDV167" s="90"/>
      <c r="TDW167" s="90"/>
      <c r="TDX167" s="90"/>
      <c r="TDY167" s="90"/>
      <c r="TDZ167" s="90"/>
      <c r="TEA167" s="90"/>
      <c r="TEB167" s="90"/>
      <c r="TEC167" s="90"/>
      <c r="TED167" s="90"/>
      <c r="TEE167" s="90"/>
      <c r="TEF167" s="90"/>
      <c r="TEG167" s="90"/>
      <c r="TEH167" s="90"/>
      <c r="TEI167" s="90"/>
      <c r="TEJ167" s="90"/>
      <c r="TEK167" s="90"/>
      <c r="TEL167" s="90"/>
      <c r="TEM167" s="90"/>
      <c r="TEN167" s="90"/>
      <c r="TEO167" s="90"/>
      <c r="TEP167" s="90"/>
      <c r="TEQ167" s="90"/>
      <c r="TER167" s="90"/>
      <c r="TES167" s="90"/>
      <c r="TET167" s="90"/>
      <c r="TEU167" s="90"/>
      <c r="TEV167" s="90"/>
      <c r="TEW167" s="90"/>
      <c r="TEX167" s="90"/>
      <c r="TEY167" s="90"/>
      <c r="TEZ167" s="90"/>
      <c r="TFA167" s="90"/>
      <c r="TFB167" s="90"/>
      <c r="TFC167" s="90"/>
      <c r="TFD167" s="90"/>
      <c r="TFE167" s="90"/>
      <c r="TFF167" s="90"/>
      <c r="TFG167" s="90"/>
      <c r="TFH167" s="90"/>
      <c r="TFI167" s="90"/>
      <c r="TFJ167" s="90"/>
      <c r="TFK167" s="90"/>
      <c r="TFL167" s="90"/>
      <c r="TFM167" s="90"/>
      <c r="TFN167" s="90"/>
      <c r="TFO167" s="90"/>
      <c r="TFP167" s="90"/>
      <c r="TFQ167" s="90"/>
      <c r="TFR167" s="90"/>
      <c r="TFS167" s="90"/>
      <c r="TFT167" s="90"/>
      <c r="TFU167" s="90"/>
      <c r="TFV167" s="90"/>
      <c r="TFW167" s="90"/>
      <c r="TFX167" s="90"/>
      <c r="TFY167" s="90"/>
      <c r="TFZ167" s="90"/>
      <c r="TGA167" s="90"/>
      <c r="TGB167" s="90"/>
      <c r="TGC167" s="90"/>
      <c r="TGD167" s="90"/>
      <c r="TGE167" s="90"/>
      <c r="TGF167" s="90"/>
      <c r="TGG167" s="90"/>
      <c r="TGH167" s="90"/>
      <c r="TGI167" s="90"/>
      <c r="TGJ167" s="90"/>
      <c r="TGK167" s="90"/>
      <c r="TGL167" s="90"/>
      <c r="TGM167" s="90"/>
      <c r="TGN167" s="90"/>
      <c r="TGO167" s="90"/>
      <c r="TGP167" s="90"/>
      <c r="TGQ167" s="90"/>
      <c r="TGR167" s="90"/>
      <c r="TGS167" s="90"/>
      <c r="TGT167" s="90"/>
      <c r="TGU167" s="90"/>
      <c r="TGV167" s="90"/>
      <c r="TGW167" s="90"/>
      <c r="TGX167" s="90"/>
      <c r="TGY167" s="90"/>
      <c r="TGZ167" s="90"/>
      <c r="THA167" s="90"/>
      <c r="THB167" s="90"/>
      <c r="THC167" s="90"/>
      <c r="THD167" s="90"/>
      <c r="THE167" s="90"/>
      <c r="THF167" s="90"/>
      <c r="THG167" s="90"/>
      <c r="THH167" s="90"/>
      <c r="THI167" s="90"/>
      <c r="THJ167" s="90"/>
      <c r="THK167" s="90"/>
      <c r="THL167" s="90"/>
      <c r="THM167" s="90"/>
      <c r="THN167" s="90"/>
      <c r="THO167" s="90"/>
      <c r="THP167" s="90"/>
      <c r="THQ167" s="90"/>
      <c r="THR167" s="90"/>
      <c r="THS167" s="90"/>
      <c r="THT167" s="90"/>
      <c r="THU167" s="90"/>
      <c r="THV167" s="90"/>
      <c r="THW167" s="90"/>
      <c r="THX167" s="90"/>
      <c r="THY167" s="90"/>
      <c r="THZ167" s="90"/>
      <c r="TIA167" s="90"/>
      <c r="TIB167" s="90"/>
      <c r="TIC167" s="90"/>
      <c r="TID167" s="90"/>
      <c r="TIE167" s="90"/>
      <c r="TIF167" s="90"/>
      <c r="TIG167" s="90"/>
      <c r="TIH167" s="90"/>
      <c r="TII167" s="90"/>
      <c r="TIJ167" s="90"/>
      <c r="TIK167" s="90"/>
      <c r="TIL167" s="90"/>
      <c r="TIM167" s="90"/>
      <c r="TIN167" s="90"/>
      <c r="TIO167" s="90"/>
      <c r="TIP167" s="90"/>
      <c r="TIQ167" s="90"/>
      <c r="TIR167" s="90"/>
      <c r="TIS167" s="90"/>
      <c r="TIT167" s="90"/>
      <c r="TIU167" s="90"/>
      <c r="TIV167" s="90"/>
      <c r="TIW167" s="90"/>
      <c r="TIX167" s="90"/>
      <c r="TIY167" s="90"/>
      <c r="TIZ167" s="90"/>
      <c r="TJA167" s="90"/>
      <c r="TJB167" s="90"/>
      <c r="TJC167" s="90"/>
      <c r="TJD167" s="90"/>
      <c r="TJE167" s="90"/>
      <c r="TJF167" s="90"/>
      <c r="TJG167" s="90"/>
      <c r="TJH167" s="90"/>
      <c r="TJI167" s="90"/>
      <c r="TJJ167" s="90"/>
      <c r="TJK167" s="90"/>
      <c r="TJL167" s="90"/>
      <c r="TJM167" s="90"/>
      <c r="TJN167" s="90"/>
      <c r="TJO167" s="90"/>
      <c r="TJP167" s="90"/>
      <c r="TJQ167" s="90"/>
      <c r="TJR167" s="90"/>
      <c r="TJS167" s="90"/>
      <c r="TJT167" s="90"/>
      <c r="TJU167" s="90"/>
      <c r="TJV167" s="90"/>
      <c r="TJW167" s="90"/>
      <c r="TJX167" s="90"/>
      <c r="TJY167" s="90"/>
      <c r="TJZ167" s="90"/>
      <c r="TKA167" s="90"/>
      <c r="TKB167" s="90"/>
      <c r="TKC167" s="90"/>
      <c r="TKD167" s="90"/>
      <c r="TKE167" s="90"/>
      <c r="TKF167" s="90"/>
      <c r="TKG167" s="90"/>
      <c r="TKH167" s="90"/>
      <c r="TKI167" s="90"/>
      <c r="TKJ167" s="90"/>
      <c r="TKK167" s="90"/>
      <c r="TKL167" s="90"/>
      <c r="TKM167" s="90"/>
      <c r="TKN167" s="90"/>
      <c r="TKO167" s="90"/>
      <c r="TKP167" s="90"/>
      <c r="TKQ167" s="90"/>
      <c r="TKR167" s="90"/>
      <c r="TKS167" s="90"/>
      <c r="TKT167" s="90"/>
      <c r="TKU167" s="90"/>
      <c r="TKV167" s="90"/>
      <c r="TKW167" s="90"/>
      <c r="TKX167" s="90"/>
      <c r="TKY167" s="90"/>
      <c r="TKZ167" s="90"/>
      <c r="TLA167" s="90"/>
      <c r="TLB167" s="90"/>
      <c r="TLC167" s="90"/>
      <c r="TLD167" s="90"/>
      <c r="TLE167" s="90"/>
      <c r="TLF167" s="90"/>
      <c r="TLG167" s="90"/>
      <c r="TLH167" s="90"/>
      <c r="TLI167" s="90"/>
      <c r="TLJ167" s="90"/>
      <c r="TLK167" s="90"/>
      <c r="TLL167" s="90"/>
      <c r="TLM167" s="90"/>
      <c r="TLN167" s="90"/>
      <c r="TLO167" s="90"/>
      <c r="TLP167" s="90"/>
      <c r="TLQ167" s="90"/>
      <c r="TLR167" s="90"/>
      <c r="TLS167" s="90"/>
      <c r="TLT167" s="90"/>
      <c r="TLU167" s="90"/>
      <c r="TLV167" s="90"/>
      <c r="TLW167" s="90"/>
      <c r="TLX167" s="90"/>
      <c r="TLY167" s="90"/>
      <c r="TLZ167" s="90"/>
      <c r="TMA167" s="90"/>
      <c r="TMB167" s="90"/>
      <c r="TMC167" s="90"/>
      <c r="TMD167" s="90"/>
      <c r="TME167" s="90"/>
      <c r="TMF167" s="90"/>
      <c r="TMG167" s="90"/>
      <c r="TMH167" s="90"/>
      <c r="TMI167" s="90"/>
      <c r="TMJ167" s="90"/>
      <c r="TMK167" s="90"/>
      <c r="TML167" s="90"/>
      <c r="TMM167" s="90"/>
      <c r="TMN167" s="90"/>
      <c r="TMO167" s="90"/>
      <c r="TMP167" s="90"/>
      <c r="TMQ167" s="90"/>
      <c r="TMR167" s="90"/>
      <c r="TMS167" s="90"/>
      <c r="TMT167" s="90"/>
      <c r="TMU167" s="90"/>
      <c r="TMV167" s="90"/>
      <c r="TMW167" s="90"/>
      <c r="TMX167" s="90"/>
      <c r="TMY167" s="90"/>
      <c r="TMZ167" s="90"/>
      <c r="TNA167" s="90"/>
      <c r="TNB167" s="90"/>
      <c r="TNC167" s="90"/>
      <c r="TND167" s="90"/>
      <c r="TNE167" s="90"/>
      <c r="TNF167" s="90"/>
      <c r="TNG167" s="90"/>
      <c r="TNH167" s="90"/>
      <c r="TNI167" s="90"/>
      <c r="TNJ167" s="90"/>
      <c r="TNK167" s="90"/>
      <c r="TNL167" s="90"/>
      <c r="TNM167" s="90"/>
      <c r="TNN167" s="90"/>
      <c r="TNO167" s="90"/>
      <c r="TNP167" s="90"/>
      <c r="TNQ167" s="90"/>
      <c r="TNR167" s="90"/>
      <c r="TNS167" s="90"/>
      <c r="TNT167" s="90"/>
      <c r="TNU167" s="90"/>
      <c r="TNV167" s="90"/>
      <c r="TNW167" s="90"/>
      <c r="TNX167" s="90"/>
      <c r="TNY167" s="90"/>
      <c r="TNZ167" s="90"/>
      <c r="TOA167" s="90"/>
      <c r="TOB167" s="90"/>
      <c r="TOC167" s="90"/>
      <c r="TOD167" s="90"/>
      <c r="TOE167" s="90"/>
      <c r="TOF167" s="90"/>
      <c r="TOG167" s="90"/>
      <c r="TOH167" s="90"/>
      <c r="TOI167" s="90"/>
      <c r="TOJ167" s="90"/>
      <c r="TOK167" s="90"/>
      <c r="TOL167" s="90"/>
      <c r="TOM167" s="90"/>
      <c r="TON167" s="90"/>
      <c r="TOO167" s="90"/>
      <c r="TOP167" s="90"/>
      <c r="TOQ167" s="90"/>
      <c r="TOR167" s="90"/>
      <c r="TOS167" s="90"/>
      <c r="TOT167" s="90"/>
      <c r="TOU167" s="90"/>
      <c r="TOV167" s="90"/>
      <c r="TOW167" s="90"/>
      <c r="TOX167" s="90"/>
      <c r="TOY167" s="90"/>
      <c r="TOZ167" s="90"/>
      <c r="TPA167" s="90"/>
      <c r="TPB167" s="90"/>
      <c r="TPC167" s="90"/>
      <c r="TPD167" s="90"/>
      <c r="TPE167" s="90"/>
      <c r="TPF167" s="90"/>
      <c r="TPG167" s="90"/>
      <c r="TPH167" s="90"/>
      <c r="TPI167" s="90"/>
      <c r="TPJ167" s="90"/>
      <c r="TPK167" s="90"/>
      <c r="TPL167" s="90"/>
      <c r="TPM167" s="90"/>
      <c r="TPN167" s="90"/>
      <c r="TPO167" s="90"/>
      <c r="TPP167" s="90"/>
      <c r="TPQ167" s="90"/>
      <c r="TPR167" s="90"/>
      <c r="TPS167" s="90"/>
      <c r="TPT167" s="90"/>
      <c r="TPU167" s="90"/>
      <c r="TPV167" s="90"/>
      <c r="TPW167" s="90"/>
      <c r="TPX167" s="90"/>
      <c r="TPY167" s="90"/>
      <c r="TPZ167" s="90"/>
      <c r="TQA167" s="90"/>
      <c r="TQB167" s="90"/>
      <c r="TQC167" s="90"/>
      <c r="TQD167" s="90"/>
      <c r="TQE167" s="90"/>
      <c r="TQF167" s="90"/>
      <c r="TQG167" s="90"/>
      <c r="TQH167" s="90"/>
      <c r="TQI167" s="90"/>
      <c r="TQJ167" s="90"/>
      <c r="TQK167" s="90"/>
      <c r="TQL167" s="90"/>
      <c r="TQM167" s="90"/>
      <c r="TQN167" s="90"/>
      <c r="TQO167" s="90"/>
      <c r="TQP167" s="90"/>
      <c r="TQQ167" s="90"/>
      <c r="TQR167" s="90"/>
      <c r="TQS167" s="90"/>
      <c r="TQT167" s="90"/>
      <c r="TQU167" s="90"/>
      <c r="TQV167" s="90"/>
      <c r="TQW167" s="90"/>
      <c r="TQX167" s="90"/>
      <c r="TQY167" s="90"/>
      <c r="TQZ167" s="90"/>
      <c r="TRA167" s="90"/>
      <c r="TRB167" s="90"/>
      <c r="TRC167" s="90"/>
      <c r="TRD167" s="90"/>
      <c r="TRE167" s="90"/>
      <c r="TRF167" s="90"/>
      <c r="TRG167" s="90"/>
      <c r="TRH167" s="90"/>
      <c r="TRI167" s="90"/>
      <c r="TRJ167" s="90"/>
      <c r="TRK167" s="90"/>
      <c r="TRL167" s="90"/>
      <c r="TRM167" s="90"/>
      <c r="TRN167" s="90"/>
      <c r="TRO167" s="90"/>
      <c r="TRP167" s="90"/>
      <c r="TRQ167" s="90"/>
      <c r="TRR167" s="90"/>
      <c r="TRS167" s="90"/>
      <c r="TRT167" s="90"/>
      <c r="TRU167" s="90"/>
      <c r="TRV167" s="90"/>
      <c r="TRW167" s="90"/>
      <c r="TRX167" s="90"/>
      <c r="TRY167" s="90"/>
      <c r="TRZ167" s="90"/>
      <c r="TSA167" s="90"/>
      <c r="TSB167" s="90"/>
      <c r="TSC167" s="90"/>
      <c r="TSD167" s="90"/>
      <c r="TSE167" s="90"/>
      <c r="TSF167" s="90"/>
      <c r="TSG167" s="90"/>
      <c r="TSH167" s="90"/>
      <c r="TSI167" s="90"/>
      <c r="TSJ167" s="90"/>
      <c r="TSK167" s="90"/>
      <c r="TSL167" s="90"/>
      <c r="TSM167" s="90"/>
      <c r="TSN167" s="90"/>
      <c r="TSO167" s="90"/>
      <c r="TSP167" s="90"/>
      <c r="TSQ167" s="90"/>
      <c r="TSR167" s="90"/>
      <c r="TSS167" s="90"/>
      <c r="TST167" s="90"/>
      <c r="TSU167" s="90"/>
      <c r="TSV167" s="90"/>
      <c r="TSW167" s="90"/>
      <c r="TSX167" s="90"/>
      <c r="TSY167" s="90"/>
      <c r="TSZ167" s="90"/>
      <c r="TTA167" s="90"/>
      <c r="TTB167" s="90"/>
      <c r="TTC167" s="90"/>
      <c r="TTD167" s="90"/>
      <c r="TTE167" s="90"/>
      <c r="TTF167" s="90"/>
      <c r="TTG167" s="90"/>
      <c r="TTH167" s="90"/>
      <c r="TTI167" s="90"/>
      <c r="TTJ167" s="90"/>
      <c r="TTK167" s="90"/>
      <c r="TTL167" s="90"/>
      <c r="TTM167" s="90"/>
      <c r="TTN167" s="90"/>
      <c r="TTO167" s="90"/>
      <c r="TTP167" s="90"/>
      <c r="TTQ167" s="90"/>
      <c r="TTR167" s="90"/>
      <c r="TTS167" s="90"/>
      <c r="TTT167" s="90"/>
      <c r="TTU167" s="90"/>
      <c r="TTV167" s="90"/>
      <c r="TTW167" s="90"/>
      <c r="TTX167" s="90"/>
      <c r="TTY167" s="90"/>
      <c r="TTZ167" s="90"/>
      <c r="TUA167" s="90"/>
      <c r="TUB167" s="90"/>
      <c r="TUC167" s="90"/>
      <c r="TUD167" s="90"/>
      <c r="TUE167" s="90"/>
      <c r="TUF167" s="90"/>
      <c r="TUG167" s="90"/>
      <c r="TUH167" s="90"/>
      <c r="TUI167" s="90"/>
      <c r="TUJ167" s="90"/>
      <c r="TUK167" s="90"/>
      <c r="TUL167" s="90"/>
      <c r="TUM167" s="90"/>
      <c r="TUN167" s="90"/>
      <c r="TUO167" s="90"/>
      <c r="TUP167" s="90"/>
      <c r="TUQ167" s="90"/>
      <c r="TUR167" s="90"/>
      <c r="TUS167" s="90"/>
      <c r="TUT167" s="90"/>
      <c r="TUU167" s="90"/>
      <c r="TUV167" s="90"/>
      <c r="TUW167" s="90"/>
      <c r="TUX167" s="90"/>
      <c r="TUY167" s="90"/>
      <c r="TUZ167" s="90"/>
      <c r="TVA167" s="90"/>
      <c r="TVB167" s="90"/>
      <c r="TVC167" s="90"/>
      <c r="TVD167" s="90"/>
      <c r="TVE167" s="90"/>
      <c r="TVF167" s="90"/>
      <c r="TVG167" s="90"/>
      <c r="TVH167" s="90"/>
      <c r="TVI167" s="90"/>
      <c r="TVJ167" s="90"/>
      <c r="TVK167" s="90"/>
      <c r="TVL167" s="90"/>
      <c r="TVM167" s="90"/>
      <c r="TVN167" s="90"/>
      <c r="TVO167" s="90"/>
      <c r="TVP167" s="90"/>
      <c r="TVQ167" s="90"/>
      <c r="TVR167" s="90"/>
      <c r="TVS167" s="90"/>
      <c r="TVT167" s="90"/>
      <c r="TVU167" s="90"/>
      <c r="TVV167" s="90"/>
      <c r="TVW167" s="90"/>
      <c r="TVX167" s="90"/>
      <c r="TVY167" s="90"/>
      <c r="TVZ167" s="90"/>
      <c r="TWA167" s="90"/>
      <c r="TWB167" s="90"/>
      <c r="TWC167" s="90"/>
      <c r="TWD167" s="90"/>
      <c r="TWE167" s="90"/>
      <c r="TWF167" s="90"/>
      <c r="TWG167" s="90"/>
      <c r="TWH167" s="90"/>
      <c r="TWI167" s="90"/>
      <c r="TWJ167" s="90"/>
      <c r="TWK167" s="90"/>
      <c r="TWL167" s="90"/>
      <c r="TWM167" s="90"/>
      <c r="TWN167" s="90"/>
      <c r="TWO167" s="90"/>
      <c r="TWP167" s="90"/>
      <c r="TWQ167" s="90"/>
      <c r="TWR167" s="90"/>
      <c r="TWS167" s="90"/>
      <c r="TWT167" s="90"/>
      <c r="TWU167" s="90"/>
      <c r="TWV167" s="90"/>
      <c r="TWW167" s="90"/>
      <c r="TWX167" s="90"/>
      <c r="TWY167" s="90"/>
      <c r="TWZ167" s="90"/>
      <c r="TXA167" s="90"/>
      <c r="TXB167" s="90"/>
      <c r="TXC167" s="90"/>
      <c r="TXD167" s="90"/>
      <c r="TXE167" s="90"/>
      <c r="TXF167" s="90"/>
      <c r="TXG167" s="90"/>
      <c r="TXH167" s="90"/>
      <c r="TXI167" s="90"/>
      <c r="TXJ167" s="90"/>
      <c r="TXK167" s="90"/>
      <c r="TXL167" s="90"/>
      <c r="TXM167" s="90"/>
      <c r="TXN167" s="90"/>
      <c r="TXO167" s="90"/>
      <c r="TXP167" s="90"/>
      <c r="TXQ167" s="90"/>
      <c r="TXR167" s="90"/>
      <c r="TXS167" s="90"/>
      <c r="TXT167" s="90"/>
      <c r="TXU167" s="90"/>
      <c r="TXV167" s="90"/>
      <c r="TXW167" s="90"/>
      <c r="TXX167" s="90"/>
      <c r="TXY167" s="90"/>
      <c r="TXZ167" s="90"/>
      <c r="TYA167" s="90"/>
      <c r="TYB167" s="90"/>
      <c r="TYC167" s="90"/>
      <c r="TYD167" s="90"/>
      <c r="TYE167" s="90"/>
      <c r="TYF167" s="90"/>
      <c r="TYG167" s="90"/>
      <c r="TYH167" s="90"/>
      <c r="TYI167" s="90"/>
      <c r="TYJ167" s="90"/>
      <c r="TYK167" s="90"/>
      <c r="TYL167" s="90"/>
      <c r="TYM167" s="90"/>
      <c r="TYN167" s="90"/>
      <c r="TYO167" s="90"/>
      <c r="TYP167" s="90"/>
      <c r="TYQ167" s="90"/>
      <c r="TYR167" s="90"/>
      <c r="TYS167" s="90"/>
      <c r="TYT167" s="90"/>
      <c r="TYU167" s="90"/>
      <c r="TYV167" s="90"/>
      <c r="TYW167" s="90"/>
      <c r="TYX167" s="90"/>
      <c r="TYY167" s="90"/>
      <c r="TYZ167" s="90"/>
      <c r="TZA167" s="90"/>
      <c r="TZB167" s="90"/>
      <c r="TZC167" s="90"/>
      <c r="TZD167" s="90"/>
      <c r="TZE167" s="90"/>
      <c r="TZF167" s="90"/>
      <c r="TZG167" s="90"/>
      <c r="TZH167" s="90"/>
      <c r="TZI167" s="90"/>
      <c r="TZJ167" s="90"/>
      <c r="TZK167" s="90"/>
      <c r="TZL167" s="90"/>
      <c r="TZM167" s="90"/>
      <c r="TZN167" s="90"/>
      <c r="TZO167" s="90"/>
      <c r="TZP167" s="90"/>
      <c r="TZQ167" s="90"/>
      <c r="TZR167" s="90"/>
      <c r="TZS167" s="90"/>
      <c r="TZT167" s="90"/>
      <c r="TZU167" s="90"/>
      <c r="TZV167" s="90"/>
      <c r="TZW167" s="90"/>
      <c r="TZX167" s="90"/>
      <c r="TZY167" s="90"/>
      <c r="TZZ167" s="90"/>
      <c r="UAA167" s="90"/>
      <c r="UAB167" s="90"/>
      <c r="UAC167" s="90"/>
      <c r="UAD167" s="90"/>
      <c r="UAE167" s="90"/>
      <c r="UAF167" s="90"/>
      <c r="UAG167" s="90"/>
      <c r="UAH167" s="90"/>
      <c r="UAI167" s="90"/>
      <c r="UAJ167" s="90"/>
      <c r="UAK167" s="90"/>
      <c r="UAL167" s="90"/>
      <c r="UAM167" s="90"/>
      <c r="UAN167" s="90"/>
      <c r="UAO167" s="90"/>
      <c r="UAP167" s="90"/>
      <c r="UAQ167" s="90"/>
      <c r="UAR167" s="90"/>
      <c r="UAS167" s="90"/>
      <c r="UAT167" s="90"/>
      <c r="UAU167" s="90"/>
      <c r="UAV167" s="90"/>
      <c r="UAW167" s="90"/>
      <c r="UAX167" s="90"/>
      <c r="UAY167" s="90"/>
      <c r="UAZ167" s="90"/>
      <c r="UBA167" s="90"/>
      <c r="UBB167" s="90"/>
      <c r="UBC167" s="90"/>
      <c r="UBD167" s="90"/>
      <c r="UBE167" s="90"/>
      <c r="UBF167" s="90"/>
      <c r="UBG167" s="90"/>
      <c r="UBH167" s="90"/>
      <c r="UBI167" s="90"/>
      <c r="UBJ167" s="90"/>
      <c r="UBK167" s="90"/>
      <c r="UBL167" s="90"/>
      <c r="UBM167" s="90"/>
      <c r="UBN167" s="90"/>
      <c r="UBO167" s="90"/>
      <c r="UBP167" s="90"/>
      <c r="UBQ167" s="90"/>
      <c r="UBR167" s="90"/>
      <c r="UBS167" s="90"/>
      <c r="UBT167" s="90"/>
      <c r="UBU167" s="90"/>
      <c r="UBV167" s="90"/>
      <c r="UBW167" s="90"/>
      <c r="UBX167" s="90"/>
      <c r="UBY167" s="90"/>
      <c r="UBZ167" s="90"/>
      <c r="UCA167" s="90"/>
      <c r="UCB167" s="90"/>
      <c r="UCC167" s="90"/>
      <c r="UCD167" s="90"/>
      <c r="UCE167" s="90"/>
      <c r="UCF167" s="90"/>
      <c r="UCG167" s="90"/>
      <c r="UCH167" s="90"/>
      <c r="UCI167" s="90"/>
      <c r="UCJ167" s="90"/>
      <c r="UCK167" s="90"/>
      <c r="UCL167" s="90"/>
      <c r="UCM167" s="90"/>
      <c r="UCN167" s="90"/>
      <c r="UCO167" s="90"/>
      <c r="UCP167" s="90"/>
      <c r="UCQ167" s="90"/>
      <c r="UCR167" s="90"/>
      <c r="UCS167" s="90"/>
      <c r="UCT167" s="90"/>
      <c r="UCU167" s="90"/>
      <c r="UCV167" s="90"/>
      <c r="UCW167" s="90"/>
      <c r="UCX167" s="90"/>
      <c r="UCY167" s="90"/>
      <c r="UCZ167" s="90"/>
      <c r="UDA167" s="90"/>
      <c r="UDB167" s="90"/>
      <c r="UDC167" s="90"/>
      <c r="UDD167" s="90"/>
      <c r="UDE167" s="90"/>
      <c r="UDF167" s="90"/>
      <c r="UDG167" s="90"/>
      <c r="UDH167" s="90"/>
      <c r="UDI167" s="90"/>
      <c r="UDJ167" s="90"/>
      <c r="UDK167" s="90"/>
      <c r="UDL167" s="90"/>
      <c r="UDM167" s="90"/>
      <c r="UDN167" s="90"/>
      <c r="UDO167" s="90"/>
      <c r="UDP167" s="90"/>
      <c r="UDQ167" s="90"/>
      <c r="UDR167" s="90"/>
      <c r="UDS167" s="90"/>
      <c r="UDT167" s="90"/>
      <c r="UDU167" s="90"/>
      <c r="UDV167" s="90"/>
      <c r="UDW167" s="90"/>
      <c r="UDX167" s="90"/>
      <c r="UDY167" s="90"/>
      <c r="UDZ167" s="90"/>
      <c r="UEA167" s="90"/>
      <c r="UEB167" s="90"/>
      <c r="UEC167" s="90"/>
      <c r="UED167" s="90"/>
      <c r="UEE167" s="90"/>
      <c r="UEF167" s="90"/>
      <c r="UEG167" s="90"/>
      <c r="UEH167" s="90"/>
      <c r="UEI167" s="90"/>
      <c r="UEJ167" s="90"/>
      <c r="UEK167" s="90"/>
      <c r="UEL167" s="90"/>
      <c r="UEM167" s="90"/>
      <c r="UEN167" s="90"/>
      <c r="UEO167" s="90"/>
      <c r="UEP167" s="90"/>
      <c r="UEQ167" s="90"/>
      <c r="UER167" s="90"/>
      <c r="UES167" s="90"/>
      <c r="UET167" s="90"/>
      <c r="UEU167" s="90"/>
      <c r="UEV167" s="90"/>
      <c r="UEW167" s="90"/>
      <c r="UEX167" s="90"/>
      <c r="UEY167" s="90"/>
      <c r="UEZ167" s="90"/>
      <c r="UFA167" s="90"/>
      <c r="UFB167" s="90"/>
      <c r="UFC167" s="90"/>
      <c r="UFD167" s="90"/>
      <c r="UFE167" s="90"/>
      <c r="UFF167" s="90"/>
      <c r="UFG167" s="90"/>
      <c r="UFH167" s="90"/>
      <c r="UFI167" s="90"/>
      <c r="UFJ167" s="90"/>
      <c r="UFK167" s="90"/>
      <c r="UFL167" s="90"/>
      <c r="UFM167" s="90"/>
      <c r="UFN167" s="90"/>
      <c r="UFO167" s="90"/>
      <c r="UFP167" s="90"/>
      <c r="UFQ167" s="90"/>
      <c r="UFR167" s="90"/>
      <c r="UFS167" s="90"/>
      <c r="UFT167" s="90"/>
      <c r="UFU167" s="90"/>
      <c r="UFV167" s="90"/>
      <c r="UFW167" s="90"/>
      <c r="UFX167" s="90"/>
      <c r="UFY167" s="90"/>
      <c r="UFZ167" s="90"/>
      <c r="UGA167" s="90"/>
      <c r="UGB167" s="90"/>
      <c r="UGC167" s="90"/>
      <c r="UGD167" s="90"/>
      <c r="UGE167" s="90"/>
      <c r="UGF167" s="90"/>
      <c r="UGG167" s="90"/>
      <c r="UGH167" s="90"/>
      <c r="UGI167" s="90"/>
      <c r="UGJ167" s="90"/>
      <c r="UGK167" s="90"/>
      <c r="UGL167" s="90"/>
      <c r="UGM167" s="90"/>
      <c r="UGN167" s="90"/>
      <c r="UGO167" s="90"/>
      <c r="UGP167" s="90"/>
      <c r="UGQ167" s="90"/>
      <c r="UGR167" s="90"/>
      <c r="UGS167" s="90"/>
      <c r="UGT167" s="90"/>
      <c r="UGU167" s="90"/>
      <c r="UGV167" s="90"/>
      <c r="UGW167" s="90"/>
      <c r="UGX167" s="90"/>
      <c r="UGY167" s="90"/>
      <c r="UGZ167" s="90"/>
      <c r="UHA167" s="90"/>
      <c r="UHB167" s="90"/>
      <c r="UHC167" s="90"/>
      <c r="UHD167" s="90"/>
      <c r="UHE167" s="90"/>
      <c r="UHF167" s="90"/>
      <c r="UHG167" s="90"/>
      <c r="UHH167" s="90"/>
      <c r="UHI167" s="90"/>
      <c r="UHJ167" s="90"/>
      <c r="UHK167" s="90"/>
      <c r="UHL167" s="90"/>
      <c r="UHM167" s="90"/>
      <c r="UHN167" s="90"/>
      <c r="UHO167" s="90"/>
      <c r="UHP167" s="90"/>
      <c r="UHQ167" s="90"/>
      <c r="UHR167" s="90"/>
      <c r="UHS167" s="90"/>
      <c r="UHT167" s="90"/>
      <c r="UHU167" s="90"/>
      <c r="UHV167" s="90"/>
      <c r="UHW167" s="90"/>
      <c r="UHX167" s="90"/>
      <c r="UHY167" s="90"/>
      <c r="UHZ167" s="90"/>
      <c r="UIA167" s="90"/>
      <c r="UIB167" s="90"/>
      <c r="UIC167" s="90"/>
      <c r="UID167" s="90"/>
      <c r="UIE167" s="90"/>
      <c r="UIF167" s="90"/>
      <c r="UIG167" s="90"/>
      <c r="UIH167" s="90"/>
      <c r="UII167" s="90"/>
      <c r="UIJ167" s="90"/>
      <c r="UIK167" s="90"/>
      <c r="UIL167" s="90"/>
      <c r="UIM167" s="90"/>
      <c r="UIN167" s="90"/>
      <c r="UIO167" s="90"/>
      <c r="UIP167" s="90"/>
      <c r="UIQ167" s="90"/>
      <c r="UIR167" s="90"/>
      <c r="UIS167" s="90"/>
      <c r="UIT167" s="90"/>
      <c r="UIU167" s="90"/>
      <c r="UIV167" s="90"/>
      <c r="UIW167" s="90"/>
      <c r="UIX167" s="90"/>
      <c r="UIY167" s="90"/>
      <c r="UIZ167" s="90"/>
      <c r="UJA167" s="90"/>
      <c r="UJB167" s="90"/>
      <c r="UJC167" s="90"/>
      <c r="UJD167" s="90"/>
      <c r="UJE167" s="90"/>
      <c r="UJF167" s="90"/>
      <c r="UJG167" s="90"/>
      <c r="UJH167" s="90"/>
      <c r="UJI167" s="90"/>
      <c r="UJJ167" s="90"/>
      <c r="UJK167" s="90"/>
      <c r="UJL167" s="90"/>
      <c r="UJM167" s="90"/>
      <c r="UJN167" s="90"/>
      <c r="UJO167" s="90"/>
      <c r="UJP167" s="90"/>
      <c r="UJQ167" s="90"/>
      <c r="UJR167" s="90"/>
      <c r="UJS167" s="90"/>
      <c r="UJT167" s="90"/>
      <c r="UJU167" s="90"/>
      <c r="UJV167" s="90"/>
      <c r="UJW167" s="90"/>
      <c r="UJX167" s="90"/>
      <c r="UJY167" s="90"/>
      <c r="UJZ167" s="90"/>
      <c r="UKA167" s="90"/>
      <c r="UKB167" s="90"/>
      <c r="UKC167" s="90"/>
      <c r="UKD167" s="90"/>
      <c r="UKE167" s="90"/>
      <c r="UKF167" s="90"/>
      <c r="UKG167" s="90"/>
      <c r="UKH167" s="90"/>
      <c r="UKI167" s="90"/>
      <c r="UKJ167" s="90"/>
      <c r="UKK167" s="90"/>
      <c r="UKL167" s="90"/>
      <c r="UKM167" s="90"/>
      <c r="UKN167" s="90"/>
      <c r="UKO167" s="90"/>
      <c r="UKP167" s="90"/>
      <c r="UKQ167" s="90"/>
      <c r="UKR167" s="90"/>
      <c r="UKS167" s="90"/>
      <c r="UKT167" s="90"/>
      <c r="UKU167" s="90"/>
      <c r="UKV167" s="90"/>
      <c r="UKW167" s="90"/>
      <c r="UKX167" s="90"/>
      <c r="UKY167" s="90"/>
      <c r="UKZ167" s="90"/>
      <c r="ULA167" s="90"/>
      <c r="ULB167" s="90"/>
      <c r="ULC167" s="90"/>
      <c r="ULD167" s="90"/>
      <c r="ULE167" s="90"/>
      <c r="ULF167" s="90"/>
      <c r="ULG167" s="90"/>
      <c r="ULH167" s="90"/>
      <c r="ULI167" s="90"/>
      <c r="ULJ167" s="90"/>
      <c r="ULK167" s="90"/>
      <c r="ULL167" s="90"/>
      <c r="ULM167" s="90"/>
      <c r="ULN167" s="90"/>
      <c r="ULO167" s="90"/>
      <c r="ULP167" s="90"/>
      <c r="ULQ167" s="90"/>
      <c r="ULR167" s="90"/>
      <c r="ULS167" s="90"/>
      <c r="ULT167" s="90"/>
      <c r="ULU167" s="90"/>
      <c r="ULV167" s="90"/>
      <c r="ULW167" s="90"/>
      <c r="ULX167" s="90"/>
      <c r="ULY167" s="90"/>
      <c r="ULZ167" s="90"/>
      <c r="UMA167" s="90"/>
      <c r="UMB167" s="90"/>
      <c r="UMC167" s="90"/>
      <c r="UMD167" s="90"/>
      <c r="UME167" s="90"/>
      <c r="UMF167" s="90"/>
      <c r="UMG167" s="90"/>
      <c r="UMH167" s="90"/>
      <c r="UMI167" s="90"/>
      <c r="UMJ167" s="90"/>
      <c r="UMK167" s="90"/>
      <c r="UML167" s="90"/>
      <c r="UMM167" s="90"/>
      <c r="UMN167" s="90"/>
      <c r="UMO167" s="90"/>
      <c r="UMP167" s="90"/>
      <c r="UMQ167" s="90"/>
      <c r="UMR167" s="90"/>
      <c r="UMS167" s="90"/>
      <c r="UMT167" s="90"/>
      <c r="UMU167" s="90"/>
      <c r="UMV167" s="90"/>
      <c r="UMW167" s="90"/>
      <c r="UMX167" s="90"/>
      <c r="UMY167" s="90"/>
      <c r="UMZ167" s="90"/>
      <c r="UNA167" s="90"/>
      <c r="UNB167" s="90"/>
      <c r="UNC167" s="90"/>
      <c r="UND167" s="90"/>
      <c r="UNE167" s="90"/>
      <c r="UNF167" s="90"/>
      <c r="UNG167" s="90"/>
      <c r="UNH167" s="90"/>
      <c r="UNI167" s="90"/>
      <c r="UNJ167" s="90"/>
      <c r="UNK167" s="90"/>
      <c r="UNL167" s="90"/>
      <c r="UNM167" s="90"/>
      <c r="UNN167" s="90"/>
      <c r="UNO167" s="90"/>
      <c r="UNP167" s="90"/>
      <c r="UNQ167" s="90"/>
      <c r="UNR167" s="90"/>
      <c r="UNS167" s="90"/>
      <c r="UNT167" s="90"/>
      <c r="UNU167" s="90"/>
      <c r="UNV167" s="90"/>
      <c r="UNW167" s="90"/>
      <c r="UNX167" s="90"/>
      <c r="UNY167" s="90"/>
      <c r="UNZ167" s="90"/>
      <c r="UOA167" s="90"/>
      <c r="UOB167" s="90"/>
      <c r="UOC167" s="90"/>
      <c r="UOD167" s="90"/>
      <c r="UOE167" s="90"/>
      <c r="UOF167" s="90"/>
      <c r="UOG167" s="90"/>
      <c r="UOH167" s="90"/>
      <c r="UOI167" s="90"/>
      <c r="UOJ167" s="90"/>
      <c r="UOK167" s="90"/>
      <c r="UOL167" s="90"/>
      <c r="UOM167" s="90"/>
      <c r="UON167" s="90"/>
      <c r="UOO167" s="90"/>
      <c r="UOP167" s="90"/>
      <c r="UOQ167" s="90"/>
      <c r="UOR167" s="90"/>
      <c r="UOS167" s="90"/>
      <c r="UOT167" s="90"/>
      <c r="UOU167" s="90"/>
      <c r="UOV167" s="90"/>
      <c r="UOW167" s="90"/>
      <c r="UOX167" s="90"/>
      <c r="UOY167" s="90"/>
      <c r="UOZ167" s="90"/>
      <c r="UPA167" s="90"/>
      <c r="UPB167" s="90"/>
      <c r="UPC167" s="90"/>
      <c r="UPD167" s="90"/>
      <c r="UPE167" s="90"/>
      <c r="UPF167" s="90"/>
      <c r="UPG167" s="90"/>
      <c r="UPH167" s="90"/>
      <c r="UPI167" s="90"/>
      <c r="UPJ167" s="90"/>
      <c r="UPK167" s="90"/>
      <c r="UPL167" s="90"/>
      <c r="UPM167" s="90"/>
      <c r="UPN167" s="90"/>
      <c r="UPO167" s="90"/>
      <c r="UPP167" s="90"/>
      <c r="UPQ167" s="90"/>
      <c r="UPR167" s="90"/>
      <c r="UPS167" s="90"/>
      <c r="UPT167" s="90"/>
      <c r="UPU167" s="90"/>
      <c r="UPV167" s="90"/>
      <c r="UPW167" s="90"/>
      <c r="UPX167" s="90"/>
      <c r="UPY167" s="90"/>
      <c r="UPZ167" s="90"/>
      <c r="UQA167" s="90"/>
      <c r="UQB167" s="90"/>
      <c r="UQC167" s="90"/>
      <c r="UQD167" s="90"/>
      <c r="UQE167" s="90"/>
      <c r="UQF167" s="90"/>
      <c r="UQG167" s="90"/>
      <c r="UQH167" s="90"/>
      <c r="UQI167" s="90"/>
      <c r="UQJ167" s="90"/>
      <c r="UQK167" s="90"/>
      <c r="UQL167" s="90"/>
      <c r="UQM167" s="90"/>
      <c r="UQN167" s="90"/>
      <c r="UQO167" s="90"/>
      <c r="UQP167" s="90"/>
      <c r="UQQ167" s="90"/>
      <c r="UQR167" s="90"/>
      <c r="UQS167" s="90"/>
      <c r="UQT167" s="90"/>
      <c r="UQU167" s="90"/>
      <c r="UQV167" s="90"/>
      <c r="UQW167" s="90"/>
      <c r="UQX167" s="90"/>
      <c r="UQY167" s="90"/>
      <c r="UQZ167" s="90"/>
      <c r="URA167" s="90"/>
      <c r="URB167" s="90"/>
      <c r="URC167" s="90"/>
      <c r="URD167" s="90"/>
      <c r="URE167" s="90"/>
      <c r="URF167" s="90"/>
      <c r="URG167" s="90"/>
      <c r="URH167" s="90"/>
      <c r="URI167" s="90"/>
      <c r="URJ167" s="90"/>
      <c r="URK167" s="90"/>
      <c r="URL167" s="90"/>
      <c r="URM167" s="90"/>
      <c r="URN167" s="90"/>
      <c r="URO167" s="90"/>
      <c r="URP167" s="90"/>
      <c r="URQ167" s="90"/>
      <c r="URR167" s="90"/>
      <c r="URS167" s="90"/>
      <c r="URT167" s="90"/>
      <c r="URU167" s="90"/>
      <c r="URV167" s="90"/>
      <c r="URW167" s="90"/>
      <c r="URX167" s="90"/>
      <c r="URY167" s="90"/>
      <c r="URZ167" s="90"/>
      <c r="USA167" s="90"/>
      <c r="USB167" s="90"/>
      <c r="USC167" s="90"/>
      <c r="USD167" s="90"/>
      <c r="USE167" s="90"/>
      <c r="USF167" s="90"/>
      <c r="USG167" s="90"/>
      <c r="USH167" s="90"/>
      <c r="USI167" s="90"/>
      <c r="USJ167" s="90"/>
      <c r="USK167" s="90"/>
      <c r="USL167" s="90"/>
      <c r="USM167" s="90"/>
      <c r="USN167" s="90"/>
      <c r="USO167" s="90"/>
      <c r="USP167" s="90"/>
      <c r="USQ167" s="90"/>
      <c r="USR167" s="90"/>
      <c r="USS167" s="90"/>
      <c r="UST167" s="90"/>
      <c r="USU167" s="90"/>
      <c r="USV167" s="90"/>
      <c r="USW167" s="90"/>
      <c r="USX167" s="90"/>
      <c r="USY167" s="90"/>
      <c r="USZ167" s="90"/>
      <c r="UTA167" s="90"/>
      <c r="UTB167" s="90"/>
      <c r="UTC167" s="90"/>
      <c r="UTD167" s="90"/>
      <c r="UTE167" s="90"/>
      <c r="UTF167" s="90"/>
      <c r="UTG167" s="90"/>
      <c r="UTH167" s="90"/>
      <c r="UTI167" s="90"/>
      <c r="UTJ167" s="90"/>
      <c r="UTK167" s="90"/>
      <c r="UTL167" s="90"/>
      <c r="UTM167" s="90"/>
      <c r="UTN167" s="90"/>
      <c r="UTO167" s="90"/>
      <c r="UTP167" s="90"/>
      <c r="UTQ167" s="90"/>
      <c r="UTR167" s="90"/>
      <c r="UTS167" s="90"/>
      <c r="UTT167" s="90"/>
      <c r="UTU167" s="90"/>
      <c r="UTV167" s="90"/>
      <c r="UTW167" s="90"/>
      <c r="UTX167" s="90"/>
      <c r="UTY167" s="90"/>
      <c r="UTZ167" s="90"/>
      <c r="UUA167" s="90"/>
      <c r="UUB167" s="90"/>
      <c r="UUC167" s="90"/>
      <c r="UUD167" s="90"/>
      <c r="UUE167" s="90"/>
      <c r="UUF167" s="90"/>
      <c r="UUG167" s="90"/>
      <c r="UUH167" s="90"/>
      <c r="UUI167" s="90"/>
      <c r="UUJ167" s="90"/>
      <c r="UUK167" s="90"/>
      <c r="UUL167" s="90"/>
      <c r="UUM167" s="90"/>
      <c r="UUN167" s="90"/>
      <c r="UUO167" s="90"/>
      <c r="UUP167" s="90"/>
      <c r="UUQ167" s="90"/>
      <c r="UUR167" s="90"/>
      <c r="UUS167" s="90"/>
      <c r="UUT167" s="90"/>
      <c r="UUU167" s="90"/>
      <c r="UUV167" s="90"/>
      <c r="UUW167" s="90"/>
      <c r="UUX167" s="90"/>
      <c r="UUY167" s="90"/>
      <c r="UUZ167" s="90"/>
      <c r="UVA167" s="90"/>
      <c r="UVB167" s="90"/>
      <c r="UVC167" s="90"/>
      <c r="UVD167" s="90"/>
      <c r="UVE167" s="90"/>
      <c r="UVF167" s="90"/>
      <c r="UVG167" s="90"/>
      <c r="UVH167" s="90"/>
      <c r="UVI167" s="90"/>
      <c r="UVJ167" s="90"/>
      <c r="UVK167" s="90"/>
      <c r="UVL167" s="90"/>
      <c r="UVM167" s="90"/>
      <c r="UVN167" s="90"/>
      <c r="UVO167" s="90"/>
      <c r="UVP167" s="90"/>
      <c r="UVQ167" s="90"/>
      <c r="UVR167" s="90"/>
      <c r="UVS167" s="90"/>
      <c r="UVT167" s="90"/>
      <c r="UVU167" s="90"/>
      <c r="UVV167" s="90"/>
      <c r="UVW167" s="90"/>
      <c r="UVX167" s="90"/>
      <c r="UVY167" s="90"/>
      <c r="UVZ167" s="90"/>
      <c r="UWA167" s="90"/>
      <c r="UWB167" s="90"/>
      <c r="UWC167" s="90"/>
      <c r="UWD167" s="90"/>
      <c r="UWE167" s="90"/>
      <c r="UWF167" s="90"/>
      <c r="UWG167" s="90"/>
      <c r="UWH167" s="90"/>
      <c r="UWI167" s="90"/>
      <c r="UWJ167" s="90"/>
      <c r="UWK167" s="90"/>
      <c r="UWL167" s="90"/>
      <c r="UWM167" s="90"/>
      <c r="UWN167" s="90"/>
      <c r="UWO167" s="90"/>
      <c r="UWP167" s="90"/>
      <c r="UWQ167" s="90"/>
      <c r="UWR167" s="90"/>
      <c r="UWS167" s="90"/>
      <c r="UWT167" s="90"/>
      <c r="UWU167" s="90"/>
      <c r="UWV167" s="90"/>
      <c r="UWW167" s="90"/>
      <c r="UWX167" s="90"/>
      <c r="UWY167" s="90"/>
      <c r="UWZ167" s="90"/>
      <c r="UXA167" s="90"/>
      <c r="UXB167" s="90"/>
      <c r="UXC167" s="90"/>
      <c r="UXD167" s="90"/>
      <c r="UXE167" s="90"/>
      <c r="UXF167" s="90"/>
      <c r="UXG167" s="90"/>
      <c r="UXH167" s="90"/>
      <c r="UXI167" s="90"/>
      <c r="UXJ167" s="90"/>
      <c r="UXK167" s="90"/>
      <c r="UXL167" s="90"/>
      <c r="UXM167" s="90"/>
      <c r="UXN167" s="90"/>
      <c r="UXO167" s="90"/>
      <c r="UXP167" s="90"/>
      <c r="UXQ167" s="90"/>
      <c r="UXR167" s="90"/>
      <c r="UXS167" s="90"/>
      <c r="UXT167" s="90"/>
      <c r="UXU167" s="90"/>
      <c r="UXV167" s="90"/>
      <c r="UXW167" s="90"/>
      <c r="UXX167" s="90"/>
      <c r="UXY167" s="90"/>
      <c r="UXZ167" s="90"/>
      <c r="UYA167" s="90"/>
      <c r="UYB167" s="90"/>
      <c r="UYC167" s="90"/>
      <c r="UYD167" s="90"/>
      <c r="UYE167" s="90"/>
      <c r="UYF167" s="90"/>
      <c r="UYG167" s="90"/>
      <c r="UYH167" s="90"/>
      <c r="UYI167" s="90"/>
      <c r="UYJ167" s="90"/>
      <c r="UYK167" s="90"/>
      <c r="UYL167" s="90"/>
      <c r="UYM167" s="90"/>
      <c r="UYN167" s="90"/>
      <c r="UYO167" s="90"/>
      <c r="UYP167" s="90"/>
      <c r="UYQ167" s="90"/>
      <c r="UYR167" s="90"/>
      <c r="UYS167" s="90"/>
      <c r="UYT167" s="90"/>
      <c r="UYU167" s="90"/>
      <c r="UYV167" s="90"/>
      <c r="UYW167" s="90"/>
      <c r="UYX167" s="90"/>
      <c r="UYY167" s="90"/>
      <c r="UYZ167" s="90"/>
      <c r="UZA167" s="90"/>
      <c r="UZB167" s="90"/>
      <c r="UZC167" s="90"/>
      <c r="UZD167" s="90"/>
      <c r="UZE167" s="90"/>
      <c r="UZF167" s="90"/>
      <c r="UZG167" s="90"/>
      <c r="UZH167" s="90"/>
      <c r="UZI167" s="90"/>
      <c r="UZJ167" s="90"/>
      <c r="UZK167" s="90"/>
      <c r="UZL167" s="90"/>
      <c r="UZM167" s="90"/>
      <c r="UZN167" s="90"/>
      <c r="UZO167" s="90"/>
      <c r="UZP167" s="90"/>
      <c r="UZQ167" s="90"/>
      <c r="UZR167" s="90"/>
      <c r="UZS167" s="90"/>
      <c r="UZT167" s="90"/>
      <c r="UZU167" s="90"/>
      <c r="UZV167" s="90"/>
      <c r="UZW167" s="90"/>
      <c r="UZX167" s="90"/>
      <c r="UZY167" s="90"/>
      <c r="UZZ167" s="90"/>
      <c r="VAA167" s="90"/>
      <c r="VAB167" s="90"/>
      <c r="VAC167" s="90"/>
      <c r="VAD167" s="90"/>
      <c r="VAE167" s="90"/>
      <c r="VAF167" s="90"/>
      <c r="VAG167" s="90"/>
      <c r="VAH167" s="90"/>
      <c r="VAI167" s="90"/>
      <c r="VAJ167" s="90"/>
      <c r="VAK167" s="90"/>
      <c r="VAL167" s="90"/>
      <c r="VAM167" s="90"/>
      <c r="VAN167" s="90"/>
      <c r="VAO167" s="90"/>
      <c r="VAP167" s="90"/>
      <c r="VAQ167" s="90"/>
      <c r="VAR167" s="90"/>
      <c r="VAS167" s="90"/>
      <c r="VAT167" s="90"/>
      <c r="VAU167" s="90"/>
      <c r="VAV167" s="90"/>
      <c r="VAW167" s="90"/>
      <c r="VAX167" s="90"/>
      <c r="VAY167" s="90"/>
      <c r="VAZ167" s="90"/>
      <c r="VBA167" s="90"/>
      <c r="VBB167" s="90"/>
      <c r="VBC167" s="90"/>
      <c r="VBD167" s="90"/>
      <c r="VBE167" s="90"/>
      <c r="VBF167" s="90"/>
      <c r="VBG167" s="90"/>
      <c r="VBH167" s="90"/>
      <c r="VBI167" s="90"/>
      <c r="VBJ167" s="90"/>
      <c r="VBK167" s="90"/>
      <c r="VBL167" s="90"/>
      <c r="VBM167" s="90"/>
      <c r="VBN167" s="90"/>
      <c r="VBO167" s="90"/>
      <c r="VBP167" s="90"/>
      <c r="VBQ167" s="90"/>
      <c r="VBR167" s="90"/>
      <c r="VBS167" s="90"/>
      <c r="VBT167" s="90"/>
      <c r="VBU167" s="90"/>
      <c r="VBV167" s="90"/>
      <c r="VBW167" s="90"/>
      <c r="VBX167" s="90"/>
      <c r="VBY167" s="90"/>
      <c r="VBZ167" s="90"/>
      <c r="VCA167" s="90"/>
      <c r="VCB167" s="90"/>
      <c r="VCC167" s="90"/>
      <c r="VCD167" s="90"/>
      <c r="VCE167" s="90"/>
      <c r="VCF167" s="90"/>
      <c r="VCG167" s="90"/>
      <c r="VCH167" s="90"/>
      <c r="VCI167" s="90"/>
      <c r="VCJ167" s="90"/>
      <c r="VCK167" s="90"/>
      <c r="VCL167" s="90"/>
      <c r="VCM167" s="90"/>
      <c r="VCN167" s="90"/>
      <c r="VCO167" s="90"/>
      <c r="VCP167" s="90"/>
      <c r="VCQ167" s="90"/>
      <c r="VCR167" s="90"/>
      <c r="VCS167" s="90"/>
      <c r="VCT167" s="90"/>
      <c r="VCU167" s="90"/>
      <c r="VCV167" s="90"/>
      <c r="VCW167" s="90"/>
      <c r="VCX167" s="90"/>
      <c r="VCY167" s="90"/>
      <c r="VCZ167" s="90"/>
      <c r="VDA167" s="90"/>
      <c r="VDB167" s="90"/>
      <c r="VDC167" s="90"/>
      <c r="VDD167" s="90"/>
      <c r="VDE167" s="90"/>
      <c r="VDF167" s="90"/>
      <c r="VDG167" s="90"/>
      <c r="VDH167" s="90"/>
      <c r="VDI167" s="90"/>
      <c r="VDJ167" s="90"/>
      <c r="VDK167" s="90"/>
      <c r="VDL167" s="90"/>
      <c r="VDM167" s="90"/>
      <c r="VDN167" s="90"/>
      <c r="VDO167" s="90"/>
      <c r="VDP167" s="90"/>
      <c r="VDQ167" s="90"/>
      <c r="VDR167" s="90"/>
      <c r="VDS167" s="90"/>
      <c r="VDT167" s="90"/>
      <c r="VDU167" s="90"/>
      <c r="VDV167" s="90"/>
      <c r="VDW167" s="90"/>
      <c r="VDX167" s="90"/>
      <c r="VDY167" s="90"/>
      <c r="VDZ167" s="90"/>
      <c r="VEA167" s="90"/>
      <c r="VEB167" s="90"/>
      <c r="VEC167" s="90"/>
      <c r="VED167" s="90"/>
      <c r="VEE167" s="90"/>
      <c r="VEF167" s="90"/>
      <c r="VEG167" s="90"/>
      <c r="VEH167" s="90"/>
      <c r="VEI167" s="90"/>
      <c r="VEJ167" s="90"/>
      <c r="VEK167" s="90"/>
      <c r="VEL167" s="90"/>
      <c r="VEM167" s="90"/>
      <c r="VEN167" s="90"/>
      <c r="VEO167" s="90"/>
      <c r="VEP167" s="90"/>
      <c r="VEQ167" s="90"/>
      <c r="VER167" s="90"/>
      <c r="VES167" s="90"/>
      <c r="VET167" s="90"/>
      <c r="VEU167" s="90"/>
      <c r="VEV167" s="90"/>
      <c r="VEW167" s="90"/>
      <c r="VEX167" s="90"/>
      <c r="VEY167" s="90"/>
      <c r="VEZ167" s="90"/>
      <c r="VFA167" s="90"/>
      <c r="VFB167" s="90"/>
      <c r="VFC167" s="90"/>
      <c r="VFD167" s="90"/>
      <c r="VFE167" s="90"/>
      <c r="VFF167" s="90"/>
      <c r="VFG167" s="90"/>
      <c r="VFH167" s="90"/>
      <c r="VFI167" s="90"/>
      <c r="VFJ167" s="90"/>
      <c r="VFK167" s="90"/>
      <c r="VFL167" s="90"/>
      <c r="VFM167" s="90"/>
      <c r="VFN167" s="90"/>
      <c r="VFO167" s="90"/>
      <c r="VFP167" s="90"/>
      <c r="VFQ167" s="90"/>
      <c r="VFR167" s="90"/>
      <c r="VFS167" s="90"/>
      <c r="VFT167" s="90"/>
      <c r="VFU167" s="90"/>
      <c r="VFV167" s="90"/>
      <c r="VFW167" s="90"/>
      <c r="VFX167" s="90"/>
      <c r="VFY167" s="90"/>
      <c r="VFZ167" s="90"/>
      <c r="VGA167" s="90"/>
      <c r="VGB167" s="90"/>
      <c r="VGC167" s="90"/>
      <c r="VGD167" s="90"/>
      <c r="VGE167" s="90"/>
      <c r="VGF167" s="90"/>
      <c r="VGG167" s="90"/>
      <c r="VGH167" s="90"/>
      <c r="VGI167" s="90"/>
      <c r="VGJ167" s="90"/>
      <c r="VGK167" s="90"/>
      <c r="VGL167" s="90"/>
      <c r="VGM167" s="90"/>
      <c r="VGN167" s="90"/>
      <c r="VGO167" s="90"/>
      <c r="VGP167" s="90"/>
      <c r="VGQ167" s="90"/>
      <c r="VGR167" s="90"/>
      <c r="VGS167" s="90"/>
      <c r="VGT167" s="90"/>
      <c r="VGU167" s="90"/>
      <c r="VGV167" s="90"/>
      <c r="VGW167" s="90"/>
      <c r="VGX167" s="90"/>
      <c r="VGY167" s="90"/>
      <c r="VGZ167" s="90"/>
      <c r="VHA167" s="90"/>
      <c r="VHB167" s="90"/>
      <c r="VHC167" s="90"/>
      <c r="VHD167" s="90"/>
      <c r="VHE167" s="90"/>
      <c r="VHF167" s="90"/>
      <c r="VHG167" s="90"/>
      <c r="VHH167" s="90"/>
      <c r="VHI167" s="90"/>
      <c r="VHJ167" s="90"/>
      <c r="VHK167" s="90"/>
      <c r="VHL167" s="90"/>
      <c r="VHM167" s="90"/>
      <c r="VHN167" s="90"/>
      <c r="VHO167" s="90"/>
      <c r="VHP167" s="90"/>
      <c r="VHQ167" s="90"/>
      <c r="VHR167" s="90"/>
      <c r="VHS167" s="90"/>
      <c r="VHT167" s="90"/>
      <c r="VHU167" s="90"/>
      <c r="VHV167" s="90"/>
      <c r="VHW167" s="90"/>
      <c r="VHX167" s="90"/>
      <c r="VHY167" s="90"/>
      <c r="VHZ167" s="90"/>
      <c r="VIA167" s="90"/>
      <c r="VIB167" s="90"/>
      <c r="VIC167" s="90"/>
      <c r="VID167" s="90"/>
      <c r="VIE167" s="90"/>
      <c r="VIF167" s="90"/>
      <c r="VIG167" s="90"/>
      <c r="VIH167" s="90"/>
      <c r="VII167" s="90"/>
      <c r="VIJ167" s="90"/>
      <c r="VIK167" s="90"/>
      <c r="VIL167" s="90"/>
      <c r="VIM167" s="90"/>
      <c r="VIN167" s="90"/>
      <c r="VIO167" s="90"/>
      <c r="VIP167" s="90"/>
      <c r="VIQ167" s="90"/>
      <c r="VIR167" s="90"/>
      <c r="VIS167" s="90"/>
      <c r="VIT167" s="90"/>
      <c r="VIU167" s="90"/>
      <c r="VIV167" s="90"/>
      <c r="VIW167" s="90"/>
      <c r="VIX167" s="90"/>
      <c r="VIY167" s="90"/>
      <c r="VIZ167" s="90"/>
      <c r="VJA167" s="90"/>
      <c r="VJB167" s="90"/>
      <c r="VJC167" s="90"/>
      <c r="VJD167" s="90"/>
      <c r="VJE167" s="90"/>
      <c r="VJF167" s="90"/>
      <c r="VJG167" s="90"/>
      <c r="VJH167" s="90"/>
      <c r="VJI167" s="90"/>
      <c r="VJJ167" s="90"/>
      <c r="VJK167" s="90"/>
      <c r="VJL167" s="90"/>
      <c r="VJM167" s="90"/>
      <c r="VJN167" s="90"/>
      <c r="VJO167" s="90"/>
      <c r="VJP167" s="90"/>
      <c r="VJQ167" s="90"/>
      <c r="VJR167" s="90"/>
      <c r="VJS167" s="90"/>
      <c r="VJT167" s="90"/>
      <c r="VJU167" s="90"/>
      <c r="VJV167" s="90"/>
      <c r="VJW167" s="90"/>
      <c r="VJX167" s="90"/>
      <c r="VJY167" s="90"/>
      <c r="VJZ167" s="90"/>
      <c r="VKA167" s="90"/>
      <c r="VKB167" s="90"/>
      <c r="VKC167" s="90"/>
      <c r="VKD167" s="90"/>
      <c r="VKE167" s="90"/>
      <c r="VKF167" s="90"/>
      <c r="VKG167" s="90"/>
      <c r="VKH167" s="90"/>
      <c r="VKI167" s="90"/>
      <c r="VKJ167" s="90"/>
      <c r="VKK167" s="90"/>
      <c r="VKL167" s="90"/>
      <c r="VKM167" s="90"/>
      <c r="VKN167" s="90"/>
      <c r="VKO167" s="90"/>
      <c r="VKP167" s="90"/>
      <c r="VKQ167" s="90"/>
      <c r="VKR167" s="90"/>
      <c r="VKS167" s="90"/>
      <c r="VKT167" s="90"/>
      <c r="VKU167" s="90"/>
      <c r="VKV167" s="90"/>
      <c r="VKW167" s="90"/>
      <c r="VKX167" s="90"/>
      <c r="VKY167" s="90"/>
      <c r="VKZ167" s="90"/>
      <c r="VLA167" s="90"/>
      <c r="VLB167" s="90"/>
      <c r="VLC167" s="90"/>
      <c r="VLD167" s="90"/>
      <c r="VLE167" s="90"/>
      <c r="VLF167" s="90"/>
      <c r="VLG167" s="90"/>
      <c r="VLH167" s="90"/>
      <c r="VLI167" s="90"/>
      <c r="VLJ167" s="90"/>
      <c r="VLK167" s="90"/>
      <c r="VLL167" s="90"/>
      <c r="VLM167" s="90"/>
      <c r="VLN167" s="90"/>
      <c r="VLO167" s="90"/>
      <c r="VLP167" s="90"/>
      <c r="VLQ167" s="90"/>
      <c r="VLR167" s="90"/>
      <c r="VLS167" s="90"/>
      <c r="VLT167" s="90"/>
      <c r="VLU167" s="90"/>
      <c r="VLV167" s="90"/>
      <c r="VLW167" s="90"/>
      <c r="VLX167" s="90"/>
      <c r="VLY167" s="90"/>
      <c r="VLZ167" s="90"/>
      <c r="VMA167" s="90"/>
      <c r="VMB167" s="90"/>
      <c r="VMC167" s="90"/>
      <c r="VMD167" s="90"/>
      <c r="VME167" s="90"/>
      <c r="VMF167" s="90"/>
      <c r="VMG167" s="90"/>
      <c r="VMH167" s="90"/>
      <c r="VMI167" s="90"/>
      <c r="VMJ167" s="90"/>
      <c r="VMK167" s="90"/>
      <c r="VML167" s="90"/>
      <c r="VMM167" s="90"/>
      <c r="VMN167" s="90"/>
      <c r="VMO167" s="90"/>
      <c r="VMP167" s="90"/>
      <c r="VMQ167" s="90"/>
      <c r="VMR167" s="90"/>
      <c r="VMS167" s="90"/>
      <c r="VMT167" s="90"/>
      <c r="VMU167" s="90"/>
      <c r="VMV167" s="90"/>
      <c r="VMW167" s="90"/>
      <c r="VMX167" s="90"/>
      <c r="VMY167" s="90"/>
      <c r="VMZ167" s="90"/>
      <c r="VNA167" s="90"/>
      <c r="VNB167" s="90"/>
      <c r="VNC167" s="90"/>
      <c r="VND167" s="90"/>
      <c r="VNE167" s="90"/>
      <c r="VNF167" s="90"/>
      <c r="VNG167" s="90"/>
      <c r="VNH167" s="90"/>
      <c r="VNI167" s="90"/>
      <c r="VNJ167" s="90"/>
      <c r="VNK167" s="90"/>
      <c r="VNL167" s="90"/>
      <c r="VNM167" s="90"/>
      <c r="VNN167" s="90"/>
      <c r="VNO167" s="90"/>
      <c r="VNP167" s="90"/>
      <c r="VNQ167" s="90"/>
      <c r="VNR167" s="90"/>
      <c r="VNS167" s="90"/>
      <c r="VNT167" s="90"/>
      <c r="VNU167" s="90"/>
      <c r="VNV167" s="90"/>
      <c r="VNW167" s="90"/>
      <c r="VNX167" s="90"/>
      <c r="VNY167" s="90"/>
      <c r="VNZ167" s="90"/>
      <c r="VOA167" s="90"/>
      <c r="VOB167" s="90"/>
      <c r="VOC167" s="90"/>
      <c r="VOD167" s="90"/>
      <c r="VOE167" s="90"/>
      <c r="VOF167" s="90"/>
      <c r="VOG167" s="90"/>
      <c r="VOH167" s="90"/>
      <c r="VOI167" s="90"/>
      <c r="VOJ167" s="90"/>
      <c r="VOK167" s="90"/>
      <c r="VOL167" s="90"/>
      <c r="VOM167" s="90"/>
      <c r="VON167" s="90"/>
      <c r="VOO167" s="90"/>
      <c r="VOP167" s="90"/>
      <c r="VOQ167" s="90"/>
      <c r="VOR167" s="90"/>
      <c r="VOS167" s="90"/>
      <c r="VOT167" s="90"/>
      <c r="VOU167" s="90"/>
      <c r="VOV167" s="90"/>
      <c r="VOW167" s="90"/>
      <c r="VOX167" s="90"/>
      <c r="VOY167" s="90"/>
      <c r="VOZ167" s="90"/>
      <c r="VPA167" s="90"/>
      <c r="VPB167" s="90"/>
      <c r="VPC167" s="90"/>
      <c r="VPD167" s="90"/>
      <c r="VPE167" s="90"/>
      <c r="VPF167" s="90"/>
      <c r="VPG167" s="90"/>
      <c r="VPH167" s="90"/>
      <c r="VPI167" s="90"/>
      <c r="VPJ167" s="90"/>
      <c r="VPK167" s="90"/>
      <c r="VPL167" s="90"/>
      <c r="VPM167" s="90"/>
      <c r="VPN167" s="90"/>
      <c r="VPO167" s="90"/>
      <c r="VPP167" s="90"/>
      <c r="VPQ167" s="90"/>
      <c r="VPR167" s="90"/>
      <c r="VPS167" s="90"/>
      <c r="VPT167" s="90"/>
      <c r="VPU167" s="90"/>
      <c r="VPV167" s="90"/>
      <c r="VPW167" s="90"/>
      <c r="VPX167" s="90"/>
      <c r="VPY167" s="90"/>
      <c r="VPZ167" s="90"/>
      <c r="VQA167" s="90"/>
      <c r="VQB167" s="90"/>
      <c r="VQC167" s="90"/>
      <c r="VQD167" s="90"/>
      <c r="VQE167" s="90"/>
      <c r="VQF167" s="90"/>
      <c r="VQG167" s="90"/>
      <c r="VQH167" s="90"/>
      <c r="VQI167" s="90"/>
      <c r="VQJ167" s="90"/>
      <c r="VQK167" s="90"/>
      <c r="VQL167" s="90"/>
      <c r="VQM167" s="90"/>
      <c r="VQN167" s="90"/>
      <c r="VQO167" s="90"/>
      <c r="VQP167" s="90"/>
      <c r="VQQ167" s="90"/>
      <c r="VQR167" s="90"/>
      <c r="VQS167" s="90"/>
      <c r="VQT167" s="90"/>
      <c r="VQU167" s="90"/>
      <c r="VQV167" s="90"/>
      <c r="VQW167" s="90"/>
      <c r="VQX167" s="90"/>
      <c r="VQY167" s="90"/>
      <c r="VQZ167" s="90"/>
      <c r="VRA167" s="90"/>
      <c r="VRB167" s="90"/>
      <c r="VRC167" s="90"/>
      <c r="VRD167" s="90"/>
      <c r="VRE167" s="90"/>
      <c r="VRF167" s="90"/>
      <c r="VRG167" s="90"/>
      <c r="VRH167" s="90"/>
      <c r="VRI167" s="90"/>
      <c r="VRJ167" s="90"/>
      <c r="VRK167" s="90"/>
      <c r="VRL167" s="90"/>
      <c r="VRM167" s="90"/>
      <c r="VRN167" s="90"/>
      <c r="VRO167" s="90"/>
      <c r="VRP167" s="90"/>
      <c r="VRQ167" s="90"/>
      <c r="VRR167" s="90"/>
      <c r="VRS167" s="90"/>
      <c r="VRT167" s="90"/>
      <c r="VRU167" s="90"/>
      <c r="VRV167" s="90"/>
      <c r="VRW167" s="90"/>
      <c r="VRX167" s="90"/>
      <c r="VRY167" s="90"/>
      <c r="VRZ167" s="90"/>
      <c r="VSA167" s="90"/>
      <c r="VSB167" s="90"/>
      <c r="VSC167" s="90"/>
      <c r="VSD167" s="90"/>
      <c r="VSE167" s="90"/>
      <c r="VSF167" s="90"/>
      <c r="VSG167" s="90"/>
      <c r="VSH167" s="90"/>
      <c r="VSI167" s="90"/>
      <c r="VSJ167" s="90"/>
      <c r="VSK167" s="90"/>
      <c r="VSL167" s="90"/>
      <c r="VSM167" s="90"/>
      <c r="VSN167" s="90"/>
      <c r="VSO167" s="90"/>
      <c r="VSP167" s="90"/>
      <c r="VSQ167" s="90"/>
      <c r="VSR167" s="90"/>
      <c r="VSS167" s="90"/>
      <c r="VST167" s="90"/>
      <c r="VSU167" s="90"/>
      <c r="VSV167" s="90"/>
      <c r="VSW167" s="90"/>
      <c r="VSX167" s="90"/>
      <c r="VSY167" s="90"/>
      <c r="VSZ167" s="90"/>
      <c r="VTA167" s="90"/>
      <c r="VTB167" s="90"/>
      <c r="VTC167" s="90"/>
      <c r="VTD167" s="90"/>
      <c r="VTE167" s="90"/>
      <c r="VTF167" s="90"/>
      <c r="VTG167" s="90"/>
      <c r="VTH167" s="90"/>
      <c r="VTI167" s="90"/>
      <c r="VTJ167" s="90"/>
      <c r="VTK167" s="90"/>
      <c r="VTL167" s="90"/>
      <c r="VTM167" s="90"/>
      <c r="VTN167" s="90"/>
      <c r="VTO167" s="90"/>
      <c r="VTP167" s="90"/>
      <c r="VTQ167" s="90"/>
      <c r="VTR167" s="90"/>
      <c r="VTS167" s="90"/>
      <c r="VTT167" s="90"/>
      <c r="VTU167" s="90"/>
      <c r="VTV167" s="90"/>
      <c r="VTW167" s="90"/>
      <c r="VTX167" s="90"/>
      <c r="VTY167" s="90"/>
      <c r="VTZ167" s="90"/>
      <c r="VUA167" s="90"/>
      <c r="VUB167" s="90"/>
      <c r="VUC167" s="90"/>
      <c r="VUD167" s="90"/>
      <c r="VUE167" s="90"/>
      <c r="VUF167" s="90"/>
      <c r="VUG167" s="90"/>
      <c r="VUH167" s="90"/>
      <c r="VUI167" s="90"/>
      <c r="VUJ167" s="90"/>
      <c r="VUK167" s="90"/>
      <c r="VUL167" s="90"/>
      <c r="VUM167" s="90"/>
      <c r="VUN167" s="90"/>
      <c r="VUO167" s="90"/>
      <c r="VUP167" s="90"/>
      <c r="VUQ167" s="90"/>
      <c r="VUR167" s="90"/>
      <c r="VUS167" s="90"/>
      <c r="VUT167" s="90"/>
      <c r="VUU167" s="90"/>
      <c r="VUV167" s="90"/>
      <c r="VUW167" s="90"/>
      <c r="VUX167" s="90"/>
      <c r="VUY167" s="90"/>
      <c r="VUZ167" s="90"/>
      <c r="VVA167" s="90"/>
      <c r="VVB167" s="90"/>
      <c r="VVC167" s="90"/>
      <c r="VVD167" s="90"/>
      <c r="VVE167" s="90"/>
      <c r="VVF167" s="90"/>
      <c r="VVG167" s="90"/>
      <c r="VVH167" s="90"/>
      <c r="VVI167" s="90"/>
      <c r="VVJ167" s="90"/>
      <c r="VVK167" s="90"/>
      <c r="VVL167" s="90"/>
      <c r="VVM167" s="90"/>
      <c r="VVN167" s="90"/>
      <c r="VVO167" s="90"/>
      <c r="VVP167" s="90"/>
      <c r="VVQ167" s="90"/>
      <c r="VVR167" s="90"/>
      <c r="VVS167" s="90"/>
      <c r="VVT167" s="90"/>
      <c r="VVU167" s="90"/>
      <c r="VVV167" s="90"/>
      <c r="VVW167" s="90"/>
      <c r="VVX167" s="90"/>
      <c r="VVY167" s="90"/>
      <c r="VVZ167" s="90"/>
      <c r="VWA167" s="90"/>
      <c r="VWB167" s="90"/>
      <c r="VWC167" s="90"/>
      <c r="VWD167" s="90"/>
      <c r="VWE167" s="90"/>
      <c r="VWF167" s="90"/>
      <c r="VWG167" s="90"/>
      <c r="VWH167" s="90"/>
      <c r="VWI167" s="90"/>
      <c r="VWJ167" s="90"/>
      <c r="VWK167" s="90"/>
      <c r="VWL167" s="90"/>
      <c r="VWM167" s="90"/>
      <c r="VWN167" s="90"/>
      <c r="VWO167" s="90"/>
      <c r="VWP167" s="90"/>
      <c r="VWQ167" s="90"/>
      <c r="VWR167" s="90"/>
      <c r="VWS167" s="90"/>
      <c r="VWT167" s="90"/>
      <c r="VWU167" s="90"/>
      <c r="VWV167" s="90"/>
      <c r="VWW167" s="90"/>
      <c r="VWX167" s="90"/>
      <c r="VWY167" s="90"/>
      <c r="VWZ167" s="90"/>
      <c r="VXA167" s="90"/>
      <c r="VXB167" s="90"/>
      <c r="VXC167" s="90"/>
      <c r="VXD167" s="90"/>
      <c r="VXE167" s="90"/>
      <c r="VXF167" s="90"/>
      <c r="VXG167" s="90"/>
      <c r="VXH167" s="90"/>
      <c r="VXI167" s="90"/>
      <c r="VXJ167" s="90"/>
      <c r="VXK167" s="90"/>
      <c r="VXL167" s="90"/>
      <c r="VXM167" s="90"/>
      <c r="VXN167" s="90"/>
      <c r="VXO167" s="90"/>
      <c r="VXP167" s="90"/>
      <c r="VXQ167" s="90"/>
      <c r="VXR167" s="90"/>
      <c r="VXS167" s="90"/>
      <c r="VXT167" s="90"/>
      <c r="VXU167" s="90"/>
      <c r="VXV167" s="90"/>
      <c r="VXW167" s="90"/>
      <c r="VXX167" s="90"/>
      <c r="VXY167" s="90"/>
      <c r="VXZ167" s="90"/>
      <c r="VYA167" s="90"/>
      <c r="VYB167" s="90"/>
      <c r="VYC167" s="90"/>
      <c r="VYD167" s="90"/>
      <c r="VYE167" s="90"/>
      <c r="VYF167" s="90"/>
      <c r="VYG167" s="90"/>
      <c r="VYH167" s="90"/>
      <c r="VYI167" s="90"/>
      <c r="VYJ167" s="90"/>
      <c r="VYK167" s="90"/>
      <c r="VYL167" s="90"/>
      <c r="VYM167" s="90"/>
      <c r="VYN167" s="90"/>
      <c r="VYO167" s="90"/>
      <c r="VYP167" s="90"/>
      <c r="VYQ167" s="90"/>
      <c r="VYR167" s="90"/>
      <c r="VYS167" s="90"/>
      <c r="VYT167" s="90"/>
      <c r="VYU167" s="90"/>
      <c r="VYV167" s="90"/>
      <c r="VYW167" s="90"/>
      <c r="VYX167" s="90"/>
      <c r="VYY167" s="90"/>
      <c r="VYZ167" s="90"/>
      <c r="VZA167" s="90"/>
      <c r="VZB167" s="90"/>
      <c r="VZC167" s="90"/>
      <c r="VZD167" s="90"/>
      <c r="VZE167" s="90"/>
      <c r="VZF167" s="90"/>
      <c r="VZG167" s="90"/>
      <c r="VZH167" s="90"/>
      <c r="VZI167" s="90"/>
      <c r="VZJ167" s="90"/>
      <c r="VZK167" s="90"/>
      <c r="VZL167" s="90"/>
      <c r="VZM167" s="90"/>
      <c r="VZN167" s="90"/>
      <c r="VZO167" s="90"/>
      <c r="VZP167" s="90"/>
      <c r="VZQ167" s="90"/>
      <c r="VZR167" s="90"/>
      <c r="VZS167" s="90"/>
      <c r="VZT167" s="90"/>
      <c r="VZU167" s="90"/>
      <c r="VZV167" s="90"/>
      <c r="VZW167" s="90"/>
      <c r="VZX167" s="90"/>
      <c r="VZY167" s="90"/>
      <c r="VZZ167" s="90"/>
      <c r="WAA167" s="90"/>
      <c r="WAB167" s="90"/>
      <c r="WAC167" s="90"/>
      <c r="WAD167" s="90"/>
      <c r="WAE167" s="90"/>
      <c r="WAF167" s="90"/>
      <c r="WAG167" s="90"/>
      <c r="WAH167" s="90"/>
      <c r="WAI167" s="90"/>
      <c r="WAJ167" s="90"/>
      <c r="WAK167" s="90"/>
      <c r="WAL167" s="90"/>
      <c r="WAM167" s="90"/>
      <c r="WAN167" s="90"/>
      <c r="WAO167" s="90"/>
      <c r="WAP167" s="90"/>
      <c r="WAQ167" s="90"/>
      <c r="WAR167" s="90"/>
      <c r="WAS167" s="90"/>
      <c r="WAT167" s="90"/>
      <c r="WAU167" s="90"/>
      <c r="WAV167" s="90"/>
      <c r="WAW167" s="90"/>
      <c r="WAX167" s="90"/>
      <c r="WAY167" s="90"/>
      <c r="WAZ167" s="90"/>
      <c r="WBA167" s="90"/>
      <c r="WBB167" s="90"/>
      <c r="WBC167" s="90"/>
      <c r="WBD167" s="90"/>
      <c r="WBE167" s="90"/>
      <c r="WBF167" s="90"/>
      <c r="WBG167" s="90"/>
      <c r="WBH167" s="90"/>
      <c r="WBI167" s="90"/>
      <c r="WBJ167" s="90"/>
      <c r="WBK167" s="90"/>
      <c r="WBL167" s="90"/>
      <c r="WBM167" s="90"/>
      <c r="WBN167" s="90"/>
      <c r="WBO167" s="90"/>
      <c r="WBP167" s="90"/>
      <c r="WBQ167" s="90"/>
      <c r="WBR167" s="90"/>
      <c r="WBS167" s="90"/>
      <c r="WBT167" s="90"/>
      <c r="WBU167" s="90"/>
      <c r="WBV167" s="90"/>
      <c r="WBW167" s="90"/>
      <c r="WBX167" s="90"/>
      <c r="WBY167" s="90"/>
      <c r="WBZ167" s="90"/>
      <c r="WCA167" s="90"/>
      <c r="WCB167" s="90"/>
      <c r="WCC167" s="90"/>
      <c r="WCD167" s="90"/>
      <c r="WCE167" s="90"/>
      <c r="WCF167" s="90"/>
      <c r="WCG167" s="90"/>
      <c r="WCH167" s="90"/>
      <c r="WCI167" s="90"/>
      <c r="WCJ167" s="90"/>
      <c r="WCK167" s="90"/>
      <c r="WCL167" s="90"/>
      <c r="WCM167" s="90"/>
      <c r="WCN167" s="90"/>
      <c r="WCO167" s="90"/>
      <c r="WCP167" s="90"/>
      <c r="WCQ167" s="90"/>
      <c r="WCR167" s="90"/>
      <c r="WCS167" s="90"/>
      <c r="WCT167" s="90"/>
      <c r="WCU167" s="90"/>
      <c r="WCV167" s="90"/>
      <c r="WCW167" s="90"/>
      <c r="WCX167" s="90"/>
      <c r="WCY167" s="90"/>
      <c r="WCZ167" s="90"/>
      <c r="WDA167" s="90"/>
      <c r="WDB167" s="90"/>
      <c r="WDC167" s="90"/>
      <c r="WDD167" s="90"/>
      <c r="WDE167" s="90"/>
      <c r="WDF167" s="90"/>
      <c r="WDG167" s="90"/>
      <c r="WDH167" s="90"/>
      <c r="WDI167" s="90"/>
      <c r="WDJ167" s="90"/>
      <c r="WDK167" s="90"/>
      <c r="WDL167" s="90"/>
      <c r="WDM167" s="90"/>
      <c r="WDN167" s="90"/>
      <c r="WDO167" s="90"/>
      <c r="WDP167" s="90"/>
      <c r="WDQ167" s="90"/>
      <c r="WDR167" s="90"/>
      <c r="WDS167" s="90"/>
      <c r="WDT167" s="90"/>
      <c r="WDU167" s="90"/>
      <c r="WDV167" s="90"/>
      <c r="WDW167" s="90"/>
      <c r="WDX167" s="90"/>
      <c r="WDY167" s="90"/>
      <c r="WDZ167" s="90"/>
      <c r="WEA167" s="90"/>
      <c r="WEB167" s="90"/>
      <c r="WEC167" s="90"/>
      <c r="WED167" s="90"/>
      <c r="WEE167" s="90"/>
      <c r="WEF167" s="90"/>
      <c r="WEG167" s="90"/>
      <c r="WEH167" s="90"/>
      <c r="WEI167" s="90"/>
      <c r="WEJ167" s="90"/>
      <c r="WEK167" s="90"/>
      <c r="WEL167" s="90"/>
      <c r="WEM167" s="90"/>
      <c r="WEN167" s="90"/>
      <c r="WEO167" s="90"/>
      <c r="WEP167" s="90"/>
      <c r="WEQ167" s="90"/>
      <c r="WER167" s="90"/>
      <c r="WES167" s="90"/>
      <c r="WET167" s="90"/>
      <c r="WEU167" s="90"/>
      <c r="WEV167" s="90"/>
      <c r="WEW167" s="90"/>
      <c r="WEX167" s="90"/>
      <c r="WEY167" s="90"/>
      <c r="WEZ167" s="90"/>
      <c r="WFA167" s="90"/>
      <c r="WFB167" s="90"/>
      <c r="WFC167" s="90"/>
      <c r="WFD167" s="90"/>
      <c r="WFE167" s="90"/>
      <c r="WFF167" s="90"/>
      <c r="WFG167" s="90"/>
      <c r="WFH167" s="90"/>
      <c r="WFI167" s="90"/>
      <c r="WFJ167" s="90"/>
      <c r="WFK167" s="90"/>
      <c r="WFL167" s="90"/>
      <c r="WFM167" s="90"/>
      <c r="WFN167" s="90"/>
      <c r="WFO167" s="90"/>
      <c r="WFP167" s="90"/>
      <c r="WFQ167" s="90"/>
      <c r="WFR167" s="90"/>
      <c r="WFS167" s="90"/>
      <c r="WFT167" s="90"/>
      <c r="WFU167" s="90"/>
      <c r="WFV167" s="90"/>
      <c r="WFW167" s="90"/>
      <c r="WFX167" s="90"/>
      <c r="WFY167" s="90"/>
      <c r="WFZ167" s="90"/>
      <c r="WGA167" s="90"/>
      <c r="WGB167" s="90"/>
      <c r="WGC167" s="90"/>
      <c r="WGD167" s="90"/>
      <c r="WGE167" s="90"/>
      <c r="WGF167" s="90"/>
      <c r="WGG167" s="90"/>
      <c r="WGH167" s="90"/>
      <c r="WGI167" s="90"/>
      <c r="WGJ167" s="90"/>
      <c r="WGK167" s="90"/>
      <c r="WGL167" s="90"/>
      <c r="WGM167" s="90"/>
      <c r="WGN167" s="90"/>
      <c r="WGO167" s="90"/>
      <c r="WGP167" s="90"/>
      <c r="WGQ167" s="90"/>
      <c r="WGR167" s="90"/>
      <c r="WGS167" s="90"/>
      <c r="WGT167" s="90"/>
      <c r="WGU167" s="90"/>
      <c r="WGV167" s="90"/>
      <c r="WGW167" s="90"/>
      <c r="WGX167" s="90"/>
      <c r="WGY167" s="90"/>
      <c r="WGZ167" s="90"/>
      <c r="WHA167" s="90"/>
      <c r="WHB167" s="90"/>
      <c r="WHC167" s="90"/>
      <c r="WHD167" s="90"/>
      <c r="WHE167" s="90"/>
      <c r="WHF167" s="90"/>
      <c r="WHG167" s="90"/>
      <c r="WHH167" s="90"/>
      <c r="WHI167" s="90"/>
      <c r="WHJ167" s="90"/>
      <c r="WHK167" s="90"/>
      <c r="WHL167" s="90"/>
      <c r="WHM167" s="90"/>
      <c r="WHN167" s="90"/>
      <c r="WHO167" s="90"/>
      <c r="WHP167" s="90"/>
      <c r="WHQ167" s="90"/>
      <c r="WHR167" s="90"/>
      <c r="WHS167" s="90"/>
      <c r="WHT167" s="90"/>
      <c r="WHU167" s="90"/>
      <c r="WHV167" s="90"/>
      <c r="WHW167" s="90"/>
      <c r="WHX167" s="90"/>
      <c r="WHY167" s="90"/>
      <c r="WHZ167" s="90"/>
      <c r="WIA167" s="90"/>
      <c r="WIB167" s="90"/>
      <c r="WIC167" s="90"/>
      <c r="WID167" s="90"/>
      <c r="WIE167" s="90"/>
      <c r="WIF167" s="90"/>
      <c r="WIG167" s="90"/>
      <c r="WIH167" s="90"/>
      <c r="WII167" s="90"/>
      <c r="WIJ167" s="90"/>
      <c r="WIK167" s="90"/>
      <c r="WIL167" s="90"/>
      <c r="WIM167" s="90"/>
      <c r="WIN167" s="90"/>
      <c r="WIO167" s="90"/>
      <c r="WIP167" s="90"/>
      <c r="WIQ167" s="90"/>
      <c r="WIR167" s="90"/>
      <c r="WIS167" s="90"/>
      <c r="WIT167" s="90"/>
      <c r="WIU167" s="90"/>
      <c r="WIV167" s="90"/>
      <c r="WIW167" s="90"/>
      <c r="WIX167" s="90"/>
      <c r="WIY167" s="90"/>
      <c r="WIZ167" s="90"/>
      <c r="WJA167" s="90"/>
      <c r="WJB167" s="90"/>
      <c r="WJC167" s="90"/>
      <c r="WJD167" s="90"/>
      <c r="WJE167" s="90"/>
      <c r="WJF167" s="90"/>
      <c r="WJG167" s="90"/>
      <c r="WJH167" s="90"/>
      <c r="WJI167" s="90"/>
      <c r="WJJ167" s="90"/>
      <c r="WJK167" s="90"/>
      <c r="WJL167" s="90"/>
      <c r="WJM167" s="90"/>
      <c r="WJN167" s="90"/>
      <c r="WJO167" s="90"/>
      <c r="WJP167" s="90"/>
      <c r="WJQ167" s="90"/>
      <c r="WJR167" s="90"/>
      <c r="WJS167" s="90"/>
      <c r="WJT167" s="90"/>
      <c r="WJU167" s="90"/>
      <c r="WJV167" s="90"/>
      <c r="WJW167" s="90"/>
      <c r="WJX167" s="90"/>
      <c r="WJY167" s="90"/>
      <c r="WJZ167" s="90"/>
      <c r="WKA167" s="90"/>
      <c r="WKB167" s="90"/>
      <c r="WKC167" s="90"/>
      <c r="WKD167" s="90"/>
      <c r="WKE167" s="90"/>
      <c r="WKF167" s="90"/>
      <c r="WKG167" s="90"/>
      <c r="WKH167" s="90"/>
      <c r="WKI167" s="90"/>
      <c r="WKJ167" s="90"/>
      <c r="WKK167" s="90"/>
      <c r="WKL167" s="90"/>
      <c r="WKM167" s="90"/>
      <c r="WKN167" s="90"/>
      <c r="WKO167" s="90"/>
      <c r="WKP167" s="90"/>
      <c r="WKQ167" s="90"/>
      <c r="WKR167" s="90"/>
      <c r="WKS167" s="90"/>
      <c r="WKT167" s="90"/>
      <c r="WKU167" s="90"/>
      <c r="WKV167" s="90"/>
      <c r="WKW167" s="90"/>
      <c r="WKX167" s="90"/>
      <c r="WKY167" s="90"/>
      <c r="WKZ167" s="90"/>
      <c r="WLA167" s="90"/>
      <c r="WLB167" s="90"/>
      <c r="WLC167" s="90"/>
      <c r="WLD167" s="90"/>
      <c r="WLE167" s="90"/>
      <c r="WLF167" s="90"/>
      <c r="WLG167" s="90"/>
      <c r="WLH167" s="90"/>
      <c r="WLI167" s="90"/>
      <c r="WLJ167" s="90"/>
      <c r="WLK167" s="90"/>
      <c r="WLL167" s="90"/>
      <c r="WLM167" s="90"/>
      <c r="WLN167" s="90"/>
      <c r="WLO167" s="90"/>
      <c r="WLP167" s="90"/>
      <c r="WLQ167" s="90"/>
      <c r="WLR167" s="90"/>
      <c r="WLS167" s="90"/>
      <c r="WLT167" s="90"/>
      <c r="WLU167" s="90"/>
      <c r="WLV167" s="90"/>
      <c r="WLW167" s="90"/>
      <c r="WLX167" s="90"/>
      <c r="WLY167" s="90"/>
      <c r="WLZ167" s="90"/>
      <c r="WMA167" s="90"/>
      <c r="WMB167" s="90"/>
      <c r="WMC167" s="90"/>
      <c r="WMD167" s="90"/>
      <c r="WME167" s="90"/>
      <c r="WMF167" s="90"/>
      <c r="WMG167" s="90"/>
      <c r="WMH167" s="90"/>
      <c r="WMI167" s="90"/>
      <c r="WMJ167" s="90"/>
      <c r="WMK167" s="90"/>
      <c r="WML167" s="90"/>
      <c r="WMM167" s="90"/>
      <c r="WMN167" s="90"/>
      <c r="WMO167" s="90"/>
      <c r="WMP167" s="90"/>
      <c r="WMQ167" s="90"/>
      <c r="WMR167" s="90"/>
      <c r="WMS167" s="90"/>
      <c r="WMT167" s="90"/>
      <c r="WMU167" s="90"/>
      <c r="WMV167" s="90"/>
      <c r="WMW167" s="90"/>
      <c r="WMX167" s="90"/>
      <c r="WMY167" s="90"/>
      <c r="WMZ167" s="90"/>
      <c r="WNA167" s="90"/>
      <c r="WNB167" s="90"/>
      <c r="WNC167" s="90"/>
      <c r="WND167" s="90"/>
      <c r="WNE167" s="90"/>
      <c r="WNF167" s="90"/>
      <c r="WNG167" s="90"/>
      <c r="WNH167" s="90"/>
      <c r="WNI167" s="90"/>
      <c r="WNJ167" s="90"/>
      <c r="WNK167" s="90"/>
      <c r="WNL167" s="90"/>
      <c r="WNM167" s="90"/>
      <c r="WNN167" s="90"/>
      <c r="WNO167" s="90"/>
      <c r="WNP167" s="90"/>
      <c r="WNQ167" s="90"/>
      <c r="WNR167" s="90"/>
      <c r="WNS167" s="90"/>
      <c r="WNT167" s="90"/>
      <c r="WNU167" s="90"/>
      <c r="WNV167" s="90"/>
      <c r="WNW167" s="90"/>
      <c r="WNX167" s="90"/>
      <c r="WNY167" s="90"/>
      <c r="WNZ167" s="90"/>
      <c r="WOA167" s="90"/>
      <c r="WOB167" s="90"/>
      <c r="WOC167" s="90"/>
      <c r="WOD167" s="90"/>
      <c r="WOE167" s="90"/>
      <c r="WOF167" s="90"/>
      <c r="WOG167" s="90"/>
      <c r="WOH167" s="90"/>
      <c r="WOI167" s="90"/>
      <c r="WOJ167" s="90"/>
      <c r="WOK167" s="90"/>
      <c r="WOL167" s="90"/>
      <c r="WOM167" s="90"/>
      <c r="WON167" s="90"/>
      <c r="WOO167" s="90"/>
      <c r="WOP167" s="90"/>
      <c r="WOQ167" s="90"/>
      <c r="WOR167" s="90"/>
      <c r="WOS167" s="90"/>
      <c r="WOT167" s="90"/>
      <c r="WOU167" s="90"/>
      <c r="WOV167" s="90"/>
      <c r="WOW167" s="90"/>
      <c r="WOX167" s="90"/>
      <c r="WOY167" s="90"/>
      <c r="WOZ167" s="90"/>
      <c r="WPA167" s="90"/>
      <c r="WPB167" s="90"/>
      <c r="WPC167" s="90"/>
      <c r="WPD167" s="90"/>
      <c r="WPE167" s="90"/>
      <c r="WPF167" s="90"/>
      <c r="WPG167" s="90"/>
      <c r="WPH167" s="90"/>
      <c r="WPI167" s="90"/>
      <c r="WPJ167" s="90"/>
      <c r="WPK167" s="90"/>
      <c r="WPL167" s="90"/>
      <c r="WPM167" s="90"/>
      <c r="WPN167" s="90"/>
      <c r="WPO167" s="90"/>
      <c r="WPP167" s="90"/>
      <c r="WPQ167" s="90"/>
      <c r="WPR167" s="90"/>
      <c r="WPS167" s="90"/>
      <c r="WPT167" s="90"/>
      <c r="WPU167" s="90"/>
      <c r="WPV167" s="90"/>
      <c r="WPW167" s="90"/>
      <c r="WPX167" s="90"/>
      <c r="WPY167" s="90"/>
      <c r="WPZ167" s="90"/>
      <c r="WQA167" s="90"/>
      <c r="WQB167" s="90"/>
      <c r="WQC167" s="90"/>
      <c r="WQD167" s="90"/>
      <c r="WQE167" s="90"/>
      <c r="WQF167" s="90"/>
      <c r="WQG167" s="90"/>
      <c r="WQH167" s="90"/>
      <c r="WQI167" s="90"/>
      <c r="WQJ167" s="90"/>
      <c r="WQK167" s="90"/>
      <c r="WQL167" s="90"/>
      <c r="WQM167" s="90"/>
      <c r="WQN167" s="90"/>
      <c r="WQO167" s="90"/>
      <c r="WQP167" s="90"/>
      <c r="WQQ167" s="90"/>
      <c r="WQR167" s="90"/>
      <c r="WQS167" s="90"/>
      <c r="WQT167" s="90"/>
      <c r="WQU167" s="90"/>
      <c r="WQV167" s="90"/>
      <c r="WQW167" s="90"/>
      <c r="WQX167" s="90"/>
      <c r="WQY167" s="90"/>
      <c r="WQZ167" s="90"/>
      <c r="WRA167" s="90"/>
      <c r="WRB167" s="90"/>
      <c r="WRC167" s="90"/>
      <c r="WRD167" s="90"/>
      <c r="WRE167" s="90"/>
      <c r="WRF167" s="90"/>
      <c r="WRG167" s="90"/>
      <c r="WRH167" s="90"/>
      <c r="WRI167" s="90"/>
      <c r="WRJ167" s="90"/>
      <c r="WRK167" s="90"/>
      <c r="WRL167" s="90"/>
      <c r="WRM167" s="90"/>
      <c r="WRN167" s="90"/>
      <c r="WRO167" s="90"/>
      <c r="WRP167" s="90"/>
      <c r="WRQ167" s="90"/>
      <c r="WRR167" s="90"/>
      <c r="WRS167" s="90"/>
      <c r="WRT167" s="90"/>
      <c r="WRU167" s="90"/>
      <c r="WRV167" s="90"/>
      <c r="WRW167" s="90"/>
      <c r="WRX167" s="90"/>
      <c r="WRY167" s="90"/>
      <c r="WRZ167" s="90"/>
      <c r="WSA167" s="90"/>
      <c r="WSB167" s="90"/>
      <c r="WSC167" s="90"/>
      <c r="WSD167" s="90"/>
      <c r="WSE167" s="90"/>
      <c r="WSF167" s="90"/>
      <c r="WSG167" s="90"/>
      <c r="WSH167" s="90"/>
      <c r="WSI167" s="90"/>
      <c r="WSJ167" s="90"/>
      <c r="WSK167" s="90"/>
      <c r="WSL167" s="90"/>
      <c r="WSM167" s="90"/>
      <c r="WSN167" s="90"/>
      <c r="WSO167" s="90"/>
      <c r="WSP167" s="90"/>
      <c r="WSQ167" s="90"/>
      <c r="WSR167" s="90"/>
      <c r="WSS167" s="90"/>
      <c r="WST167" s="90"/>
      <c r="WSU167" s="90"/>
      <c r="WSV167" s="90"/>
      <c r="WSW167" s="90"/>
      <c r="WSX167" s="90"/>
      <c r="WSY167" s="90"/>
      <c r="WSZ167" s="90"/>
      <c r="WTA167" s="90"/>
      <c r="WTB167" s="90"/>
      <c r="WTC167" s="90"/>
      <c r="WTD167" s="90"/>
      <c r="WTE167" s="90"/>
      <c r="WTF167" s="90"/>
      <c r="WTG167" s="90"/>
      <c r="WTH167" s="90"/>
      <c r="WTI167" s="90"/>
      <c r="WTJ167" s="90"/>
      <c r="WTK167" s="90"/>
      <c r="WTL167" s="90"/>
      <c r="WTM167" s="90"/>
      <c r="WTN167" s="90"/>
      <c r="WTO167" s="90"/>
      <c r="WTP167" s="90"/>
      <c r="WTQ167" s="90"/>
      <c r="WTR167" s="90"/>
      <c r="WTS167" s="90"/>
      <c r="WTT167" s="90"/>
      <c r="WTU167" s="90"/>
      <c r="WTV167" s="90"/>
      <c r="WTW167" s="90"/>
      <c r="WTX167" s="90"/>
      <c r="WTY167" s="90"/>
      <c r="WTZ167" s="90"/>
      <c r="WUA167" s="90"/>
      <c r="WUB167" s="90"/>
      <c r="WUC167" s="90"/>
      <c r="WUD167" s="90"/>
      <c r="WUE167" s="90"/>
      <c r="WUF167" s="90"/>
      <c r="WUG167" s="90"/>
      <c r="WUH167" s="90"/>
      <c r="WUI167" s="90"/>
      <c r="WUJ167" s="90"/>
      <c r="WUK167" s="90"/>
      <c r="WUL167" s="90"/>
      <c r="WUM167" s="90"/>
      <c r="WUN167" s="90"/>
      <c r="WUO167" s="90"/>
      <c r="WUP167" s="90"/>
      <c r="WUQ167" s="90"/>
      <c r="WUR167" s="90"/>
      <c r="WUS167" s="90"/>
      <c r="WUT167" s="90"/>
      <c r="WUU167" s="90"/>
      <c r="WUV167" s="90"/>
      <c r="WUW167" s="90"/>
      <c r="WUX167" s="90"/>
      <c r="WUY167" s="90"/>
      <c r="WUZ167" s="90"/>
      <c r="WVA167" s="90"/>
      <c r="WVB167" s="90"/>
      <c r="WVC167" s="90"/>
      <c r="WVD167" s="90"/>
      <c r="WVE167" s="90"/>
      <c r="WVF167" s="90"/>
      <c r="WVG167" s="90"/>
      <c r="WVH167" s="90"/>
      <c r="WVI167" s="90"/>
      <c r="WVJ167" s="90"/>
      <c r="WVK167" s="90"/>
      <c r="WVL167" s="90"/>
      <c r="WVM167" s="90"/>
      <c r="WVN167" s="90"/>
      <c r="WVO167" s="90"/>
      <c r="WVP167" s="90"/>
      <c r="WVQ167" s="90"/>
    </row>
    <row r="168" spans="2:16137" s="91" customFormat="1" x14ac:dyDescent="0.35">
      <c r="B168" s="94"/>
      <c r="C168" s="93"/>
      <c r="F168" s="90"/>
      <c r="G168" s="90"/>
      <c r="H168" s="90"/>
      <c r="I168" s="90"/>
      <c r="J168" s="90"/>
      <c r="K168" s="90"/>
      <c r="L168" s="90"/>
      <c r="M168" s="90"/>
      <c r="N168" s="90"/>
      <c r="O168" s="90"/>
      <c r="P168" s="90"/>
      <c r="Q168" s="90"/>
      <c r="R168" s="90"/>
      <c r="S168" s="90"/>
      <c r="T168" s="90"/>
      <c r="U168" s="90"/>
      <c r="V168" s="90"/>
      <c r="W168" s="90"/>
      <c r="X168" s="90"/>
      <c r="Y168" s="90"/>
      <c r="Z168" s="90"/>
      <c r="AA168" s="90"/>
      <c r="AB168" s="90"/>
      <c r="AC168" s="90"/>
      <c r="AD168" s="90"/>
      <c r="AE168" s="90"/>
      <c r="AF168" s="90"/>
      <c r="AG168" s="90"/>
      <c r="AH168" s="90"/>
      <c r="AI168" s="90"/>
      <c r="AJ168" s="90"/>
      <c r="AK168" s="90"/>
      <c r="AL168" s="90"/>
      <c r="AM168" s="90"/>
      <c r="AN168" s="90"/>
      <c r="AO168" s="90"/>
      <c r="AP168" s="90"/>
      <c r="AQ168" s="90"/>
      <c r="AR168" s="90"/>
      <c r="AS168" s="90"/>
      <c r="AT168" s="90"/>
      <c r="AU168" s="90"/>
      <c r="AV168" s="90"/>
      <c r="AW168" s="90"/>
      <c r="AX168" s="90"/>
      <c r="AY168" s="90"/>
      <c r="AZ168" s="90"/>
      <c r="BA168" s="90"/>
      <c r="BB168" s="90"/>
      <c r="BC168" s="90"/>
      <c r="BD168" s="90"/>
      <c r="BE168" s="90"/>
      <c r="BF168" s="90"/>
      <c r="BG168" s="90"/>
      <c r="BH168" s="90"/>
      <c r="BI168" s="90"/>
      <c r="BJ168" s="90"/>
      <c r="BK168" s="90"/>
      <c r="BL168" s="90"/>
      <c r="BM168" s="90"/>
      <c r="BN168" s="90"/>
      <c r="BO168" s="90"/>
      <c r="BP168" s="90"/>
      <c r="BQ168" s="90"/>
      <c r="BR168" s="90"/>
      <c r="BS168" s="90"/>
      <c r="BT168" s="90"/>
      <c r="BU168" s="90"/>
      <c r="BV168" s="90"/>
      <c r="BW168" s="90"/>
      <c r="BX168" s="90"/>
      <c r="BY168" s="90"/>
      <c r="BZ168" s="90"/>
      <c r="CA168" s="90"/>
      <c r="CB168" s="90"/>
      <c r="CC168" s="90"/>
      <c r="CD168" s="90"/>
      <c r="CE168" s="90"/>
      <c r="CF168" s="90"/>
      <c r="CG168" s="90"/>
      <c r="CH168" s="90"/>
      <c r="CI168" s="90"/>
      <c r="CJ168" s="90"/>
      <c r="CK168" s="90"/>
      <c r="CL168" s="90"/>
      <c r="CM168" s="90"/>
      <c r="CN168" s="90"/>
      <c r="CO168" s="90"/>
      <c r="CP168" s="90"/>
      <c r="CQ168" s="90"/>
      <c r="CR168" s="90"/>
      <c r="CS168" s="90"/>
      <c r="CT168" s="90"/>
      <c r="CU168" s="90"/>
      <c r="CV168" s="90"/>
      <c r="CW168" s="90"/>
      <c r="CX168" s="90"/>
      <c r="CY168" s="90"/>
      <c r="CZ168" s="90"/>
      <c r="DA168" s="90"/>
      <c r="DB168" s="90"/>
      <c r="DC168" s="90"/>
      <c r="DD168" s="90"/>
      <c r="DE168" s="90"/>
      <c r="DF168" s="90"/>
      <c r="DG168" s="90"/>
      <c r="DH168" s="90"/>
      <c r="DI168" s="90"/>
      <c r="DJ168" s="90"/>
      <c r="DK168" s="90"/>
      <c r="DL168" s="90"/>
      <c r="DM168" s="90"/>
      <c r="DN168" s="90"/>
      <c r="DO168" s="90"/>
      <c r="DP168" s="90"/>
      <c r="DQ168" s="90"/>
      <c r="DR168" s="90"/>
      <c r="DS168" s="90"/>
      <c r="DT168" s="90"/>
      <c r="DU168" s="90"/>
      <c r="DV168" s="90"/>
      <c r="DW168" s="90"/>
      <c r="DX168" s="90"/>
      <c r="DY168" s="90"/>
      <c r="DZ168" s="90"/>
      <c r="EA168" s="90"/>
      <c r="EB168" s="90"/>
      <c r="EC168" s="90"/>
      <c r="ED168" s="90"/>
      <c r="EE168" s="90"/>
      <c r="EF168" s="90"/>
      <c r="EG168" s="90"/>
      <c r="EH168" s="90"/>
      <c r="EI168" s="90"/>
      <c r="EJ168" s="90"/>
      <c r="EK168" s="90"/>
      <c r="EL168" s="90"/>
      <c r="EM168" s="90"/>
      <c r="EN168" s="90"/>
      <c r="EO168" s="90"/>
      <c r="EP168" s="90"/>
      <c r="EQ168" s="90"/>
      <c r="ER168" s="90"/>
      <c r="ES168" s="90"/>
      <c r="ET168" s="90"/>
      <c r="EU168" s="90"/>
      <c r="EV168" s="90"/>
      <c r="EW168" s="90"/>
      <c r="EX168" s="90"/>
      <c r="EY168" s="90"/>
      <c r="EZ168" s="90"/>
      <c r="FA168" s="90"/>
      <c r="FB168" s="90"/>
      <c r="FC168" s="90"/>
      <c r="FD168" s="90"/>
      <c r="FE168" s="90"/>
      <c r="FF168" s="90"/>
      <c r="FG168" s="90"/>
      <c r="FH168" s="90"/>
      <c r="FI168" s="90"/>
      <c r="FJ168" s="90"/>
      <c r="FK168" s="90"/>
      <c r="FL168" s="90"/>
      <c r="FM168" s="90"/>
      <c r="FN168" s="90"/>
      <c r="FO168" s="90"/>
      <c r="FP168" s="90"/>
      <c r="FQ168" s="90"/>
      <c r="FR168" s="90"/>
      <c r="FS168" s="90"/>
      <c r="FT168" s="90"/>
      <c r="FU168" s="90"/>
      <c r="FV168" s="90"/>
      <c r="FW168" s="90"/>
      <c r="FX168" s="90"/>
      <c r="FY168" s="90"/>
      <c r="FZ168" s="90"/>
      <c r="GA168" s="90"/>
      <c r="GB168" s="90"/>
      <c r="GC168" s="90"/>
      <c r="GD168" s="90"/>
      <c r="GE168" s="90"/>
      <c r="GF168" s="90"/>
      <c r="GG168" s="90"/>
      <c r="GH168" s="90"/>
      <c r="GI168" s="90"/>
      <c r="GJ168" s="90"/>
      <c r="GK168" s="90"/>
      <c r="GL168" s="90"/>
      <c r="GM168" s="90"/>
      <c r="GN168" s="90"/>
      <c r="GO168" s="90"/>
      <c r="GP168" s="90"/>
      <c r="GQ168" s="90"/>
      <c r="GR168" s="90"/>
      <c r="GS168" s="90"/>
      <c r="GT168" s="90"/>
      <c r="GU168" s="90"/>
      <c r="GV168" s="90"/>
      <c r="GW168" s="90"/>
      <c r="GX168" s="90"/>
      <c r="GY168" s="90"/>
      <c r="GZ168" s="90"/>
      <c r="HA168" s="90"/>
      <c r="HB168" s="90"/>
      <c r="HC168" s="90"/>
      <c r="HD168" s="90"/>
      <c r="HE168" s="90"/>
      <c r="HF168" s="90"/>
      <c r="HG168" s="90"/>
      <c r="HH168" s="90"/>
      <c r="HI168" s="90"/>
      <c r="HJ168" s="90"/>
      <c r="HK168" s="90"/>
      <c r="HL168" s="90"/>
      <c r="HM168" s="90"/>
      <c r="HN168" s="90"/>
      <c r="HO168" s="90"/>
      <c r="HP168" s="90"/>
      <c r="HQ168" s="90"/>
      <c r="HR168" s="90"/>
      <c r="HS168" s="90"/>
      <c r="HT168" s="90"/>
      <c r="HU168" s="90"/>
      <c r="HV168" s="90"/>
      <c r="HW168" s="90"/>
      <c r="HX168" s="90"/>
      <c r="HY168" s="90"/>
      <c r="HZ168" s="90"/>
      <c r="IA168" s="90"/>
      <c r="IB168" s="90"/>
      <c r="IC168" s="90"/>
      <c r="ID168" s="90"/>
      <c r="IE168" s="90"/>
      <c r="IF168" s="90"/>
      <c r="IG168" s="90"/>
      <c r="IH168" s="90"/>
      <c r="II168" s="90"/>
      <c r="IJ168" s="90"/>
      <c r="IK168" s="90"/>
      <c r="IL168" s="90"/>
      <c r="IM168" s="90"/>
      <c r="IN168" s="90"/>
      <c r="IO168" s="90"/>
      <c r="IP168" s="90"/>
      <c r="IQ168" s="90"/>
      <c r="IR168" s="90"/>
      <c r="IS168" s="90"/>
      <c r="IT168" s="90"/>
      <c r="IU168" s="90"/>
      <c r="IV168" s="90"/>
      <c r="IW168" s="90"/>
      <c r="IX168" s="90"/>
      <c r="IY168" s="90"/>
      <c r="IZ168" s="90"/>
      <c r="JA168" s="90"/>
      <c r="JB168" s="90"/>
      <c r="JC168" s="90"/>
      <c r="JD168" s="90"/>
      <c r="JE168" s="90"/>
      <c r="JF168" s="90"/>
      <c r="JG168" s="90"/>
      <c r="JH168" s="90"/>
      <c r="JI168" s="90"/>
      <c r="JJ168" s="90"/>
      <c r="JK168" s="90"/>
      <c r="JL168" s="90"/>
      <c r="JM168" s="90"/>
      <c r="JN168" s="90"/>
      <c r="JO168" s="90"/>
      <c r="JP168" s="90"/>
      <c r="JQ168" s="90"/>
      <c r="JR168" s="90"/>
      <c r="JS168" s="90"/>
      <c r="JT168" s="90"/>
      <c r="JU168" s="90"/>
      <c r="JV168" s="90"/>
      <c r="JW168" s="90"/>
      <c r="JX168" s="90"/>
      <c r="JY168" s="90"/>
      <c r="JZ168" s="90"/>
      <c r="KA168" s="90"/>
      <c r="KB168" s="90"/>
      <c r="KC168" s="90"/>
      <c r="KD168" s="90"/>
      <c r="KE168" s="90"/>
      <c r="KF168" s="90"/>
      <c r="KG168" s="90"/>
      <c r="KH168" s="90"/>
      <c r="KI168" s="90"/>
      <c r="KJ168" s="90"/>
      <c r="KK168" s="90"/>
      <c r="KL168" s="90"/>
      <c r="KM168" s="90"/>
      <c r="KN168" s="90"/>
      <c r="KO168" s="90"/>
      <c r="KP168" s="90"/>
      <c r="KQ168" s="90"/>
      <c r="KR168" s="90"/>
      <c r="KS168" s="90"/>
      <c r="KT168" s="90"/>
      <c r="KU168" s="90"/>
      <c r="KV168" s="90"/>
      <c r="KW168" s="90"/>
      <c r="KX168" s="90"/>
      <c r="KY168" s="90"/>
      <c r="KZ168" s="90"/>
      <c r="LA168" s="90"/>
      <c r="LB168" s="90"/>
      <c r="LC168" s="90"/>
      <c r="LD168" s="90"/>
      <c r="LE168" s="90"/>
      <c r="LF168" s="90"/>
      <c r="LG168" s="90"/>
      <c r="LH168" s="90"/>
      <c r="LI168" s="90"/>
      <c r="LJ168" s="90"/>
      <c r="LK168" s="90"/>
      <c r="LL168" s="90"/>
      <c r="LM168" s="90"/>
      <c r="LN168" s="90"/>
      <c r="LO168" s="90"/>
      <c r="LP168" s="90"/>
      <c r="LQ168" s="90"/>
      <c r="LR168" s="90"/>
      <c r="LS168" s="90"/>
      <c r="LT168" s="90"/>
      <c r="LU168" s="90"/>
      <c r="LV168" s="90"/>
      <c r="LW168" s="90"/>
      <c r="LX168" s="90"/>
      <c r="LY168" s="90"/>
      <c r="LZ168" s="90"/>
      <c r="MA168" s="90"/>
      <c r="MB168" s="90"/>
      <c r="MC168" s="90"/>
      <c r="MD168" s="90"/>
      <c r="ME168" s="90"/>
      <c r="MF168" s="90"/>
      <c r="MG168" s="90"/>
      <c r="MH168" s="90"/>
      <c r="MI168" s="90"/>
      <c r="MJ168" s="90"/>
      <c r="MK168" s="90"/>
      <c r="ML168" s="90"/>
      <c r="MM168" s="90"/>
      <c r="MN168" s="90"/>
      <c r="MO168" s="90"/>
      <c r="MP168" s="90"/>
      <c r="MQ168" s="90"/>
      <c r="MR168" s="90"/>
      <c r="MS168" s="90"/>
      <c r="MT168" s="90"/>
      <c r="MU168" s="90"/>
      <c r="MV168" s="90"/>
      <c r="MW168" s="90"/>
      <c r="MX168" s="90"/>
      <c r="MY168" s="90"/>
      <c r="MZ168" s="90"/>
      <c r="NA168" s="90"/>
      <c r="NB168" s="90"/>
      <c r="NC168" s="90"/>
      <c r="ND168" s="90"/>
      <c r="NE168" s="90"/>
      <c r="NF168" s="90"/>
      <c r="NG168" s="90"/>
      <c r="NH168" s="90"/>
      <c r="NI168" s="90"/>
      <c r="NJ168" s="90"/>
      <c r="NK168" s="90"/>
      <c r="NL168" s="90"/>
      <c r="NM168" s="90"/>
      <c r="NN168" s="90"/>
      <c r="NO168" s="90"/>
      <c r="NP168" s="90"/>
      <c r="NQ168" s="90"/>
      <c r="NR168" s="90"/>
      <c r="NS168" s="90"/>
      <c r="NT168" s="90"/>
      <c r="NU168" s="90"/>
      <c r="NV168" s="90"/>
      <c r="NW168" s="90"/>
      <c r="NX168" s="90"/>
      <c r="NY168" s="90"/>
      <c r="NZ168" s="90"/>
      <c r="OA168" s="90"/>
      <c r="OB168" s="90"/>
      <c r="OC168" s="90"/>
      <c r="OD168" s="90"/>
      <c r="OE168" s="90"/>
      <c r="OF168" s="90"/>
      <c r="OG168" s="90"/>
      <c r="OH168" s="90"/>
      <c r="OI168" s="90"/>
      <c r="OJ168" s="90"/>
      <c r="OK168" s="90"/>
      <c r="OL168" s="90"/>
      <c r="OM168" s="90"/>
      <c r="ON168" s="90"/>
      <c r="OO168" s="90"/>
      <c r="OP168" s="90"/>
      <c r="OQ168" s="90"/>
      <c r="OR168" s="90"/>
      <c r="OS168" s="90"/>
      <c r="OT168" s="90"/>
      <c r="OU168" s="90"/>
      <c r="OV168" s="90"/>
      <c r="OW168" s="90"/>
      <c r="OX168" s="90"/>
      <c r="OY168" s="90"/>
      <c r="OZ168" s="90"/>
      <c r="PA168" s="90"/>
      <c r="PB168" s="90"/>
      <c r="PC168" s="90"/>
      <c r="PD168" s="90"/>
      <c r="PE168" s="90"/>
      <c r="PF168" s="90"/>
      <c r="PG168" s="90"/>
      <c r="PH168" s="90"/>
      <c r="PI168" s="90"/>
      <c r="PJ168" s="90"/>
      <c r="PK168" s="90"/>
      <c r="PL168" s="90"/>
      <c r="PM168" s="90"/>
      <c r="PN168" s="90"/>
      <c r="PO168" s="90"/>
      <c r="PP168" s="90"/>
      <c r="PQ168" s="90"/>
      <c r="PR168" s="90"/>
      <c r="PS168" s="90"/>
      <c r="PT168" s="90"/>
      <c r="PU168" s="90"/>
      <c r="PV168" s="90"/>
      <c r="PW168" s="90"/>
      <c r="PX168" s="90"/>
      <c r="PY168" s="90"/>
      <c r="PZ168" s="90"/>
      <c r="QA168" s="90"/>
      <c r="QB168" s="90"/>
      <c r="QC168" s="90"/>
      <c r="QD168" s="90"/>
      <c r="QE168" s="90"/>
      <c r="QF168" s="90"/>
      <c r="QG168" s="90"/>
      <c r="QH168" s="90"/>
      <c r="QI168" s="90"/>
      <c r="QJ168" s="90"/>
      <c r="QK168" s="90"/>
      <c r="QL168" s="90"/>
      <c r="QM168" s="90"/>
      <c r="QN168" s="90"/>
      <c r="QO168" s="90"/>
      <c r="QP168" s="90"/>
      <c r="QQ168" s="90"/>
      <c r="QR168" s="90"/>
      <c r="QS168" s="90"/>
      <c r="QT168" s="90"/>
      <c r="QU168" s="90"/>
      <c r="QV168" s="90"/>
      <c r="QW168" s="90"/>
      <c r="QX168" s="90"/>
      <c r="QY168" s="90"/>
      <c r="QZ168" s="90"/>
      <c r="RA168" s="90"/>
      <c r="RB168" s="90"/>
      <c r="RC168" s="90"/>
      <c r="RD168" s="90"/>
      <c r="RE168" s="90"/>
      <c r="RF168" s="90"/>
      <c r="RG168" s="90"/>
      <c r="RH168" s="90"/>
      <c r="RI168" s="90"/>
      <c r="RJ168" s="90"/>
      <c r="RK168" s="90"/>
      <c r="RL168" s="90"/>
      <c r="RM168" s="90"/>
      <c r="RN168" s="90"/>
      <c r="RO168" s="90"/>
      <c r="RP168" s="90"/>
      <c r="RQ168" s="90"/>
      <c r="RR168" s="90"/>
      <c r="RS168" s="90"/>
      <c r="RT168" s="90"/>
      <c r="RU168" s="90"/>
      <c r="RV168" s="90"/>
      <c r="RW168" s="90"/>
      <c r="RX168" s="90"/>
      <c r="RY168" s="90"/>
      <c r="RZ168" s="90"/>
      <c r="SA168" s="90"/>
      <c r="SB168" s="90"/>
      <c r="SC168" s="90"/>
      <c r="SD168" s="90"/>
      <c r="SE168" s="90"/>
      <c r="SF168" s="90"/>
      <c r="SG168" s="90"/>
      <c r="SH168" s="90"/>
      <c r="SI168" s="90"/>
      <c r="SJ168" s="90"/>
      <c r="SK168" s="90"/>
      <c r="SL168" s="90"/>
      <c r="SM168" s="90"/>
      <c r="SN168" s="90"/>
      <c r="SO168" s="90"/>
      <c r="SP168" s="90"/>
      <c r="SQ168" s="90"/>
      <c r="SR168" s="90"/>
      <c r="SS168" s="90"/>
      <c r="ST168" s="90"/>
      <c r="SU168" s="90"/>
      <c r="SV168" s="90"/>
      <c r="SW168" s="90"/>
      <c r="SX168" s="90"/>
      <c r="SY168" s="90"/>
      <c r="SZ168" s="90"/>
      <c r="TA168" s="90"/>
      <c r="TB168" s="90"/>
      <c r="TC168" s="90"/>
      <c r="TD168" s="90"/>
      <c r="TE168" s="90"/>
      <c r="TF168" s="90"/>
      <c r="TG168" s="90"/>
      <c r="TH168" s="90"/>
      <c r="TI168" s="90"/>
      <c r="TJ168" s="90"/>
      <c r="TK168" s="90"/>
      <c r="TL168" s="90"/>
      <c r="TM168" s="90"/>
      <c r="TN168" s="90"/>
      <c r="TO168" s="90"/>
      <c r="TP168" s="90"/>
      <c r="TQ168" s="90"/>
      <c r="TR168" s="90"/>
      <c r="TS168" s="90"/>
      <c r="TT168" s="90"/>
      <c r="TU168" s="90"/>
      <c r="TV168" s="90"/>
      <c r="TW168" s="90"/>
      <c r="TX168" s="90"/>
      <c r="TY168" s="90"/>
      <c r="TZ168" s="90"/>
      <c r="UA168" s="90"/>
      <c r="UB168" s="90"/>
      <c r="UC168" s="90"/>
      <c r="UD168" s="90"/>
      <c r="UE168" s="90"/>
      <c r="UF168" s="90"/>
      <c r="UG168" s="90"/>
      <c r="UH168" s="90"/>
      <c r="UI168" s="90"/>
      <c r="UJ168" s="90"/>
      <c r="UK168" s="90"/>
      <c r="UL168" s="90"/>
      <c r="UM168" s="90"/>
      <c r="UN168" s="90"/>
      <c r="UO168" s="90"/>
      <c r="UP168" s="90"/>
      <c r="UQ168" s="90"/>
      <c r="UR168" s="90"/>
      <c r="US168" s="90"/>
      <c r="UT168" s="90"/>
      <c r="UU168" s="90"/>
      <c r="UV168" s="90"/>
      <c r="UW168" s="90"/>
      <c r="UX168" s="90"/>
      <c r="UY168" s="90"/>
      <c r="UZ168" s="90"/>
      <c r="VA168" s="90"/>
      <c r="VB168" s="90"/>
      <c r="VC168" s="90"/>
      <c r="VD168" s="90"/>
      <c r="VE168" s="90"/>
      <c r="VF168" s="90"/>
      <c r="VG168" s="90"/>
      <c r="VH168" s="90"/>
      <c r="VI168" s="90"/>
      <c r="VJ168" s="90"/>
      <c r="VK168" s="90"/>
      <c r="VL168" s="90"/>
      <c r="VM168" s="90"/>
      <c r="VN168" s="90"/>
      <c r="VO168" s="90"/>
      <c r="VP168" s="90"/>
      <c r="VQ168" s="90"/>
      <c r="VR168" s="90"/>
      <c r="VS168" s="90"/>
      <c r="VT168" s="90"/>
      <c r="VU168" s="90"/>
      <c r="VV168" s="90"/>
      <c r="VW168" s="90"/>
      <c r="VX168" s="90"/>
      <c r="VY168" s="90"/>
      <c r="VZ168" s="90"/>
      <c r="WA168" s="90"/>
      <c r="WB168" s="90"/>
      <c r="WC168" s="90"/>
      <c r="WD168" s="90"/>
      <c r="WE168" s="90"/>
      <c r="WF168" s="90"/>
      <c r="WG168" s="90"/>
      <c r="WH168" s="90"/>
      <c r="WI168" s="90"/>
      <c r="WJ168" s="90"/>
      <c r="WK168" s="90"/>
      <c r="WL168" s="90"/>
      <c r="WM168" s="90"/>
      <c r="WN168" s="90"/>
      <c r="WO168" s="90"/>
      <c r="WP168" s="90"/>
      <c r="WQ168" s="90"/>
      <c r="WR168" s="90"/>
      <c r="WS168" s="90"/>
      <c r="WT168" s="90"/>
      <c r="WU168" s="90"/>
      <c r="WV168" s="90"/>
      <c r="WW168" s="90"/>
      <c r="WX168" s="90"/>
      <c r="WY168" s="90"/>
      <c r="WZ168" s="90"/>
      <c r="XA168" s="90"/>
      <c r="XB168" s="90"/>
      <c r="XC168" s="90"/>
      <c r="XD168" s="90"/>
      <c r="XE168" s="90"/>
      <c r="XF168" s="90"/>
      <c r="XG168" s="90"/>
      <c r="XH168" s="90"/>
      <c r="XI168" s="90"/>
      <c r="XJ168" s="90"/>
      <c r="XK168" s="90"/>
      <c r="XL168" s="90"/>
      <c r="XM168" s="90"/>
      <c r="XN168" s="90"/>
      <c r="XO168" s="90"/>
      <c r="XP168" s="90"/>
      <c r="XQ168" s="90"/>
      <c r="XR168" s="90"/>
      <c r="XS168" s="90"/>
      <c r="XT168" s="90"/>
      <c r="XU168" s="90"/>
      <c r="XV168" s="90"/>
      <c r="XW168" s="90"/>
      <c r="XX168" s="90"/>
      <c r="XY168" s="90"/>
      <c r="XZ168" s="90"/>
      <c r="YA168" s="90"/>
      <c r="YB168" s="90"/>
      <c r="YC168" s="90"/>
      <c r="YD168" s="90"/>
      <c r="YE168" s="90"/>
      <c r="YF168" s="90"/>
      <c r="YG168" s="90"/>
      <c r="YH168" s="90"/>
      <c r="YI168" s="90"/>
      <c r="YJ168" s="90"/>
      <c r="YK168" s="90"/>
      <c r="YL168" s="90"/>
      <c r="YM168" s="90"/>
      <c r="YN168" s="90"/>
      <c r="YO168" s="90"/>
      <c r="YP168" s="90"/>
      <c r="YQ168" s="90"/>
      <c r="YR168" s="90"/>
      <c r="YS168" s="90"/>
      <c r="YT168" s="90"/>
      <c r="YU168" s="90"/>
      <c r="YV168" s="90"/>
      <c r="YW168" s="90"/>
      <c r="YX168" s="90"/>
      <c r="YY168" s="90"/>
      <c r="YZ168" s="90"/>
      <c r="ZA168" s="90"/>
      <c r="ZB168" s="90"/>
      <c r="ZC168" s="90"/>
      <c r="ZD168" s="90"/>
      <c r="ZE168" s="90"/>
      <c r="ZF168" s="90"/>
      <c r="ZG168" s="90"/>
      <c r="ZH168" s="90"/>
      <c r="ZI168" s="90"/>
      <c r="ZJ168" s="90"/>
      <c r="ZK168" s="90"/>
      <c r="ZL168" s="90"/>
      <c r="ZM168" s="90"/>
      <c r="ZN168" s="90"/>
      <c r="ZO168" s="90"/>
      <c r="ZP168" s="90"/>
      <c r="ZQ168" s="90"/>
      <c r="ZR168" s="90"/>
      <c r="ZS168" s="90"/>
      <c r="ZT168" s="90"/>
      <c r="ZU168" s="90"/>
      <c r="ZV168" s="90"/>
      <c r="ZW168" s="90"/>
      <c r="ZX168" s="90"/>
      <c r="ZY168" s="90"/>
      <c r="ZZ168" s="90"/>
      <c r="AAA168" s="90"/>
      <c r="AAB168" s="90"/>
      <c r="AAC168" s="90"/>
      <c r="AAD168" s="90"/>
      <c r="AAE168" s="90"/>
      <c r="AAF168" s="90"/>
      <c r="AAG168" s="90"/>
      <c r="AAH168" s="90"/>
      <c r="AAI168" s="90"/>
      <c r="AAJ168" s="90"/>
      <c r="AAK168" s="90"/>
      <c r="AAL168" s="90"/>
      <c r="AAM168" s="90"/>
      <c r="AAN168" s="90"/>
      <c r="AAO168" s="90"/>
      <c r="AAP168" s="90"/>
      <c r="AAQ168" s="90"/>
      <c r="AAR168" s="90"/>
      <c r="AAS168" s="90"/>
      <c r="AAT168" s="90"/>
      <c r="AAU168" s="90"/>
      <c r="AAV168" s="90"/>
      <c r="AAW168" s="90"/>
      <c r="AAX168" s="90"/>
      <c r="AAY168" s="90"/>
      <c r="AAZ168" s="90"/>
      <c r="ABA168" s="90"/>
      <c r="ABB168" s="90"/>
      <c r="ABC168" s="90"/>
      <c r="ABD168" s="90"/>
      <c r="ABE168" s="90"/>
      <c r="ABF168" s="90"/>
      <c r="ABG168" s="90"/>
      <c r="ABH168" s="90"/>
      <c r="ABI168" s="90"/>
      <c r="ABJ168" s="90"/>
      <c r="ABK168" s="90"/>
      <c r="ABL168" s="90"/>
      <c r="ABM168" s="90"/>
      <c r="ABN168" s="90"/>
      <c r="ABO168" s="90"/>
      <c r="ABP168" s="90"/>
      <c r="ABQ168" s="90"/>
      <c r="ABR168" s="90"/>
      <c r="ABS168" s="90"/>
      <c r="ABT168" s="90"/>
      <c r="ABU168" s="90"/>
      <c r="ABV168" s="90"/>
      <c r="ABW168" s="90"/>
      <c r="ABX168" s="90"/>
      <c r="ABY168" s="90"/>
      <c r="ABZ168" s="90"/>
      <c r="ACA168" s="90"/>
      <c r="ACB168" s="90"/>
      <c r="ACC168" s="90"/>
      <c r="ACD168" s="90"/>
      <c r="ACE168" s="90"/>
      <c r="ACF168" s="90"/>
      <c r="ACG168" s="90"/>
      <c r="ACH168" s="90"/>
      <c r="ACI168" s="90"/>
      <c r="ACJ168" s="90"/>
      <c r="ACK168" s="90"/>
      <c r="ACL168" s="90"/>
      <c r="ACM168" s="90"/>
      <c r="ACN168" s="90"/>
      <c r="ACO168" s="90"/>
      <c r="ACP168" s="90"/>
      <c r="ACQ168" s="90"/>
      <c r="ACR168" s="90"/>
      <c r="ACS168" s="90"/>
      <c r="ACT168" s="90"/>
      <c r="ACU168" s="90"/>
      <c r="ACV168" s="90"/>
      <c r="ACW168" s="90"/>
      <c r="ACX168" s="90"/>
      <c r="ACY168" s="90"/>
      <c r="ACZ168" s="90"/>
      <c r="ADA168" s="90"/>
      <c r="ADB168" s="90"/>
      <c r="ADC168" s="90"/>
      <c r="ADD168" s="90"/>
      <c r="ADE168" s="90"/>
      <c r="ADF168" s="90"/>
      <c r="ADG168" s="90"/>
      <c r="ADH168" s="90"/>
      <c r="ADI168" s="90"/>
      <c r="ADJ168" s="90"/>
      <c r="ADK168" s="90"/>
      <c r="ADL168" s="90"/>
      <c r="ADM168" s="90"/>
      <c r="ADN168" s="90"/>
      <c r="ADO168" s="90"/>
      <c r="ADP168" s="90"/>
      <c r="ADQ168" s="90"/>
      <c r="ADR168" s="90"/>
      <c r="ADS168" s="90"/>
      <c r="ADT168" s="90"/>
      <c r="ADU168" s="90"/>
      <c r="ADV168" s="90"/>
      <c r="ADW168" s="90"/>
      <c r="ADX168" s="90"/>
      <c r="ADY168" s="90"/>
      <c r="ADZ168" s="90"/>
      <c r="AEA168" s="90"/>
      <c r="AEB168" s="90"/>
      <c r="AEC168" s="90"/>
      <c r="AED168" s="90"/>
      <c r="AEE168" s="90"/>
      <c r="AEF168" s="90"/>
      <c r="AEG168" s="90"/>
      <c r="AEH168" s="90"/>
      <c r="AEI168" s="90"/>
      <c r="AEJ168" s="90"/>
      <c r="AEK168" s="90"/>
      <c r="AEL168" s="90"/>
      <c r="AEM168" s="90"/>
      <c r="AEN168" s="90"/>
      <c r="AEO168" s="90"/>
      <c r="AEP168" s="90"/>
      <c r="AEQ168" s="90"/>
      <c r="AER168" s="90"/>
      <c r="AES168" s="90"/>
      <c r="AET168" s="90"/>
      <c r="AEU168" s="90"/>
      <c r="AEV168" s="90"/>
      <c r="AEW168" s="90"/>
      <c r="AEX168" s="90"/>
      <c r="AEY168" s="90"/>
      <c r="AEZ168" s="90"/>
      <c r="AFA168" s="90"/>
      <c r="AFB168" s="90"/>
      <c r="AFC168" s="90"/>
      <c r="AFD168" s="90"/>
      <c r="AFE168" s="90"/>
      <c r="AFF168" s="90"/>
      <c r="AFG168" s="90"/>
      <c r="AFH168" s="90"/>
      <c r="AFI168" s="90"/>
      <c r="AFJ168" s="90"/>
      <c r="AFK168" s="90"/>
      <c r="AFL168" s="90"/>
      <c r="AFM168" s="90"/>
      <c r="AFN168" s="90"/>
      <c r="AFO168" s="90"/>
      <c r="AFP168" s="90"/>
      <c r="AFQ168" s="90"/>
      <c r="AFR168" s="90"/>
      <c r="AFS168" s="90"/>
      <c r="AFT168" s="90"/>
      <c r="AFU168" s="90"/>
      <c r="AFV168" s="90"/>
      <c r="AFW168" s="90"/>
      <c r="AFX168" s="90"/>
      <c r="AFY168" s="90"/>
      <c r="AFZ168" s="90"/>
      <c r="AGA168" s="90"/>
      <c r="AGB168" s="90"/>
      <c r="AGC168" s="90"/>
      <c r="AGD168" s="90"/>
      <c r="AGE168" s="90"/>
      <c r="AGF168" s="90"/>
      <c r="AGG168" s="90"/>
      <c r="AGH168" s="90"/>
      <c r="AGI168" s="90"/>
      <c r="AGJ168" s="90"/>
      <c r="AGK168" s="90"/>
      <c r="AGL168" s="90"/>
      <c r="AGM168" s="90"/>
      <c r="AGN168" s="90"/>
      <c r="AGO168" s="90"/>
      <c r="AGP168" s="90"/>
      <c r="AGQ168" s="90"/>
      <c r="AGR168" s="90"/>
      <c r="AGS168" s="90"/>
      <c r="AGT168" s="90"/>
      <c r="AGU168" s="90"/>
      <c r="AGV168" s="90"/>
      <c r="AGW168" s="90"/>
      <c r="AGX168" s="90"/>
      <c r="AGY168" s="90"/>
      <c r="AGZ168" s="90"/>
      <c r="AHA168" s="90"/>
      <c r="AHB168" s="90"/>
      <c r="AHC168" s="90"/>
      <c r="AHD168" s="90"/>
      <c r="AHE168" s="90"/>
      <c r="AHF168" s="90"/>
      <c r="AHG168" s="90"/>
      <c r="AHH168" s="90"/>
      <c r="AHI168" s="90"/>
      <c r="AHJ168" s="90"/>
      <c r="AHK168" s="90"/>
      <c r="AHL168" s="90"/>
      <c r="AHM168" s="90"/>
      <c r="AHN168" s="90"/>
      <c r="AHO168" s="90"/>
      <c r="AHP168" s="90"/>
      <c r="AHQ168" s="90"/>
      <c r="AHR168" s="90"/>
      <c r="AHS168" s="90"/>
      <c r="AHT168" s="90"/>
      <c r="AHU168" s="90"/>
      <c r="AHV168" s="90"/>
      <c r="AHW168" s="90"/>
      <c r="AHX168" s="90"/>
      <c r="AHY168" s="90"/>
      <c r="AHZ168" s="90"/>
      <c r="AIA168" s="90"/>
      <c r="AIB168" s="90"/>
      <c r="AIC168" s="90"/>
      <c r="AID168" s="90"/>
      <c r="AIE168" s="90"/>
      <c r="AIF168" s="90"/>
      <c r="AIG168" s="90"/>
      <c r="AIH168" s="90"/>
      <c r="AII168" s="90"/>
      <c r="AIJ168" s="90"/>
      <c r="AIK168" s="90"/>
      <c r="AIL168" s="90"/>
      <c r="AIM168" s="90"/>
      <c r="AIN168" s="90"/>
      <c r="AIO168" s="90"/>
      <c r="AIP168" s="90"/>
      <c r="AIQ168" s="90"/>
      <c r="AIR168" s="90"/>
      <c r="AIS168" s="90"/>
      <c r="AIT168" s="90"/>
      <c r="AIU168" s="90"/>
      <c r="AIV168" s="90"/>
      <c r="AIW168" s="90"/>
      <c r="AIX168" s="90"/>
      <c r="AIY168" s="90"/>
      <c r="AIZ168" s="90"/>
      <c r="AJA168" s="90"/>
      <c r="AJB168" s="90"/>
      <c r="AJC168" s="90"/>
      <c r="AJD168" s="90"/>
      <c r="AJE168" s="90"/>
      <c r="AJF168" s="90"/>
      <c r="AJG168" s="90"/>
      <c r="AJH168" s="90"/>
      <c r="AJI168" s="90"/>
      <c r="AJJ168" s="90"/>
      <c r="AJK168" s="90"/>
      <c r="AJL168" s="90"/>
      <c r="AJM168" s="90"/>
      <c r="AJN168" s="90"/>
      <c r="AJO168" s="90"/>
      <c r="AJP168" s="90"/>
      <c r="AJQ168" s="90"/>
      <c r="AJR168" s="90"/>
      <c r="AJS168" s="90"/>
      <c r="AJT168" s="90"/>
      <c r="AJU168" s="90"/>
      <c r="AJV168" s="90"/>
      <c r="AJW168" s="90"/>
      <c r="AJX168" s="90"/>
      <c r="AJY168" s="90"/>
      <c r="AJZ168" s="90"/>
      <c r="AKA168" s="90"/>
      <c r="AKB168" s="90"/>
      <c r="AKC168" s="90"/>
      <c r="AKD168" s="90"/>
      <c r="AKE168" s="90"/>
      <c r="AKF168" s="90"/>
      <c r="AKG168" s="90"/>
      <c r="AKH168" s="90"/>
      <c r="AKI168" s="90"/>
      <c r="AKJ168" s="90"/>
      <c r="AKK168" s="90"/>
      <c r="AKL168" s="90"/>
      <c r="AKM168" s="90"/>
      <c r="AKN168" s="90"/>
      <c r="AKO168" s="90"/>
      <c r="AKP168" s="90"/>
      <c r="AKQ168" s="90"/>
      <c r="AKR168" s="90"/>
      <c r="AKS168" s="90"/>
      <c r="AKT168" s="90"/>
      <c r="AKU168" s="90"/>
      <c r="AKV168" s="90"/>
      <c r="AKW168" s="90"/>
      <c r="AKX168" s="90"/>
      <c r="AKY168" s="90"/>
      <c r="AKZ168" s="90"/>
      <c r="ALA168" s="90"/>
      <c r="ALB168" s="90"/>
      <c r="ALC168" s="90"/>
      <c r="ALD168" s="90"/>
      <c r="ALE168" s="90"/>
      <c r="ALF168" s="90"/>
      <c r="ALG168" s="90"/>
      <c r="ALH168" s="90"/>
      <c r="ALI168" s="90"/>
      <c r="ALJ168" s="90"/>
      <c r="ALK168" s="90"/>
      <c r="ALL168" s="90"/>
      <c r="ALM168" s="90"/>
      <c r="ALN168" s="90"/>
      <c r="ALO168" s="90"/>
      <c r="ALP168" s="90"/>
      <c r="ALQ168" s="90"/>
      <c r="ALR168" s="90"/>
      <c r="ALS168" s="90"/>
      <c r="ALT168" s="90"/>
      <c r="ALU168" s="90"/>
      <c r="ALV168" s="90"/>
      <c r="ALW168" s="90"/>
      <c r="ALX168" s="90"/>
      <c r="ALY168" s="90"/>
      <c r="ALZ168" s="90"/>
      <c r="AMA168" s="90"/>
      <c r="AMB168" s="90"/>
      <c r="AMC168" s="90"/>
      <c r="AMD168" s="90"/>
      <c r="AME168" s="90"/>
      <c r="AMF168" s="90"/>
      <c r="AMG168" s="90"/>
      <c r="AMH168" s="90"/>
      <c r="AMI168" s="90"/>
      <c r="AMJ168" s="90"/>
      <c r="AMK168" s="90"/>
      <c r="AML168" s="90"/>
      <c r="AMM168" s="90"/>
      <c r="AMN168" s="90"/>
      <c r="AMO168" s="90"/>
      <c r="AMP168" s="90"/>
      <c r="AMQ168" s="90"/>
      <c r="AMR168" s="90"/>
      <c r="AMS168" s="90"/>
      <c r="AMT168" s="90"/>
      <c r="AMU168" s="90"/>
      <c r="AMV168" s="90"/>
      <c r="AMW168" s="90"/>
      <c r="AMX168" s="90"/>
      <c r="AMY168" s="90"/>
      <c r="AMZ168" s="90"/>
      <c r="ANA168" s="90"/>
      <c r="ANB168" s="90"/>
      <c r="ANC168" s="90"/>
      <c r="AND168" s="90"/>
      <c r="ANE168" s="90"/>
      <c r="ANF168" s="90"/>
      <c r="ANG168" s="90"/>
      <c r="ANH168" s="90"/>
      <c r="ANI168" s="90"/>
      <c r="ANJ168" s="90"/>
      <c r="ANK168" s="90"/>
      <c r="ANL168" s="90"/>
      <c r="ANM168" s="90"/>
      <c r="ANN168" s="90"/>
      <c r="ANO168" s="90"/>
      <c r="ANP168" s="90"/>
      <c r="ANQ168" s="90"/>
      <c r="ANR168" s="90"/>
      <c r="ANS168" s="90"/>
      <c r="ANT168" s="90"/>
      <c r="ANU168" s="90"/>
      <c r="ANV168" s="90"/>
      <c r="ANW168" s="90"/>
      <c r="ANX168" s="90"/>
      <c r="ANY168" s="90"/>
      <c r="ANZ168" s="90"/>
      <c r="AOA168" s="90"/>
      <c r="AOB168" s="90"/>
      <c r="AOC168" s="90"/>
      <c r="AOD168" s="90"/>
      <c r="AOE168" s="90"/>
      <c r="AOF168" s="90"/>
      <c r="AOG168" s="90"/>
      <c r="AOH168" s="90"/>
      <c r="AOI168" s="90"/>
      <c r="AOJ168" s="90"/>
      <c r="AOK168" s="90"/>
      <c r="AOL168" s="90"/>
      <c r="AOM168" s="90"/>
      <c r="AON168" s="90"/>
      <c r="AOO168" s="90"/>
      <c r="AOP168" s="90"/>
      <c r="AOQ168" s="90"/>
      <c r="AOR168" s="90"/>
      <c r="AOS168" s="90"/>
      <c r="AOT168" s="90"/>
      <c r="AOU168" s="90"/>
      <c r="AOV168" s="90"/>
      <c r="AOW168" s="90"/>
      <c r="AOX168" s="90"/>
      <c r="AOY168" s="90"/>
      <c r="AOZ168" s="90"/>
      <c r="APA168" s="90"/>
      <c r="APB168" s="90"/>
      <c r="APC168" s="90"/>
      <c r="APD168" s="90"/>
      <c r="APE168" s="90"/>
      <c r="APF168" s="90"/>
      <c r="APG168" s="90"/>
      <c r="APH168" s="90"/>
      <c r="API168" s="90"/>
      <c r="APJ168" s="90"/>
      <c r="APK168" s="90"/>
      <c r="APL168" s="90"/>
      <c r="APM168" s="90"/>
      <c r="APN168" s="90"/>
      <c r="APO168" s="90"/>
      <c r="APP168" s="90"/>
      <c r="APQ168" s="90"/>
      <c r="APR168" s="90"/>
      <c r="APS168" s="90"/>
      <c r="APT168" s="90"/>
      <c r="APU168" s="90"/>
      <c r="APV168" s="90"/>
      <c r="APW168" s="90"/>
      <c r="APX168" s="90"/>
      <c r="APY168" s="90"/>
      <c r="APZ168" s="90"/>
      <c r="AQA168" s="90"/>
      <c r="AQB168" s="90"/>
      <c r="AQC168" s="90"/>
      <c r="AQD168" s="90"/>
      <c r="AQE168" s="90"/>
      <c r="AQF168" s="90"/>
      <c r="AQG168" s="90"/>
      <c r="AQH168" s="90"/>
      <c r="AQI168" s="90"/>
      <c r="AQJ168" s="90"/>
      <c r="AQK168" s="90"/>
      <c r="AQL168" s="90"/>
      <c r="AQM168" s="90"/>
      <c r="AQN168" s="90"/>
      <c r="AQO168" s="90"/>
      <c r="AQP168" s="90"/>
      <c r="AQQ168" s="90"/>
      <c r="AQR168" s="90"/>
      <c r="AQS168" s="90"/>
      <c r="AQT168" s="90"/>
      <c r="AQU168" s="90"/>
      <c r="AQV168" s="90"/>
      <c r="AQW168" s="90"/>
      <c r="AQX168" s="90"/>
      <c r="AQY168" s="90"/>
      <c r="AQZ168" s="90"/>
      <c r="ARA168" s="90"/>
      <c r="ARB168" s="90"/>
      <c r="ARC168" s="90"/>
      <c r="ARD168" s="90"/>
      <c r="ARE168" s="90"/>
      <c r="ARF168" s="90"/>
      <c r="ARG168" s="90"/>
      <c r="ARH168" s="90"/>
      <c r="ARI168" s="90"/>
      <c r="ARJ168" s="90"/>
      <c r="ARK168" s="90"/>
      <c r="ARL168" s="90"/>
      <c r="ARM168" s="90"/>
      <c r="ARN168" s="90"/>
      <c r="ARO168" s="90"/>
      <c r="ARP168" s="90"/>
      <c r="ARQ168" s="90"/>
      <c r="ARR168" s="90"/>
      <c r="ARS168" s="90"/>
      <c r="ART168" s="90"/>
      <c r="ARU168" s="90"/>
      <c r="ARV168" s="90"/>
      <c r="ARW168" s="90"/>
      <c r="ARX168" s="90"/>
      <c r="ARY168" s="90"/>
      <c r="ARZ168" s="90"/>
      <c r="ASA168" s="90"/>
      <c r="ASB168" s="90"/>
      <c r="ASC168" s="90"/>
      <c r="ASD168" s="90"/>
      <c r="ASE168" s="90"/>
      <c r="ASF168" s="90"/>
      <c r="ASG168" s="90"/>
      <c r="ASH168" s="90"/>
      <c r="ASI168" s="90"/>
      <c r="ASJ168" s="90"/>
      <c r="ASK168" s="90"/>
      <c r="ASL168" s="90"/>
      <c r="ASM168" s="90"/>
      <c r="ASN168" s="90"/>
      <c r="ASO168" s="90"/>
      <c r="ASP168" s="90"/>
      <c r="ASQ168" s="90"/>
      <c r="ASR168" s="90"/>
      <c r="ASS168" s="90"/>
      <c r="AST168" s="90"/>
      <c r="ASU168" s="90"/>
      <c r="ASV168" s="90"/>
      <c r="ASW168" s="90"/>
      <c r="ASX168" s="90"/>
      <c r="ASY168" s="90"/>
      <c r="ASZ168" s="90"/>
      <c r="ATA168" s="90"/>
      <c r="ATB168" s="90"/>
      <c r="ATC168" s="90"/>
      <c r="ATD168" s="90"/>
      <c r="ATE168" s="90"/>
      <c r="ATF168" s="90"/>
      <c r="ATG168" s="90"/>
      <c r="ATH168" s="90"/>
      <c r="ATI168" s="90"/>
      <c r="ATJ168" s="90"/>
      <c r="ATK168" s="90"/>
      <c r="ATL168" s="90"/>
      <c r="ATM168" s="90"/>
      <c r="ATN168" s="90"/>
      <c r="ATO168" s="90"/>
      <c r="ATP168" s="90"/>
      <c r="ATQ168" s="90"/>
      <c r="ATR168" s="90"/>
      <c r="ATS168" s="90"/>
      <c r="ATT168" s="90"/>
      <c r="ATU168" s="90"/>
      <c r="ATV168" s="90"/>
      <c r="ATW168" s="90"/>
      <c r="ATX168" s="90"/>
      <c r="ATY168" s="90"/>
      <c r="ATZ168" s="90"/>
      <c r="AUA168" s="90"/>
      <c r="AUB168" s="90"/>
      <c r="AUC168" s="90"/>
      <c r="AUD168" s="90"/>
      <c r="AUE168" s="90"/>
      <c r="AUF168" s="90"/>
      <c r="AUG168" s="90"/>
      <c r="AUH168" s="90"/>
      <c r="AUI168" s="90"/>
      <c r="AUJ168" s="90"/>
      <c r="AUK168" s="90"/>
      <c r="AUL168" s="90"/>
      <c r="AUM168" s="90"/>
      <c r="AUN168" s="90"/>
      <c r="AUO168" s="90"/>
      <c r="AUP168" s="90"/>
      <c r="AUQ168" s="90"/>
      <c r="AUR168" s="90"/>
      <c r="AUS168" s="90"/>
      <c r="AUT168" s="90"/>
      <c r="AUU168" s="90"/>
      <c r="AUV168" s="90"/>
      <c r="AUW168" s="90"/>
      <c r="AUX168" s="90"/>
      <c r="AUY168" s="90"/>
      <c r="AUZ168" s="90"/>
      <c r="AVA168" s="90"/>
      <c r="AVB168" s="90"/>
      <c r="AVC168" s="90"/>
      <c r="AVD168" s="90"/>
      <c r="AVE168" s="90"/>
      <c r="AVF168" s="90"/>
      <c r="AVG168" s="90"/>
      <c r="AVH168" s="90"/>
      <c r="AVI168" s="90"/>
      <c r="AVJ168" s="90"/>
      <c r="AVK168" s="90"/>
      <c r="AVL168" s="90"/>
      <c r="AVM168" s="90"/>
      <c r="AVN168" s="90"/>
      <c r="AVO168" s="90"/>
      <c r="AVP168" s="90"/>
      <c r="AVQ168" s="90"/>
      <c r="AVR168" s="90"/>
      <c r="AVS168" s="90"/>
      <c r="AVT168" s="90"/>
      <c r="AVU168" s="90"/>
      <c r="AVV168" s="90"/>
      <c r="AVW168" s="90"/>
      <c r="AVX168" s="90"/>
      <c r="AVY168" s="90"/>
      <c r="AVZ168" s="90"/>
      <c r="AWA168" s="90"/>
      <c r="AWB168" s="90"/>
      <c r="AWC168" s="90"/>
      <c r="AWD168" s="90"/>
      <c r="AWE168" s="90"/>
      <c r="AWF168" s="90"/>
      <c r="AWG168" s="90"/>
      <c r="AWH168" s="90"/>
      <c r="AWI168" s="90"/>
      <c r="AWJ168" s="90"/>
      <c r="AWK168" s="90"/>
      <c r="AWL168" s="90"/>
      <c r="AWM168" s="90"/>
      <c r="AWN168" s="90"/>
      <c r="AWO168" s="90"/>
      <c r="AWP168" s="90"/>
      <c r="AWQ168" s="90"/>
      <c r="AWR168" s="90"/>
      <c r="AWS168" s="90"/>
      <c r="AWT168" s="90"/>
      <c r="AWU168" s="90"/>
      <c r="AWV168" s="90"/>
      <c r="AWW168" s="90"/>
      <c r="AWX168" s="90"/>
      <c r="AWY168" s="90"/>
      <c r="AWZ168" s="90"/>
      <c r="AXA168" s="90"/>
      <c r="AXB168" s="90"/>
      <c r="AXC168" s="90"/>
      <c r="AXD168" s="90"/>
      <c r="AXE168" s="90"/>
      <c r="AXF168" s="90"/>
      <c r="AXG168" s="90"/>
      <c r="AXH168" s="90"/>
      <c r="AXI168" s="90"/>
      <c r="AXJ168" s="90"/>
      <c r="AXK168" s="90"/>
      <c r="AXL168" s="90"/>
      <c r="AXM168" s="90"/>
      <c r="AXN168" s="90"/>
      <c r="AXO168" s="90"/>
      <c r="AXP168" s="90"/>
      <c r="AXQ168" s="90"/>
      <c r="AXR168" s="90"/>
      <c r="AXS168" s="90"/>
      <c r="AXT168" s="90"/>
      <c r="AXU168" s="90"/>
      <c r="AXV168" s="90"/>
      <c r="AXW168" s="90"/>
      <c r="AXX168" s="90"/>
      <c r="AXY168" s="90"/>
      <c r="AXZ168" s="90"/>
      <c r="AYA168" s="90"/>
      <c r="AYB168" s="90"/>
      <c r="AYC168" s="90"/>
      <c r="AYD168" s="90"/>
      <c r="AYE168" s="90"/>
      <c r="AYF168" s="90"/>
      <c r="AYG168" s="90"/>
      <c r="AYH168" s="90"/>
      <c r="AYI168" s="90"/>
      <c r="AYJ168" s="90"/>
      <c r="AYK168" s="90"/>
      <c r="AYL168" s="90"/>
      <c r="AYM168" s="90"/>
      <c r="AYN168" s="90"/>
      <c r="AYO168" s="90"/>
      <c r="AYP168" s="90"/>
      <c r="AYQ168" s="90"/>
      <c r="AYR168" s="90"/>
      <c r="AYS168" s="90"/>
      <c r="AYT168" s="90"/>
      <c r="AYU168" s="90"/>
      <c r="AYV168" s="90"/>
      <c r="AYW168" s="90"/>
      <c r="AYX168" s="90"/>
      <c r="AYY168" s="90"/>
      <c r="AYZ168" s="90"/>
      <c r="AZA168" s="90"/>
      <c r="AZB168" s="90"/>
      <c r="AZC168" s="90"/>
      <c r="AZD168" s="90"/>
      <c r="AZE168" s="90"/>
      <c r="AZF168" s="90"/>
      <c r="AZG168" s="90"/>
      <c r="AZH168" s="90"/>
      <c r="AZI168" s="90"/>
      <c r="AZJ168" s="90"/>
      <c r="AZK168" s="90"/>
      <c r="AZL168" s="90"/>
      <c r="AZM168" s="90"/>
      <c r="AZN168" s="90"/>
      <c r="AZO168" s="90"/>
      <c r="AZP168" s="90"/>
      <c r="AZQ168" s="90"/>
      <c r="AZR168" s="90"/>
      <c r="AZS168" s="90"/>
      <c r="AZT168" s="90"/>
      <c r="AZU168" s="90"/>
      <c r="AZV168" s="90"/>
      <c r="AZW168" s="90"/>
      <c r="AZX168" s="90"/>
      <c r="AZY168" s="90"/>
      <c r="AZZ168" s="90"/>
      <c r="BAA168" s="90"/>
      <c r="BAB168" s="90"/>
      <c r="BAC168" s="90"/>
      <c r="BAD168" s="90"/>
      <c r="BAE168" s="90"/>
      <c r="BAF168" s="90"/>
      <c r="BAG168" s="90"/>
      <c r="BAH168" s="90"/>
      <c r="BAI168" s="90"/>
      <c r="BAJ168" s="90"/>
      <c r="BAK168" s="90"/>
      <c r="BAL168" s="90"/>
      <c r="BAM168" s="90"/>
      <c r="BAN168" s="90"/>
      <c r="BAO168" s="90"/>
      <c r="BAP168" s="90"/>
      <c r="BAQ168" s="90"/>
      <c r="BAR168" s="90"/>
      <c r="BAS168" s="90"/>
      <c r="BAT168" s="90"/>
      <c r="BAU168" s="90"/>
      <c r="BAV168" s="90"/>
      <c r="BAW168" s="90"/>
      <c r="BAX168" s="90"/>
      <c r="BAY168" s="90"/>
      <c r="BAZ168" s="90"/>
      <c r="BBA168" s="90"/>
      <c r="BBB168" s="90"/>
      <c r="BBC168" s="90"/>
      <c r="BBD168" s="90"/>
      <c r="BBE168" s="90"/>
      <c r="BBF168" s="90"/>
      <c r="BBG168" s="90"/>
      <c r="BBH168" s="90"/>
      <c r="BBI168" s="90"/>
      <c r="BBJ168" s="90"/>
      <c r="BBK168" s="90"/>
      <c r="BBL168" s="90"/>
      <c r="BBM168" s="90"/>
      <c r="BBN168" s="90"/>
      <c r="BBO168" s="90"/>
      <c r="BBP168" s="90"/>
      <c r="BBQ168" s="90"/>
      <c r="BBR168" s="90"/>
      <c r="BBS168" s="90"/>
      <c r="BBT168" s="90"/>
      <c r="BBU168" s="90"/>
      <c r="BBV168" s="90"/>
      <c r="BBW168" s="90"/>
      <c r="BBX168" s="90"/>
      <c r="BBY168" s="90"/>
      <c r="BBZ168" s="90"/>
      <c r="BCA168" s="90"/>
      <c r="BCB168" s="90"/>
      <c r="BCC168" s="90"/>
      <c r="BCD168" s="90"/>
      <c r="BCE168" s="90"/>
      <c r="BCF168" s="90"/>
      <c r="BCG168" s="90"/>
      <c r="BCH168" s="90"/>
      <c r="BCI168" s="90"/>
      <c r="BCJ168" s="90"/>
      <c r="BCK168" s="90"/>
      <c r="BCL168" s="90"/>
      <c r="BCM168" s="90"/>
      <c r="BCN168" s="90"/>
      <c r="BCO168" s="90"/>
      <c r="BCP168" s="90"/>
      <c r="BCQ168" s="90"/>
      <c r="BCR168" s="90"/>
      <c r="BCS168" s="90"/>
      <c r="BCT168" s="90"/>
      <c r="BCU168" s="90"/>
      <c r="BCV168" s="90"/>
      <c r="BCW168" s="90"/>
      <c r="BCX168" s="90"/>
      <c r="BCY168" s="90"/>
      <c r="BCZ168" s="90"/>
      <c r="BDA168" s="90"/>
      <c r="BDB168" s="90"/>
      <c r="BDC168" s="90"/>
      <c r="BDD168" s="90"/>
      <c r="BDE168" s="90"/>
      <c r="BDF168" s="90"/>
      <c r="BDG168" s="90"/>
      <c r="BDH168" s="90"/>
      <c r="BDI168" s="90"/>
      <c r="BDJ168" s="90"/>
      <c r="BDK168" s="90"/>
      <c r="BDL168" s="90"/>
      <c r="BDM168" s="90"/>
      <c r="BDN168" s="90"/>
      <c r="BDO168" s="90"/>
      <c r="BDP168" s="90"/>
      <c r="BDQ168" s="90"/>
      <c r="BDR168" s="90"/>
      <c r="BDS168" s="90"/>
      <c r="BDT168" s="90"/>
      <c r="BDU168" s="90"/>
      <c r="BDV168" s="90"/>
      <c r="BDW168" s="90"/>
      <c r="BDX168" s="90"/>
      <c r="BDY168" s="90"/>
      <c r="BDZ168" s="90"/>
      <c r="BEA168" s="90"/>
      <c r="BEB168" s="90"/>
      <c r="BEC168" s="90"/>
      <c r="BED168" s="90"/>
      <c r="BEE168" s="90"/>
      <c r="BEF168" s="90"/>
      <c r="BEG168" s="90"/>
      <c r="BEH168" s="90"/>
      <c r="BEI168" s="90"/>
      <c r="BEJ168" s="90"/>
      <c r="BEK168" s="90"/>
      <c r="BEL168" s="90"/>
      <c r="BEM168" s="90"/>
      <c r="BEN168" s="90"/>
      <c r="BEO168" s="90"/>
      <c r="BEP168" s="90"/>
      <c r="BEQ168" s="90"/>
      <c r="BER168" s="90"/>
      <c r="BES168" s="90"/>
      <c r="BET168" s="90"/>
      <c r="BEU168" s="90"/>
      <c r="BEV168" s="90"/>
      <c r="BEW168" s="90"/>
      <c r="BEX168" s="90"/>
      <c r="BEY168" s="90"/>
      <c r="BEZ168" s="90"/>
      <c r="BFA168" s="90"/>
      <c r="BFB168" s="90"/>
      <c r="BFC168" s="90"/>
      <c r="BFD168" s="90"/>
      <c r="BFE168" s="90"/>
      <c r="BFF168" s="90"/>
      <c r="BFG168" s="90"/>
      <c r="BFH168" s="90"/>
      <c r="BFI168" s="90"/>
      <c r="BFJ168" s="90"/>
      <c r="BFK168" s="90"/>
      <c r="BFL168" s="90"/>
      <c r="BFM168" s="90"/>
      <c r="BFN168" s="90"/>
      <c r="BFO168" s="90"/>
      <c r="BFP168" s="90"/>
      <c r="BFQ168" s="90"/>
      <c r="BFR168" s="90"/>
      <c r="BFS168" s="90"/>
      <c r="BFT168" s="90"/>
      <c r="BFU168" s="90"/>
      <c r="BFV168" s="90"/>
      <c r="BFW168" s="90"/>
      <c r="BFX168" s="90"/>
      <c r="BFY168" s="90"/>
      <c r="BFZ168" s="90"/>
      <c r="BGA168" s="90"/>
      <c r="BGB168" s="90"/>
      <c r="BGC168" s="90"/>
      <c r="BGD168" s="90"/>
      <c r="BGE168" s="90"/>
      <c r="BGF168" s="90"/>
      <c r="BGG168" s="90"/>
      <c r="BGH168" s="90"/>
      <c r="BGI168" s="90"/>
      <c r="BGJ168" s="90"/>
      <c r="BGK168" s="90"/>
      <c r="BGL168" s="90"/>
      <c r="BGM168" s="90"/>
      <c r="BGN168" s="90"/>
      <c r="BGO168" s="90"/>
      <c r="BGP168" s="90"/>
      <c r="BGQ168" s="90"/>
      <c r="BGR168" s="90"/>
      <c r="BGS168" s="90"/>
      <c r="BGT168" s="90"/>
      <c r="BGU168" s="90"/>
      <c r="BGV168" s="90"/>
      <c r="BGW168" s="90"/>
      <c r="BGX168" s="90"/>
      <c r="BGY168" s="90"/>
      <c r="BGZ168" s="90"/>
      <c r="BHA168" s="90"/>
      <c r="BHB168" s="90"/>
      <c r="BHC168" s="90"/>
      <c r="BHD168" s="90"/>
      <c r="BHE168" s="90"/>
      <c r="BHF168" s="90"/>
      <c r="BHG168" s="90"/>
      <c r="BHH168" s="90"/>
      <c r="BHI168" s="90"/>
      <c r="BHJ168" s="90"/>
      <c r="BHK168" s="90"/>
      <c r="BHL168" s="90"/>
      <c r="BHM168" s="90"/>
      <c r="BHN168" s="90"/>
      <c r="BHO168" s="90"/>
      <c r="BHP168" s="90"/>
      <c r="BHQ168" s="90"/>
      <c r="BHR168" s="90"/>
      <c r="BHS168" s="90"/>
      <c r="BHT168" s="90"/>
      <c r="BHU168" s="90"/>
      <c r="BHV168" s="90"/>
      <c r="BHW168" s="90"/>
      <c r="BHX168" s="90"/>
      <c r="BHY168" s="90"/>
      <c r="BHZ168" s="90"/>
      <c r="BIA168" s="90"/>
      <c r="BIB168" s="90"/>
      <c r="BIC168" s="90"/>
      <c r="BID168" s="90"/>
      <c r="BIE168" s="90"/>
      <c r="BIF168" s="90"/>
      <c r="BIG168" s="90"/>
      <c r="BIH168" s="90"/>
      <c r="BII168" s="90"/>
      <c r="BIJ168" s="90"/>
      <c r="BIK168" s="90"/>
      <c r="BIL168" s="90"/>
      <c r="BIM168" s="90"/>
      <c r="BIN168" s="90"/>
      <c r="BIO168" s="90"/>
      <c r="BIP168" s="90"/>
      <c r="BIQ168" s="90"/>
      <c r="BIR168" s="90"/>
      <c r="BIS168" s="90"/>
      <c r="BIT168" s="90"/>
      <c r="BIU168" s="90"/>
      <c r="BIV168" s="90"/>
      <c r="BIW168" s="90"/>
      <c r="BIX168" s="90"/>
      <c r="BIY168" s="90"/>
      <c r="BIZ168" s="90"/>
      <c r="BJA168" s="90"/>
      <c r="BJB168" s="90"/>
      <c r="BJC168" s="90"/>
      <c r="BJD168" s="90"/>
      <c r="BJE168" s="90"/>
      <c r="BJF168" s="90"/>
      <c r="BJG168" s="90"/>
      <c r="BJH168" s="90"/>
      <c r="BJI168" s="90"/>
      <c r="BJJ168" s="90"/>
      <c r="BJK168" s="90"/>
      <c r="BJL168" s="90"/>
      <c r="BJM168" s="90"/>
      <c r="BJN168" s="90"/>
      <c r="BJO168" s="90"/>
      <c r="BJP168" s="90"/>
      <c r="BJQ168" s="90"/>
      <c r="BJR168" s="90"/>
      <c r="BJS168" s="90"/>
      <c r="BJT168" s="90"/>
      <c r="BJU168" s="90"/>
      <c r="BJV168" s="90"/>
      <c r="BJW168" s="90"/>
      <c r="BJX168" s="90"/>
      <c r="BJY168" s="90"/>
      <c r="BJZ168" s="90"/>
      <c r="BKA168" s="90"/>
      <c r="BKB168" s="90"/>
      <c r="BKC168" s="90"/>
      <c r="BKD168" s="90"/>
      <c r="BKE168" s="90"/>
      <c r="BKF168" s="90"/>
      <c r="BKG168" s="90"/>
      <c r="BKH168" s="90"/>
      <c r="BKI168" s="90"/>
      <c r="BKJ168" s="90"/>
      <c r="BKK168" s="90"/>
      <c r="BKL168" s="90"/>
      <c r="BKM168" s="90"/>
      <c r="BKN168" s="90"/>
      <c r="BKO168" s="90"/>
      <c r="BKP168" s="90"/>
      <c r="BKQ168" s="90"/>
      <c r="BKR168" s="90"/>
      <c r="BKS168" s="90"/>
      <c r="BKT168" s="90"/>
      <c r="BKU168" s="90"/>
      <c r="BKV168" s="90"/>
      <c r="BKW168" s="90"/>
      <c r="BKX168" s="90"/>
      <c r="BKY168" s="90"/>
      <c r="BKZ168" s="90"/>
      <c r="BLA168" s="90"/>
      <c r="BLB168" s="90"/>
      <c r="BLC168" s="90"/>
      <c r="BLD168" s="90"/>
      <c r="BLE168" s="90"/>
      <c r="BLF168" s="90"/>
      <c r="BLG168" s="90"/>
      <c r="BLH168" s="90"/>
      <c r="BLI168" s="90"/>
      <c r="BLJ168" s="90"/>
      <c r="BLK168" s="90"/>
      <c r="BLL168" s="90"/>
      <c r="BLM168" s="90"/>
      <c r="BLN168" s="90"/>
      <c r="BLO168" s="90"/>
      <c r="BLP168" s="90"/>
      <c r="BLQ168" s="90"/>
      <c r="BLR168" s="90"/>
      <c r="BLS168" s="90"/>
      <c r="BLT168" s="90"/>
      <c r="BLU168" s="90"/>
      <c r="BLV168" s="90"/>
      <c r="BLW168" s="90"/>
      <c r="BLX168" s="90"/>
      <c r="BLY168" s="90"/>
      <c r="BLZ168" s="90"/>
      <c r="BMA168" s="90"/>
      <c r="BMB168" s="90"/>
      <c r="BMC168" s="90"/>
      <c r="BMD168" s="90"/>
      <c r="BME168" s="90"/>
      <c r="BMF168" s="90"/>
      <c r="BMG168" s="90"/>
      <c r="BMH168" s="90"/>
      <c r="BMI168" s="90"/>
      <c r="BMJ168" s="90"/>
      <c r="BMK168" s="90"/>
      <c r="BML168" s="90"/>
      <c r="BMM168" s="90"/>
      <c r="BMN168" s="90"/>
      <c r="BMO168" s="90"/>
      <c r="BMP168" s="90"/>
      <c r="BMQ168" s="90"/>
      <c r="BMR168" s="90"/>
      <c r="BMS168" s="90"/>
      <c r="BMT168" s="90"/>
      <c r="BMU168" s="90"/>
      <c r="BMV168" s="90"/>
      <c r="BMW168" s="90"/>
      <c r="BMX168" s="90"/>
      <c r="BMY168" s="90"/>
      <c r="BMZ168" s="90"/>
      <c r="BNA168" s="90"/>
      <c r="BNB168" s="90"/>
      <c r="BNC168" s="90"/>
      <c r="BND168" s="90"/>
      <c r="BNE168" s="90"/>
      <c r="BNF168" s="90"/>
      <c r="BNG168" s="90"/>
      <c r="BNH168" s="90"/>
      <c r="BNI168" s="90"/>
      <c r="BNJ168" s="90"/>
      <c r="BNK168" s="90"/>
      <c r="BNL168" s="90"/>
      <c r="BNM168" s="90"/>
      <c r="BNN168" s="90"/>
      <c r="BNO168" s="90"/>
      <c r="BNP168" s="90"/>
      <c r="BNQ168" s="90"/>
      <c r="BNR168" s="90"/>
      <c r="BNS168" s="90"/>
      <c r="BNT168" s="90"/>
      <c r="BNU168" s="90"/>
      <c r="BNV168" s="90"/>
      <c r="BNW168" s="90"/>
      <c r="BNX168" s="90"/>
      <c r="BNY168" s="90"/>
      <c r="BNZ168" s="90"/>
      <c r="BOA168" s="90"/>
      <c r="BOB168" s="90"/>
      <c r="BOC168" s="90"/>
      <c r="BOD168" s="90"/>
      <c r="BOE168" s="90"/>
      <c r="BOF168" s="90"/>
      <c r="BOG168" s="90"/>
      <c r="BOH168" s="90"/>
      <c r="BOI168" s="90"/>
      <c r="BOJ168" s="90"/>
      <c r="BOK168" s="90"/>
      <c r="BOL168" s="90"/>
      <c r="BOM168" s="90"/>
      <c r="BON168" s="90"/>
      <c r="BOO168" s="90"/>
      <c r="BOP168" s="90"/>
      <c r="BOQ168" s="90"/>
      <c r="BOR168" s="90"/>
      <c r="BOS168" s="90"/>
      <c r="BOT168" s="90"/>
      <c r="BOU168" s="90"/>
      <c r="BOV168" s="90"/>
      <c r="BOW168" s="90"/>
      <c r="BOX168" s="90"/>
      <c r="BOY168" s="90"/>
      <c r="BOZ168" s="90"/>
      <c r="BPA168" s="90"/>
      <c r="BPB168" s="90"/>
      <c r="BPC168" s="90"/>
      <c r="BPD168" s="90"/>
      <c r="BPE168" s="90"/>
      <c r="BPF168" s="90"/>
      <c r="BPG168" s="90"/>
      <c r="BPH168" s="90"/>
      <c r="BPI168" s="90"/>
      <c r="BPJ168" s="90"/>
      <c r="BPK168" s="90"/>
      <c r="BPL168" s="90"/>
      <c r="BPM168" s="90"/>
      <c r="BPN168" s="90"/>
      <c r="BPO168" s="90"/>
      <c r="BPP168" s="90"/>
      <c r="BPQ168" s="90"/>
      <c r="BPR168" s="90"/>
      <c r="BPS168" s="90"/>
      <c r="BPT168" s="90"/>
      <c r="BPU168" s="90"/>
      <c r="BPV168" s="90"/>
      <c r="BPW168" s="90"/>
      <c r="BPX168" s="90"/>
      <c r="BPY168" s="90"/>
      <c r="BPZ168" s="90"/>
      <c r="BQA168" s="90"/>
      <c r="BQB168" s="90"/>
      <c r="BQC168" s="90"/>
      <c r="BQD168" s="90"/>
      <c r="BQE168" s="90"/>
      <c r="BQF168" s="90"/>
      <c r="BQG168" s="90"/>
      <c r="BQH168" s="90"/>
      <c r="BQI168" s="90"/>
      <c r="BQJ168" s="90"/>
      <c r="BQK168" s="90"/>
      <c r="BQL168" s="90"/>
      <c r="BQM168" s="90"/>
      <c r="BQN168" s="90"/>
      <c r="BQO168" s="90"/>
      <c r="BQP168" s="90"/>
      <c r="BQQ168" s="90"/>
      <c r="BQR168" s="90"/>
      <c r="BQS168" s="90"/>
      <c r="BQT168" s="90"/>
      <c r="BQU168" s="90"/>
      <c r="BQV168" s="90"/>
      <c r="BQW168" s="90"/>
      <c r="BQX168" s="90"/>
      <c r="BQY168" s="90"/>
      <c r="BQZ168" s="90"/>
      <c r="BRA168" s="90"/>
      <c r="BRB168" s="90"/>
      <c r="BRC168" s="90"/>
      <c r="BRD168" s="90"/>
      <c r="BRE168" s="90"/>
      <c r="BRF168" s="90"/>
      <c r="BRG168" s="90"/>
      <c r="BRH168" s="90"/>
      <c r="BRI168" s="90"/>
      <c r="BRJ168" s="90"/>
      <c r="BRK168" s="90"/>
      <c r="BRL168" s="90"/>
      <c r="BRM168" s="90"/>
      <c r="BRN168" s="90"/>
      <c r="BRO168" s="90"/>
      <c r="BRP168" s="90"/>
      <c r="BRQ168" s="90"/>
      <c r="BRR168" s="90"/>
      <c r="BRS168" s="90"/>
      <c r="BRT168" s="90"/>
      <c r="BRU168" s="90"/>
      <c r="BRV168" s="90"/>
      <c r="BRW168" s="90"/>
      <c r="BRX168" s="90"/>
      <c r="BRY168" s="90"/>
      <c r="BRZ168" s="90"/>
      <c r="BSA168" s="90"/>
      <c r="BSB168" s="90"/>
      <c r="BSC168" s="90"/>
      <c r="BSD168" s="90"/>
      <c r="BSE168" s="90"/>
      <c r="BSF168" s="90"/>
      <c r="BSG168" s="90"/>
      <c r="BSH168" s="90"/>
      <c r="BSI168" s="90"/>
      <c r="BSJ168" s="90"/>
      <c r="BSK168" s="90"/>
      <c r="BSL168" s="90"/>
      <c r="BSM168" s="90"/>
      <c r="BSN168" s="90"/>
      <c r="BSO168" s="90"/>
      <c r="BSP168" s="90"/>
      <c r="BSQ168" s="90"/>
      <c r="BSR168" s="90"/>
      <c r="BSS168" s="90"/>
      <c r="BST168" s="90"/>
      <c r="BSU168" s="90"/>
      <c r="BSV168" s="90"/>
      <c r="BSW168" s="90"/>
      <c r="BSX168" s="90"/>
      <c r="BSY168" s="90"/>
      <c r="BSZ168" s="90"/>
      <c r="BTA168" s="90"/>
      <c r="BTB168" s="90"/>
      <c r="BTC168" s="90"/>
      <c r="BTD168" s="90"/>
      <c r="BTE168" s="90"/>
      <c r="BTF168" s="90"/>
      <c r="BTG168" s="90"/>
      <c r="BTH168" s="90"/>
      <c r="BTI168" s="90"/>
      <c r="BTJ168" s="90"/>
      <c r="BTK168" s="90"/>
      <c r="BTL168" s="90"/>
      <c r="BTM168" s="90"/>
      <c r="BTN168" s="90"/>
      <c r="BTO168" s="90"/>
      <c r="BTP168" s="90"/>
      <c r="BTQ168" s="90"/>
      <c r="BTR168" s="90"/>
      <c r="BTS168" s="90"/>
      <c r="BTT168" s="90"/>
      <c r="BTU168" s="90"/>
      <c r="BTV168" s="90"/>
      <c r="BTW168" s="90"/>
      <c r="BTX168" s="90"/>
      <c r="BTY168" s="90"/>
      <c r="BTZ168" s="90"/>
      <c r="BUA168" s="90"/>
      <c r="BUB168" s="90"/>
      <c r="BUC168" s="90"/>
      <c r="BUD168" s="90"/>
      <c r="BUE168" s="90"/>
      <c r="BUF168" s="90"/>
      <c r="BUG168" s="90"/>
      <c r="BUH168" s="90"/>
      <c r="BUI168" s="90"/>
      <c r="BUJ168" s="90"/>
      <c r="BUK168" s="90"/>
      <c r="BUL168" s="90"/>
      <c r="BUM168" s="90"/>
      <c r="BUN168" s="90"/>
      <c r="BUO168" s="90"/>
      <c r="BUP168" s="90"/>
      <c r="BUQ168" s="90"/>
      <c r="BUR168" s="90"/>
      <c r="BUS168" s="90"/>
      <c r="BUT168" s="90"/>
      <c r="BUU168" s="90"/>
      <c r="BUV168" s="90"/>
      <c r="BUW168" s="90"/>
      <c r="BUX168" s="90"/>
      <c r="BUY168" s="90"/>
      <c r="BUZ168" s="90"/>
      <c r="BVA168" s="90"/>
      <c r="BVB168" s="90"/>
      <c r="BVC168" s="90"/>
      <c r="BVD168" s="90"/>
      <c r="BVE168" s="90"/>
      <c r="BVF168" s="90"/>
      <c r="BVG168" s="90"/>
      <c r="BVH168" s="90"/>
      <c r="BVI168" s="90"/>
      <c r="BVJ168" s="90"/>
      <c r="BVK168" s="90"/>
      <c r="BVL168" s="90"/>
      <c r="BVM168" s="90"/>
      <c r="BVN168" s="90"/>
      <c r="BVO168" s="90"/>
      <c r="BVP168" s="90"/>
      <c r="BVQ168" s="90"/>
      <c r="BVR168" s="90"/>
      <c r="BVS168" s="90"/>
      <c r="BVT168" s="90"/>
      <c r="BVU168" s="90"/>
      <c r="BVV168" s="90"/>
      <c r="BVW168" s="90"/>
      <c r="BVX168" s="90"/>
      <c r="BVY168" s="90"/>
      <c r="BVZ168" s="90"/>
      <c r="BWA168" s="90"/>
      <c r="BWB168" s="90"/>
      <c r="BWC168" s="90"/>
      <c r="BWD168" s="90"/>
      <c r="BWE168" s="90"/>
      <c r="BWF168" s="90"/>
      <c r="BWG168" s="90"/>
      <c r="BWH168" s="90"/>
      <c r="BWI168" s="90"/>
      <c r="BWJ168" s="90"/>
      <c r="BWK168" s="90"/>
      <c r="BWL168" s="90"/>
      <c r="BWM168" s="90"/>
      <c r="BWN168" s="90"/>
      <c r="BWO168" s="90"/>
      <c r="BWP168" s="90"/>
      <c r="BWQ168" s="90"/>
      <c r="BWR168" s="90"/>
      <c r="BWS168" s="90"/>
      <c r="BWT168" s="90"/>
      <c r="BWU168" s="90"/>
      <c r="BWV168" s="90"/>
      <c r="BWW168" s="90"/>
      <c r="BWX168" s="90"/>
      <c r="BWY168" s="90"/>
      <c r="BWZ168" s="90"/>
      <c r="BXA168" s="90"/>
      <c r="BXB168" s="90"/>
      <c r="BXC168" s="90"/>
      <c r="BXD168" s="90"/>
      <c r="BXE168" s="90"/>
      <c r="BXF168" s="90"/>
      <c r="BXG168" s="90"/>
      <c r="BXH168" s="90"/>
      <c r="BXI168" s="90"/>
      <c r="BXJ168" s="90"/>
      <c r="BXK168" s="90"/>
      <c r="BXL168" s="90"/>
      <c r="BXM168" s="90"/>
      <c r="BXN168" s="90"/>
      <c r="BXO168" s="90"/>
      <c r="BXP168" s="90"/>
      <c r="BXQ168" s="90"/>
      <c r="BXR168" s="90"/>
      <c r="BXS168" s="90"/>
      <c r="BXT168" s="90"/>
      <c r="BXU168" s="90"/>
      <c r="BXV168" s="90"/>
      <c r="BXW168" s="90"/>
      <c r="BXX168" s="90"/>
      <c r="BXY168" s="90"/>
      <c r="BXZ168" s="90"/>
      <c r="BYA168" s="90"/>
      <c r="BYB168" s="90"/>
      <c r="BYC168" s="90"/>
      <c r="BYD168" s="90"/>
      <c r="BYE168" s="90"/>
      <c r="BYF168" s="90"/>
      <c r="BYG168" s="90"/>
      <c r="BYH168" s="90"/>
      <c r="BYI168" s="90"/>
      <c r="BYJ168" s="90"/>
      <c r="BYK168" s="90"/>
      <c r="BYL168" s="90"/>
      <c r="BYM168" s="90"/>
      <c r="BYN168" s="90"/>
      <c r="BYO168" s="90"/>
      <c r="BYP168" s="90"/>
      <c r="BYQ168" s="90"/>
      <c r="BYR168" s="90"/>
      <c r="BYS168" s="90"/>
      <c r="BYT168" s="90"/>
      <c r="BYU168" s="90"/>
      <c r="BYV168" s="90"/>
      <c r="BYW168" s="90"/>
      <c r="BYX168" s="90"/>
      <c r="BYY168" s="90"/>
      <c r="BYZ168" s="90"/>
      <c r="BZA168" s="90"/>
      <c r="BZB168" s="90"/>
      <c r="BZC168" s="90"/>
      <c r="BZD168" s="90"/>
      <c r="BZE168" s="90"/>
      <c r="BZF168" s="90"/>
      <c r="BZG168" s="90"/>
      <c r="BZH168" s="90"/>
      <c r="BZI168" s="90"/>
      <c r="BZJ168" s="90"/>
      <c r="BZK168" s="90"/>
      <c r="BZL168" s="90"/>
      <c r="BZM168" s="90"/>
      <c r="BZN168" s="90"/>
      <c r="BZO168" s="90"/>
      <c r="BZP168" s="90"/>
      <c r="BZQ168" s="90"/>
      <c r="BZR168" s="90"/>
      <c r="BZS168" s="90"/>
      <c r="BZT168" s="90"/>
      <c r="BZU168" s="90"/>
      <c r="BZV168" s="90"/>
      <c r="BZW168" s="90"/>
      <c r="BZX168" s="90"/>
      <c r="BZY168" s="90"/>
      <c r="BZZ168" s="90"/>
      <c r="CAA168" s="90"/>
      <c r="CAB168" s="90"/>
      <c r="CAC168" s="90"/>
      <c r="CAD168" s="90"/>
      <c r="CAE168" s="90"/>
      <c r="CAF168" s="90"/>
      <c r="CAG168" s="90"/>
      <c r="CAH168" s="90"/>
      <c r="CAI168" s="90"/>
      <c r="CAJ168" s="90"/>
      <c r="CAK168" s="90"/>
      <c r="CAL168" s="90"/>
      <c r="CAM168" s="90"/>
      <c r="CAN168" s="90"/>
      <c r="CAO168" s="90"/>
      <c r="CAP168" s="90"/>
      <c r="CAQ168" s="90"/>
      <c r="CAR168" s="90"/>
      <c r="CAS168" s="90"/>
      <c r="CAT168" s="90"/>
      <c r="CAU168" s="90"/>
      <c r="CAV168" s="90"/>
      <c r="CAW168" s="90"/>
      <c r="CAX168" s="90"/>
      <c r="CAY168" s="90"/>
      <c r="CAZ168" s="90"/>
      <c r="CBA168" s="90"/>
      <c r="CBB168" s="90"/>
      <c r="CBC168" s="90"/>
      <c r="CBD168" s="90"/>
      <c r="CBE168" s="90"/>
      <c r="CBF168" s="90"/>
      <c r="CBG168" s="90"/>
      <c r="CBH168" s="90"/>
      <c r="CBI168" s="90"/>
      <c r="CBJ168" s="90"/>
      <c r="CBK168" s="90"/>
      <c r="CBL168" s="90"/>
      <c r="CBM168" s="90"/>
      <c r="CBN168" s="90"/>
      <c r="CBO168" s="90"/>
      <c r="CBP168" s="90"/>
      <c r="CBQ168" s="90"/>
      <c r="CBR168" s="90"/>
      <c r="CBS168" s="90"/>
      <c r="CBT168" s="90"/>
      <c r="CBU168" s="90"/>
      <c r="CBV168" s="90"/>
      <c r="CBW168" s="90"/>
      <c r="CBX168" s="90"/>
      <c r="CBY168" s="90"/>
      <c r="CBZ168" s="90"/>
      <c r="CCA168" s="90"/>
      <c r="CCB168" s="90"/>
      <c r="CCC168" s="90"/>
      <c r="CCD168" s="90"/>
      <c r="CCE168" s="90"/>
      <c r="CCF168" s="90"/>
      <c r="CCG168" s="90"/>
      <c r="CCH168" s="90"/>
      <c r="CCI168" s="90"/>
      <c r="CCJ168" s="90"/>
      <c r="CCK168" s="90"/>
      <c r="CCL168" s="90"/>
      <c r="CCM168" s="90"/>
      <c r="CCN168" s="90"/>
      <c r="CCO168" s="90"/>
      <c r="CCP168" s="90"/>
      <c r="CCQ168" s="90"/>
      <c r="CCR168" s="90"/>
      <c r="CCS168" s="90"/>
      <c r="CCT168" s="90"/>
      <c r="CCU168" s="90"/>
      <c r="CCV168" s="90"/>
      <c r="CCW168" s="90"/>
      <c r="CCX168" s="90"/>
      <c r="CCY168" s="90"/>
      <c r="CCZ168" s="90"/>
      <c r="CDA168" s="90"/>
      <c r="CDB168" s="90"/>
      <c r="CDC168" s="90"/>
      <c r="CDD168" s="90"/>
      <c r="CDE168" s="90"/>
      <c r="CDF168" s="90"/>
      <c r="CDG168" s="90"/>
      <c r="CDH168" s="90"/>
      <c r="CDI168" s="90"/>
      <c r="CDJ168" s="90"/>
      <c r="CDK168" s="90"/>
      <c r="CDL168" s="90"/>
      <c r="CDM168" s="90"/>
      <c r="CDN168" s="90"/>
      <c r="CDO168" s="90"/>
      <c r="CDP168" s="90"/>
      <c r="CDQ168" s="90"/>
      <c r="CDR168" s="90"/>
      <c r="CDS168" s="90"/>
      <c r="CDT168" s="90"/>
      <c r="CDU168" s="90"/>
      <c r="CDV168" s="90"/>
      <c r="CDW168" s="90"/>
      <c r="CDX168" s="90"/>
      <c r="CDY168" s="90"/>
      <c r="CDZ168" s="90"/>
      <c r="CEA168" s="90"/>
      <c r="CEB168" s="90"/>
      <c r="CEC168" s="90"/>
      <c r="CED168" s="90"/>
      <c r="CEE168" s="90"/>
      <c r="CEF168" s="90"/>
      <c r="CEG168" s="90"/>
      <c r="CEH168" s="90"/>
      <c r="CEI168" s="90"/>
      <c r="CEJ168" s="90"/>
      <c r="CEK168" s="90"/>
      <c r="CEL168" s="90"/>
      <c r="CEM168" s="90"/>
      <c r="CEN168" s="90"/>
      <c r="CEO168" s="90"/>
      <c r="CEP168" s="90"/>
      <c r="CEQ168" s="90"/>
      <c r="CER168" s="90"/>
      <c r="CES168" s="90"/>
      <c r="CET168" s="90"/>
      <c r="CEU168" s="90"/>
      <c r="CEV168" s="90"/>
      <c r="CEW168" s="90"/>
      <c r="CEX168" s="90"/>
      <c r="CEY168" s="90"/>
      <c r="CEZ168" s="90"/>
      <c r="CFA168" s="90"/>
      <c r="CFB168" s="90"/>
      <c r="CFC168" s="90"/>
      <c r="CFD168" s="90"/>
      <c r="CFE168" s="90"/>
      <c r="CFF168" s="90"/>
      <c r="CFG168" s="90"/>
      <c r="CFH168" s="90"/>
      <c r="CFI168" s="90"/>
      <c r="CFJ168" s="90"/>
      <c r="CFK168" s="90"/>
      <c r="CFL168" s="90"/>
      <c r="CFM168" s="90"/>
      <c r="CFN168" s="90"/>
      <c r="CFO168" s="90"/>
      <c r="CFP168" s="90"/>
      <c r="CFQ168" s="90"/>
      <c r="CFR168" s="90"/>
      <c r="CFS168" s="90"/>
      <c r="CFT168" s="90"/>
      <c r="CFU168" s="90"/>
      <c r="CFV168" s="90"/>
      <c r="CFW168" s="90"/>
      <c r="CFX168" s="90"/>
      <c r="CFY168" s="90"/>
      <c r="CFZ168" s="90"/>
      <c r="CGA168" s="90"/>
      <c r="CGB168" s="90"/>
      <c r="CGC168" s="90"/>
      <c r="CGD168" s="90"/>
      <c r="CGE168" s="90"/>
      <c r="CGF168" s="90"/>
      <c r="CGG168" s="90"/>
      <c r="CGH168" s="90"/>
      <c r="CGI168" s="90"/>
      <c r="CGJ168" s="90"/>
      <c r="CGK168" s="90"/>
      <c r="CGL168" s="90"/>
      <c r="CGM168" s="90"/>
      <c r="CGN168" s="90"/>
      <c r="CGO168" s="90"/>
      <c r="CGP168" s="90"/>
      <c r="CGQ168" s="90"/>
      <c r="CGR168" s="90"/>
      <c r="CGS168" s="90"/>
      <c r="CGT168" s="90"/>
      <c r="CGU168" s="90"/>
      <c r="CGV168" s="90"/>
      <c r="CGW168" s="90"/>
      <c r="CGX168" s="90"/>
      <c r="CGY168" s="90"/>
      <c r="CGZ168" s="90"/>
      <c r="CHA168" s="90"/>
      <c r="CHB168" s="90"/>
      <c r="CHC168" s="90"/>
      <c r="CHD168" s="90"/>
      <c r="CHE168" s="90"/>
      <c r="CHF168" s="90"/>
      <c r="CHG168" s="90"/>
      <c r="CHH168" s="90"/>
      <c r="CHI168" s="90"/>
      <c r="CHJ168" s="90"/>
      <c r="CHK168" s="90"/>
      <c r="CHL168" s="90"/>
      <c r="CHM168" s="90"/>
      <c r="CHN168" s="90"/>
      <c r="CHO168" s="90"/>
      <c r="CHP168" s="90"/>
      <c r="CHQ168" s="90"/>
      <c r="CHR168" s="90"/>
      <c r="CHS168" s="90"/>
      <c r="CHT168" s="90"/>
      <c r="CHU168" s="90"/>
      <c r="CHV168" s="90"/>
      <c r="CHW168" s="90"/>
      <c r="CHX168" s="90"/>
      <c r="CHY168" s="90"/>
      <c r="CHZ168" s="90"/>
      <c r="CIA168" s="90"/>
      <c r="CIB168" s="90"/>
      <c r="CIC168" s="90"/>
      <c r="CID168" s="90"/>
      <c r="CIE168" s="90"/>
      <c r="CIF168" s="90"/>
      <c r="CIG168" s="90"/>
      <c r="CIH168" s="90"/>
      <c r="CII168" s="90"/>
      <c r="CIJ168" s="90"/>
      <c r="CIK168" s="90"/>
      <c r="CIL168" s="90"/>
      <c r="CIM168" s="90"/>
      <c r="CIN168" s="90"/>
      <c r="CIO168" s="90"/>
      <c r="CIP168" s="90"/>
      <c r="CIQ168" s="90"/>
      <c r="CIR168" s="90"/>
      <c r="CIS168" s="90"/>
      <c r="CIT168" s="90"/>
      <c r="CIU168" s="90"/>
      <c r="CIV168" s="90"/>
      <c r="CIW168" s="90"/>
      <c r="CIX168" s="90"/>
      <c r="CIY168" s="90"/>
      <c r="CIZ168" s="90"/>
      <c r="CJA168" s="90"/>
      <c r="CJB168" s="90"/>
      <c r="CJC168" s="90"/>
      <c r="CJD168" s="90"/>
      <c r="CJE168" s="90"/>
      <c r="CJF168" s="90"/>
      <c r="CJG168" s="90"/>
      <c r="CJH168" s="90"/>
      <c r="CJI168" s="90"/>
      <c r="CJJ168" s="90"/>
      <c r="CJK168" s="90"/>
      <c r="CJL168" s="90"/>
      <c r="CJM168" s="90"/>
      <c r="CJN168" s="90"/>
      <c r="CJO168" s="90"/>
      <c r="CJP168" s="90"/>
      <c r="CJQ168" s="90"/>
      <c r="CJR168" s="90"/>
      <c r="CJS168" s="90"/>
      <c r="CJT168" s="90"/>
      <c r="CJU168" s="90"/>
      <c r="CJV168" s="90"/>
      <c r="CJW168" s="90"/>
      <c r="CJX168" s="90"/>
      <c r="CJY168" s="90"/>
      <c r="CJZ168" s="90"/>
      <c r="CKA168" s="90"/>
      <c r="CKB168" s="90"/>
      <c r="CKC168" s="90"/>
      <c r="CKD168" s="90"/>
      <c r="CKE168" s="90"/>
      <c r="CKF168" s="90"/>
      <c r="CKG168" s="90"/>
      <c r="CKH168" s="90"/>
      <c r="CKI168" s="90"/>
      <c r="CKJ168" s="90"/>
      <c r="CKK168" s="90"/>
      <c r="CKL168" s="90"/>
      <c r="CKM168" s="90"/>
      <c r="CKN168" s="90"/>
      <c r="CKO168" s="90"/>
      <c r="CKP168" s="90"/>
      <c r="CKQ168" s="90"/>
      <c r="CKR168" s="90"/>
      <c r="CKS168" s="90"/>
      <c r="CKT168" s="90"/>
      <c r="CKU168" s="90"/>
      <c r="CKV168" s="90"/>
      <c r="CKW168" s="90"/>
      <c r="CKX168" s="90"/>
      <c r="CKY168" s="90"/>
      <c r="CKZ168" s="90"/>
      <c r="CLA168" s="90"/>
      <c r="CLB168" s="90"/>
      <c r="CLC168" s="90"/>
      <c r="CLD168" s="90"/>
      <c r="CLE168" s="90"/>
      <c r="CLF168" s="90"/>
      <c r="CLG168" s="90"/>
      <c r="CLH168" s="90"/>
      <c r="CLI168" s="90"/>
      <c r="CLJ168" s="90"/>
      <c r="CLK168" s="90"/>
      <c r="CLL168" s="90"/>
      <c r="CLM168" s="90"/>
      <c r="CLN168" s="90"/>
      <c r="CLO168" s="90"/>
      <c r="CLP168" s="90"/>
      <c r="CLQ168" s="90"/>
      <c r="CLR168" s="90"/>
      <c r="CLS168" s="90"/>
      <c r="CLT168" s="90"/>
      <c r="CLU168" s="90"/>
      <c r="CLV168" s="90"/>
      <c r="CLW168" s="90"/>
      <c r="CLX168" s="90"/>
      <c r="CLY168" s="90"/>
      <c r="CLZ168" s="90"/>
      <c r="CMA168" s="90"/>
      <c r="CMB168" s="90"/>
      <c r="CMC168" s="90"/>
      <c r="CMD168" s="90"/>
      <c r="CME168" s="90"/>
      <c r="CMF168" s="90"/>
      <c r="CMG168" s="90"/>
      <c r="CMH168" s="90"/>
      <c r="CMI168" s="90"/>
      <c r="CMJ168" s="90"/>
      <c r="CMK168" s="90"/>
      <c r="CML168" s="90"/>
      <c r="CMM168" s="90"/>
      <c r="CMN168" s="90"/>
      <c r="CMO168" s="90"/>
      <c r="CMP168" s="90"/>
      <c r="CMQ168" s="90"/>
      <c r="CMR168" s="90"/>
      <c r="CMS168" s="90"/>
      <c r="CMT168" s="90"/>
      <c r="CMU168" s="90"/>
      <c r="CMV168" s="90"/>
      <c r="CMW168" s="90"/>
      <c r="CMX168" s="90"/>
      <c r="CMY168" s="90"/>
      <c r="CMZ168" s="90"/>
      <c r="CNA168" s="90"/>
      <c r="CNB168" s="90"/>
      <c r="CNC168" s="90"/>
      <c r="CND168" s="90"/>
      <c r="CNE168" s="90"/>
      <c r="CNF168" s="90"/>
      <c r="CNG168" s="90"/>
      <c r="CNH168" s="90"/>
      <c r="CNI168" s="90"/>
      <c r="CNJ168" s="90"/>
      <c r="CNK168" s="90"/>
      <c r="CNL168" s="90"/>
      <c r="CNM168" s="90"/>
      <c r="CNN168" s="90"/>
      <c r="CNO168" s="90"/>
      <c r="CNP168" s="90"/>
      <c r="CNQ168" s="90"/>
      <c r="CNR168" s="90"/>
      <c r="CNS168" s="90"/>
      <c r="CNT168" s="90"/>
      <c r="CNU168" s="90"/>
      <c r="CNV168" s="90"/>
      <c r="CNW168" s="90"/>
      <c r="CNX168" s="90"/>
      <c r="CNY168" s="90"/>
      <c r="CNZ168" s="90"/>
      <c r="COA168" s="90"/>
      <c r="COB168" s="90"/>
      <c r="COC168" s="90"/>
      <c r="COD168" s="90"/>
      <c r="COE168" s="90"/>
      <c r="COF168" s="90"/>
      <c r="COG168" s="90"/>
      <c r="COH168" s="90"/>
      <c r="COI168" s="90"/>
      <c r="COJ168" s="90"/>
      <c r="COK168" s="90"/>
      <c r="COL168" s="90"/>
      <c r="COM168" s="90"/>
      <c r="CON168" s="90"/>
      <c r="COO168" s="90"/>
      <c r="COP168" s="90"/>
      <c r="COQ168" s="90"/>
      <c r="COR168" s="90"/>
      <c r="COS168" s="90"/>
      <c r="COT168" s="90"/>
      <c r="COU168" s="90"/>
      <c r="COV168" s="90"/>
      <c r="COW168" s="90"/>
      <c r="COX168" s="90"/>
      <c r="COY168" s="90"/>
      <c r="COZ168" s="90"/>
      <c r="CPA168" s="90"/>
      <c r="CPB168" s="90"/>
      <c r="CPC168" s="90"/>
      <c r="CPD168" s="90"/>
      <c r="CPE168" s="90"/>
      <c r="CPF168" s="90"/>
      <c r="CPG168" s="90"/>
      <c r="CPH168" s="90"/>
      <c r="CPI168" s="90"/>
      <c r="CPJ168" s="90"/>
      <c r="CPK168" s="90"/>
      <c r="CPL168" s="90"/>
      <c r="CPM168" s="90"/>
      <c r="CPN168" s="90"/>
      <c r="CPO168" s="90"/>
      <c r="CPP168" s="90"/>
      <c r="CPQ168" s="90"/>
      <c r="CPR168" s="90"/>
      <c r="CPS168" s="90"/>
      <c r="CPT168" s="90"/>
      <c r="CPU168" s="90"/>
      <c r="CPV168" s="90"/>
      <c r="CPW168" s="90"/>
      <c r="CPX168" s="90"/>
      <c r="CPY168" s="90"/>
      <c r="CPZ168" s="90"/>
      <c r="CQA168" s="90"/>
      <c r="CQB168" s="90"/>
      <c r="CQC168" s="90"/>
      <c r="CQD168" s="90"/>
      <c r="CQE168" s="90"/>
      <c r="CQF168" s="90"/>
      <c r="CQG168" s="90"/>
      <c r="CQH168" s="90"/>
      <c r="CQI168" s="90"/>
      <c r="CQJ168" s="90"/>
      <c r="CQK168" s="90"/>
      <c r="CQL168" s="90"/>
      <c r="CQM168" s="90"/>
      <c r="CQN168" s="90"/>
      <c r="CQO168" s="90"/>
      <c r="CQP168" s="90"/>
      <c r="CQQ168" s="90"/>
      <c r="CQR168" s="90"/>
      <c r="CQS168" s="90"/>
      <c r="CQT168" s="90"/>
      <c r="CQU168" s="90"/>
      <c r="CQV168" s="90"/>
      <c r="CQW168" s="90"/>
      <c r="CQX168" s="90"/>
      <c r="CQY168" s="90"/>
      <c r="CQZ168" s="90"/>
      <c r="CRA168" s="90"/>
      <c r="CRB168" s="90"/>
      <c r="CRC168" s="90"/>
      <c r="CRD168" s="90"/>
      <c r="CRE168" s="90"/>
      <c r="CRF168" s="90"/>
      <c r="CRG168" s="90"/>
      <c r="CRH168" s="90"/>
      <c r="CRI168" s="90"/>
      <c r="CRJ168" s="90"/>
      <c r="CRK168" s="90"/>
      <c r="CRL168" s="90"/>
      <c r="CRM168" s="90"/>
      <c r="CRN168" s="90"/>
      <c r="CRO168" s="90"/>
      <c r="CRP168" s="90"/>
      <c r="CRQ168" s="90"/>
      <c r="CRR168" s="90"/>
      <c r="CRS168" s="90"/>
      <c r="CRT168" s="90"/>
      <c r="CRU168" s="90"/>
      <c r="CRV168" s="90"/>
      <c r="CRW168" s="90"/>
      <c r="CRX168" s="90"/>
      <c r="CRY168" s="90"/>
      <c r="CRZ168" s="90"/>
      <c r="CSA168" s="90"/>
      <c r="CSB168" s="90"/>
      <c r="CSC168" s="90"/>
      <c r="CSD168" s="90"/>
      <c r="CSE168" s="90"/>
      <c r="CSF168" s="90"/>
      <c r="CSG168" s="90"/>
      <c r="CSH168" s="90"/>
      <c r="CSI168" s="90"/>
      <c r="CSJ168" s="90"/>
      <c r="CSK168" s="90"/>
      <c r="CSL168" s="90"/>
      <c r="CSM168" s="90"/>
      <c r="CSN168" s="90"/>
      <c r="CSO168" s="90"/>
      <c r="CSP168" s="90"/>
      <c r="CSQ168" s="90"/>
      <c r="CSR168" s="90"/>
      <c r="CSS168" s="90"/>
      <c r="CST168" s="90"/>
      <c r="CSU168" s="90"/>
      <c r="CSV168" s="90"/>
      <c r="CSW168" s="90"/>
      <c r="CSX168" s="90"/>
      <c r="CSY168" s="90"/>
      <c r="CSZ168" s="90"/>
      <c r="CTA168" s="90"/>
      <c r="CTB168" s="90"/>
      <c r="CTC168" s="90"/>
      <c r="CTD168" s="90"/>
      <c r="CTE168" s="90"/>
      <c r="CTF168" s="90"/>
      <c r="CTG168" s="90"/>
      <c r="CTH168" s="90"/>
      <c r="CTI168" s="90"/>
      <c r="CTJ168" s="90"/>
      <c r="CTK168" s="90"/>
      <c r="CTL168" s="90"/>
      <c r="CTM168" s="90"/>
      <c r="CTN168" s="90"/>
      <c r="CTO168" s="90"/>
      <c r="CTP168" s="90"/>
      <c r="CTQ168" s="90"/>
      <c r="CTR168" s="90"/>
      <c r="CTS168" s="90"/>
      <c r="CTT168" s="90"/>
      <c r="CTU168" s="90"/>
      <c r="CTV168" s="90"/>
      <c r="CTW168" s="90"/>
      <c r="CTX168" s="90"/>
      <c r="CTY168" s="90"/>
      <c r="CTZ168" s="90"/>
      <c r="CUA168" s="90"/>
      <c r="CUB168" s="90"/>
      <c r="CUC168" s="90"/>
      <c r="CUD168" s="90"/>
      <c r="CUE168" s="90"/>
      <c r="CUF168" s="90"/>
      <c r="CUG168" s="90"/>
      <c r="CUH168" s="90"/>
      <c r="CUI168" s="90"/>
      <c r="CUJ168" s="90"/>
      <c r="CUK168" s="90"/>
      <c r="CUL168" s="90"/>
      <c r="CUM168" s="90"/>
      <c r="CUN168" s="90"/>
      <c r="CUO168" s="90"/>
      <c r="CUP168" s="90"/>
      <c r="CUQ168" s="90"/>
      <c r="CUR168" s="90"/>
      <c r="CUS168" s="90"/>
      <c r="CUT168" s="90"/>
      <c r="CUU168" s="90"/>
      <c r="CUV168" s="90"/>
      <c r="CUW168" s="90"/>
      <c r="CUX168" s="90"/>
      <c r="CUY168" s="90"/>
      <c r="CUZ168" s="90"/>
      <c r="CVA168" s="90"/>
      <c r="CVB168" s="90"/>
      <c r="CVC168" s="90"/>
      <c r="CVD168" s="90"/>
      <c r="CVE168" s="90"/>
      <c r="CVF168" s="90"/>
      <c r="CVG168" s="90"/>
      <c r="CVH168" s="90"/>
      <c r="CVI168" s="90"/>
      <c r="CVJ168" s="90"/>
      <c r="CVK168" s="90"/>
      <c r="CVL168" s="90"/>
      <c r="CVM168" s="90"/>
      <c r="CVN168" s="90"/>
      <c r="CVO168" s="90"/>
      <c r="CVP168" s="90"/>
      <c r="CVQ168" s="90"/>
      <c r="CVR168" s="90"/>
      <c r="CVS168" s="90"/>
      <c r="CVT168" s="90"/>
      <c r="CVU168" s="90"/>
      <c r="CVV168" s="90"/>
      <c r="CVW168" s="90"/>
      <c r="CVX168" s="90"/>
      <c r="CVY168" s="90"/>
      <c r="CVZ168" s="90"/>
      <c r="CWA168" s="90"/>
      <c r="CWB168" s="90"/>
      <c r="CWC168" s="90"/>
      <c r="CWD168" s="90"/>
      <c r="CWE168" s="90"/>
      <c r="CWF168" s="90"/>
      <c r="CWG168" s="90"/>
      <c r="CWH168" s="90"/>
      <c r="CWI168" s="90"/>
      <c r="CWJ168" s="90"/>
      <c r="CWK168" s="90"/>
      <c r="CWL168" s="90"/>
      <c r="CWM168" s="90"/>
      <c r="CWN168" s="90"/>
      <c r="CWO168" s="90"/>
      <c r="CWP168" s="90"/>
      <c r="CWQ168" s="90"/>
      <c r="CWR168" s="90"/>
      <c r="CWS168" s="90"/>
      <c r="CWT168" s="90"/>
      <c r="CWU168" s="90"/>
      <c r="CWV168" s="90"/>
      <c r="CWW168" s="90"/>
      <c r="CWX168" s="90"/>
      <c r="CWY168" s="90"/>
      <c r="CWZ168" s="90"/>
      <c r="CXA168" s="90"/>
      <c r="CXB168" s="90"/>
      <c r="CXC168" s="90"/>
      <c r="CXD168" s="90"/>
      <c r="CXE168" s="90"/>
      <c r="CXF168" s="90"/>
      <c r="CXG168" s="90"/>
      <c r="CXH168" s="90"/>
      <c r="CXI168" s="90"/>
      <c r="CXJ168" s="90"/>
      <c r="CXK168" s="90"/>
      <c r="CXL168" s="90"/>
      <c r="CXM168" s="90"/>
      <c r="CXN168" s="90"/>
      <c r="CXO168" s="90"/>
      <c r="CXP168" s="90"/>
      <c r="CXQ168" s="90"/>
      <c r="CXR168" s="90"/>
      <c r="CXS168" s="90"/>
      <c r="CXT168" s="90"/>
      <c r="CXU168" s="90"/>
      <c r="CXV168" s="90"/>
      <c r="CXW168" s="90"/>
      <c r="CXX168" s="90"/>
      <c r="CXY168" s="90"/>
      <c r="CXZ168" s="90"/>
      <c r="CYA168" s="90"/>
      <c r="CYB168" s="90"/>
      <c r="CYC168" s="90"/>
      <c r="CYD168" s="90"/>
      <c r="CYE168" s="90"/>
      <c r="CYF168" s="90"/>
      <c r="CYG168" s="90"/>
      <c r="CYH168" s="90"/>
      <c r="CYI168" s="90"/>
      <c r="CYJ168" s="90"/>
      <c r="CYK168" s="90"/>
      <c r="CYL168" s="90"/>
      <c r="CYM168" s="90"/>
      <c r="CYN168" s="90"/>
      <c r="CYO168" s="90"/>
      <c r="CYP168" s="90"/>
      <c r="CYQ168" s="90"/>
      <c r="CYR168" s="90"/>
      <c r="CYS168" s="90"/>
      <c r="CYT168" s="90"/>
      <c r="CYU168" s="90"/>
      <c r="CYV168" s="90"/>
      <c r="CYW168" s="90"/>
      <c r="CYX168" s="90"/>
      <c r="CYY168" s="90"/>
      <c r="CYZ168" s="90"/>
      <c r="CZA168" s="90"/>
      <c r="CZB168" s="90"/>
      <c r="CZC168" s="90"/>
      <c r="CZD168" s="90"/>
      <c r="CZE168" s="90"/>
      <c r="CZF168" s="90"/>
      <c r="CZG168" s="90"/>
      <c r="CZH168" s="90"/>
      <c r="CZI168" s="90"/>
      <c r="CZJ168" s="90"/>
      <c r="CZK168" s="90"/>
      <c r="CZL168" s="90"/>
      <c r="CZM168" s="90"/>
      <c r="CZN168" s="90"/>
      <c r="CZO168" s="90"/>
      <c r="CZP168" s="90"/>
      <c r="CZQ168" s="90"/>
      <c r="CZR168" s="90"/>
      <c r="CZS168" s="90"/>
      <c r="CZT168" s="90"/>
      <c r="CZU168" s="90"/>
      <c r="CZV168" s="90"/>
      <c r="CZW168" s="90"/>
      <c r="CZX168" s="90"/>
      <c r="CZY168" s="90"/>
      <c r="CZZ168" s="90"/>
      <c r="DAA168" s="90"/>
      <c r="DAB168" s="90"/>
      <c r="DAC168" s="90"/>
      <c r="DAD168" s="90"/>
      <c r="DAE168" s="90"/>
      <c r="DAF168" s="90"/>
      <c r="DAG168" s="90"/>
      <c r="DAH168" s="90"/>
      <c r="DAI168" s="90"/>
      <c r="DAJ168" s="90"/>
      <c r="DAK168" s="90"/>
      <c r="DAL168" s="90"/>
      <c r="DAM168" s="90"/>
      <c r="DAN168" s="90"/>
      <c r="DAO168" s="90"/>
      <c r="DAP168" s="90"/>
      <c r="DAQ168" s="90"/>
      <c r="DAR168" s="90"/>
      <c r="DAS168" s="90"/>
      <c r="DAT168" s="90"/>
      <c r="DAU168" s="90"/>
      <c r="DAV168" s="90"/>
      <c r="DAW168" s="90"/>
      <c r="DAX168" s="90"/>
      <c r="DAY168" s="90"/>
      <c r="DAZ168" s="90"/>
      <c r="DBA168" s="90"/>
      <c r="DBB168" s="90"/>
      <c r="DBC168" s="90"/>
      <c r="DBD168" s="90"/>
      <c r="DBE168" s="90"/>
      <c r="DBF168" s="90"/>
      <c r="DBG168" s="90"/>
      <c r="DBH168" s="90"/>
      <c r="DBI168" s="90"/>
      <c r="DBJ168" s="90"/>
      <c r="DBK168" s="90"/>
      <c r="DBL168" s="90"/>
      <c r="DBM168" s="90"/>
      <c r="DBN168" s="90"/>
      <c r="DBO168" s="90"/>
      <c r="DBP168" s="90"/>
      <c r="DBQ168" s="90"/>
      <c r="DBR168" s="90"/>
      <c r="DBS168" s="90"/>
      <c r="DBT168" s="90"/>
      <c r="DBU168" s="90"/>
      <c r="DBV168" s="90"/>
      <c r="DBW168" s="90"/>
      <c r="DBX168" s="90"/>
      <c r="DBY168" s="90"/>
      <c r="DBZ168" s="90"/>
      <c r="DCA168" s="90"/>
      <c r="DCB168" s="90"/>
      <c r="DCC168" s="90"/>
      <c r="DCD168" s="90"/>
      <c r="DCE168" s="90"/>
      <c r="DCF168" s="90"/>
      <c r="DCG168" s="90"/>
      <c r="DCH168" s="90"/>
      <c r="DCI168" s="90"/>
      <c r="DCJ168" s="90"/>
      <c r="DCK168" s="90"/>
      <c r="DCL168" s="90"/>
      <c r="DCM168" s="90"/>
      <c r="DCN168" s="90"/>
      <c r="DCO168" s="90"/>
      <c r="DCP168" s="90"/>
      <c r="DCQ168" s="90"/>
      <c r="DCR168" s="90"/>
      <c r="DCS168" s="90"/>
      <c r="DCT168" s="90"/>
      <c r="DCU168" s="90"/>
      <c r="DCV168" s="90"/>
      <c r="DCW168" s="90"/>
      <c r="DCX168" s="90"/>
      <c r="DCY168" s="90"/>
      <c r="DCZ168" s="90"/>
      <c r="DDA168" s="90"/>
      <c r="DDB168" s="90"/>
      <c r="DDC168" s="90"/>
      <c r="DDD168" s="90"/>
      <c r="DDE168" s="90"/>
      <c r="DDF168" s="90"/>
      <c r="DDG168" s="90"/>
      <c r="DDH168" s="90"/>
      <c r="DDI168" s="90"/>
      <c r="DDJ168" s="90"/>
      <c r="DDK168" s="90"/>
      <c r="DDL168" s="90"/>
      <c r="DDM168" s="90"/>
      <c r="DDN168" s="90"/>
      <c r="DDO168" s="90"/>
      <c r="DDP168" s="90"/>
      <c r="DDQ168" s="90"/>
      <c r="DDR168" s="90"/>
      <c r="DDS168" s="90"/>
      <c r="DDT168" s="90"/>
      <c r="DDU168" s="90"/>
      <c r="DDV168" s="90"/>
      <c r="DDW168" s="90"/>
      <c r="DDX168" s="90"/>
      <c r="DDY168" s="90"/>
      <c r="DDZ168" s="90"/>
      <c r="DEA168" s="90"/>
      <c r="DEB168" s="90"/>
      <c r="DEC168" s="90"/>
      <c r="DED168" s="90"/>
      <c r="DEE168" s="90"/>
      <c r="DEF168" s="90"/>
      <c r="DEG168" s="90"/>
      <c r="DEH168" s="90"/>
      <c r="DEI168" s="90"/>
      <c r="DEJ168" s="90"/>
      <c r="DEK168" s="90"/>
      <c r="DEL168" s="90"/>
      <c r="DEM168" s="90"/>
      <c r="DEN168" s="90"/>
      <c r="DEO168" s="90"/>
      <c r="DEP168" s="90"/>
      <c r="DEQ168" s="90"/>
      <c r="DER168" s="90"/>
      <c r="DES168" s="90"/>
      <c r="DET168" s="90"/>
      <c r="DEU168" s="90"/>
      <c r="DEV168" s="90"/>
      <c r="DEW168" s="90"/>
      <c r="DEX168" s="90"/>
      <c r="DEY168" s="90"/>
      <c r="DEZ168" s="90"/>
      <c r="DFA168" s="90"/>
      <c r="DFB168" s="90"/>
      <c r="DFC168" s="90"/>
      <c r="DFD168" s="90"/>
      <c r="DFE168" s="90"/>
      <c r="DFF168" s="90"/>
      <c r="DFG168" s="90"/>
      <c r="DFH168" s="90"/>
      <c r="DFI168" s="90"/>
      <c r="DFJ168" s="90"/>
      <c r="DFK168" s="90"/>
      <c r="DFL168" s="90"/>
      <c r="DFM168" s="90"/>
      <c r="DFN168" s="90"/>
      <c r="DFO168" s="90"/>
      <c r="DFP168" s="90"/>
      <c r="DFQ168" s="90"/>
      <c r="DFR168" s="90"/>
      <c r="DFS168" s="90"/>
      <c r="DFT168" s="90"/>
      <c r="DFU168" s="90"/>
      <c r="DFV168" s="90"/>
      <c r="DFW168" s="90"/>
      <c r="DFX168" s="90"/>
      <c r="DFY168" s="90"/>
      <c r="DFZ168" s="90"/>
      <c r="DGA168" s="90"/>
      <c r="DGB168" s="90"/>
      <c r="DGC168" s="90"/>
      <c r="DGD168" s="90"/>
      <c r="DGE168" s="90"/>
      <c r="DGF168" s="90"/>
      <c r="DGG168" s="90"/>
      <c r="DGH168" s="90"/>
      <c r="DGI168" s="90"/>
      <c r="DGJ168" s="90"/>
      <c r="DGK168" s="90"/>
      <c r="DGL168" s="90"/>
      <c r="DGM168" s="90"/>
      <c r="DGN168" s="90"/>
      <c r="DGO168" s="90"/>
      <c r="DGP168" s="90"/>
      <c r="DGQ168" s="90"/>
      <c r="DGR168" s="90"/>
      <c r="DGS168" s="90"/>
      <c r="DGT168" s="90"/>
      <c r="DGU168" s="90"/>
      <c r="DGV168" s="90"/>
      <c r="DGW168" s="90"/>
      <c r="DGX168" s="90"/>
      <c r="DGY168" s="90"/>
      <c r="DGZ168" s="90"/>
      <c r="DHA168" s="90"/>
      <c r="DHB168" s="90"/>
      <c r="DHC168" s="90"/>
      <c r="DHD168" s="90"/>
      <c r="DHE168" s="90"/>
      <c r="DHF168" s="90"/>
      <c r="DHG168" s="90"/>
      <c r="DHH168" s="90"/>
      <c r="DHI168" s="90"/>
      <c r="DHJ168" s="90"/>
      <c r="DHK168" s="90"/>
      <c r="DHL168" s="90"/>
      <c r="DHM168" s="90"/>
      <c r="DHN168" s="90"/>
      <c r="DHO168" s="90"/>
      <c r="DHP168" s="90"/>
      <c r="DHQ168" s="90"/>
      <c r="DHR168" s="90"/>
      <c r="DHS168" s="90"/>
      <c r="DHT168" s="90"/>
      <c r="DHU168" s="90"/>
      <c r="DHV168" s="90"/>
      <c r="DHW168" s="90"/>
      <c r="DHX168" s="90"/>
      <c r="DHY168" s="90"/>
      <c r="DHZ168" s="90"/>
      <c r="DIA168" s="90"/>
      <c r="DIB168" s="90"/>
      <c r="DIC168" s="90"/>
      <c r="DID168" s="90"/>
      <c r="DIE168" s="90"/>
      <c r="DIF168" s="90"/>
      <c r="DIG168" s="90"/>
      <c r="DIH168" s="90"/>
      <c r="DII168" s="90"/>
      <c r="DIJ168" s="90"/>
      <c r="DIK168" s="90"/>
      <c r="DIL168" s="90"/>
      <c r="DIM168" s="90"/>
      <c r="DIN168" s="90"/>
      <c r="DIO168" s="90"/>
      <c r="DIP168" s="90"/>
      <c r="DIQ168" s="90"/>
      <c r="DIR168" s="90"/>
      <c r="DIS168" s="90"/>
      <c r="DIT168" s="90"/>
      <c r="DIU168" s="90"/>
      <c r="DIV168" s="90"/>
      <c r="DIW168" s="90"/>
      <c r="DIX168" s="90"/>
      <c r="DIY168" s="90"/>
      <c r="DIZ168" s="90"/>
      <c r="DJA168" s="90"/>
      <c r="DJB168" s="90"/>
      <c r="DJC168" s="90"/>
      <c r="DJD168" s="90"/>
      <c r="DJE168" s="90"/>
      <c r="DJF168" s="90"/>
      <c r="DJG168" s="90"/>
      <c r="DJH168" s="90"/>
      <c r="DJI168" s="90"/>
      <c r="DJJ168" s="90"/>
      <c r="DJK168" s="90"/>
      <c r="DJL168" s="90"/>
      <c r="DJM168" s="90"/>
      <c r="DJN168" s="90"/>
      <c r="DJO168" s="90"/>
      <c r="DJP168" s="90"/>
      <c r="DJQ168" s="90"/>
      <c r="DJR168" s="90"/>
      <c r="DJS168" s="90"/>
      <c r="DJT168" s="90"/>
      <c r="DJU168" s="90"/>
      <c r="DJV168" s="90"/>
      <c r="DJW168" s="90"/>
      <c r="DJX168" s="90"/>
      <c r="DJY168" s="90"/>
      <c r="DJZ168" s="90"/>
      <c r="DKA168" s="90"/>
      <c r="DKB168" s="90"/>
      <c r="DKC168" s="90"/>
      <c r="DKD168" s="90"/>
      <c r="DKE168" s="90"/>
      <c r="DKF168" s="90"/>
      <c r="DKG168" s="90"/>
      <c r="DKH168" s="90"/>
      <c r="DKI168" s="90"/>
      <c r="DKJ168" s="90"/>
      <c r="DKK168" s="90"/>
      <c r="DKL168" s="90"/>
      <c r="DKM168" s="90"/>
      <c r="DKN168" s="90"/>
      <c r="DKO168" s="90"/>
      <c r="DKP168" s="90"/>
      <c r="DKQ168" s="90"/>
      <c r="DKR168" s="90"/>
      <c r="DKS168" s="90"/>
      <c r="DKT168" s="90"/>
      <c r="DKU168" s="90"/>
      <c r="DKV168" s="90"/>
      <c r="DKW168" s="90"/>
      <c r="DKX168" s="90"/>
      <c r="DKY168" s="90"/>
      <c r="DKZ168" s="90"/>
      <c r="DLA168" s="90"/>
      <c r="DLB168" s="90"/>
      <c r="DLC168" s="90"/>
      <c r="DLD168" s="90"/>
      <c r="DLE168" s="90"/>
      <c r="DLF168" s="90"/>
      <c r="DLG168" s="90"/>
      <c r="DLH168" s="90"/>
      <c r="DLI168" s="90"/>
      <c r="DLJ168" s="90"/>
      <c r="DLK168" s="90"/>
      <c r="DLL168" s="90"/>
      <c r="DLM168" s="90"/>
      <c r="DLN168" s="90"/>
      <c r="DLO168" s="90"/>
      <c r="DLP168" s="90"/>
      <c r="DLQ168" s="90"/>
      <c r="DLR168" s="90"/>
      <c r="DLS168" s="90"/>
      <c r="DLT168" s="90"/>
      <c r="DLU168" s="90"/>
      <c r="DLV168" s="90"/>
      <c r="DLW168" s="90"/>
      <c r="DLX168" s="90"/>
      <c r="DLY168" s="90"/>
      <c r="DLZ168" s="90"/>
      <c r="DMA168" s="90"/>
      <c r="DMB168" s="90"/>
      <c r="DMC168" s="90"/>
      <c r="DMD168" s="90"/>
      <c r="DME168" s="90"/>
      <c r="DMF168" s="90"/>
      <c r="DMG168" s="90"/>
      <c r="DMH168" s="90"/>
      <c r="DMI168" s="90"/>
      <c r="DMJ168" s="90"/>
      <c r="DMK168" s="90"/>
      <c r="DML168" s="90"/>
      <c r="DMM168" s="90"/>
      <c r="DMN168" s="90"/>
      <c r="DMO168" s="90"/>
      <c r="DMP168" s="90"/>
      <c r="DMQ168" s="90"/>
      <c r="DMR168" s="90"/>
      <c r="DMS168" s="90"/>
      <c r="DMT168" s="90"/>
      <c r="DMU168" s="90"/>
      <c r="DMV168" s="90"/>
      <c r="DMW168" s="90"/>
      <c r="DMX168" s="90"/>
      <c r="DMY168" s="90"/>
      <c r="DMZ168" s="90"/>
      <c r="DNA168" s="90"/>
      <c r="DNB168" s="90"/>
      <c r="DNC168" s="90"/>
      <c r="DND168" s="90"/>
      <c r="DNE168" s="90"/>
      <c r="DNF168" s="90"/>
      <c r="DNG168" s="90"/>
      <c r="DNH168" s="90"/>
      <c r="DNI168" s="90"/>
      <c r="DNJ168" s="90"/>
      <c r="DNK168" s="90"/>
      <c r="DNL168" s="90"/>
      <c r="DNM168" s="90"/>
      <c r="DNN168" s="90"/>
      <c r="DNO168" s="90"/>
      <c r="DNP168" s="90"/>
      <c r="DNQ168" s="90"/>
      <c r="DNR168" s="90"/>
      <c r="DNS168" s="90"/>
      <c r="DNT168" s="90"/>
      <c r="DNU168" s="90"/>
      <c r="DNV168" s="90"/>
      <c r="DNW168" s="90"/>
      <c r="DNX168" s="90"/>
      <c r="DNY168" s="90"/>
      <c r="DNZ168" s="90"/>
      <c r="DOA168" s="90"/>
      <c r="DOB168" s="90"/>
      <c r="DOC168" s="90"/>
      <c r="DOD168" s="90"/>
      <c r="DOE168" s="90"/>
      <c r="DOF168" s="90"/>
      <c r="DOG168" s="90"/>
      <c r="DOH168" s="90"/>
      <c r="DOI168" s="90"/>
      <c r="DOJ168" s="90"/>
      <c r="DOK168" s="90"/>
      <c r="DOL168" s="90"/>
      <c r="DOM168" s="90"/>
      <c r="DON168" s="90"/>
      <c r="DOO168" s="90"/>
      <c r="DOP168" s="90"/>
      <c r="DOQ168" s="90"/>
      <c r="DOR168" s="90"/>
      <c r="DOS168" s="90"/>
      <c r="DOT168" s="90"/>
      <c r="DOU168" s="90"/>
      <c r="DOV168" s="90"/>
      <c r="DOW168" s="90"/>
      <c r="DOX168" s="90"/>
      <c r="DOY168" s="90"/>
      <c r="DOZ168" s="90"/>
      <c r="DPA168" s="90"/>
      <c r="DPB168" s="90"/>
      <c r="DPC168" s="90"/>
      <c r="DPD168" s="90"/>
      <c r="DPE168" s="90"/>
      <c r="DPF168" s="90"/>
      <c r="DPG168" s="90"/>
      <c r="DPH168" s="90"/>
      <c r="DPI168" s="90"/>
      <c r="DPJ168" s="90"/>
      <c r="DPK168" s="90"/>
      <c r="DPL168" s="90"/>
      <c r="DPM168" s="90"/>
      <c r="DPN168" s="90"/>
      <c r="DPO168" s="90"/>
      <c r="DPP168" s="90"/>
      <c r="DPQ168" s="90"/>
      <c r="DPR168" s="90"/>
      <c r="DPS168" s="90"/>
      <c r="DPT168" s="90"/>
      <c r="DPU168" s="90"/>
      <c r="DPV168" s="90"/>
      <c r="DPW168" s="90"/>
      <c r="DPX168" s="90"/>
      <c r="DPY168" s="90"/>
      <c r="DPZ168" s="90"/>
      <c r="DQA168" s="90"/>
      <c r="DQB168" s="90"/>
      <c r="DQC168" s="90"/>
      <c r="DQD168" s="90"/>
      <c r="DQE168" s="90"/>
      <c r="DQF168" s="90"/>
      <c r="DQG168" s="90"/>
      <c r="DQH168" s="90"/>
      <c r="DQI168" s="90"/>
      <c r="DQJ168" s="90"/>
      <c r="DQK168" s="90"/>
      <c r="DQL168" s="90"/>
      <c r="DQM168" s="90"/>
      <c r="DQN168" s="90"/>
      <c r="DQO168" s="90"/>
      <c r="DQP168" s="90"/>
      <c r="DQQ168" s="90"/>
      <c r="DQR168" s="90"/>
      <c r="DQS168" s="90"/>
      <c r="DQT168" s="90"/>
      <c r="DQU168" s="90"/>
      <c r="DQV168" s="90"/>
      <c r="DQW168" s="90"/>
      <c r="DQX168" s="90"/>
      <c r="DQY168" s="90"/>
      <c r="DQZ168" s="90"/>
      <c r="DRA168" s="90"/>
      <c r="DRB168" s="90"/>
      <c r="DRC168" s="90"/>
      <c r="DRD168" s="90"/>
      <c r="DRE168" s="90"/>
      <c r="DRF168" s="90"/>
      <c r="DRG168" s="90"/>
      <c r="DRH168" s="90"/>
      <c r="DRI168" s="90"/>
      <c r="DRJ168" s="90"/>
      <c r="DRK168" s="90"/>
      <c r="DRL168" s="90"/>
      <c r="DRM168" s="90"/>
      <c r="DRN168" s="90"/>
      <c r="DRO168" s="90"/>
      <c r="DRP168" s="90"/>
      <c r="DRQ168" s="90"/>
      <c r="DRR168" s="90"/>
      <c r="DRS168" s="90"/>
      <c r="DRT168" s="90"/>
      <c r="DRU168" s="90"/>
      <c r="DRV168" s="90"/>
      <c r="DRW168" s="90"/>
      <c r="DRX168" s="90"/>
      <c r="DRY168" s="90"/>
      <c r="DRZ168" s="90"/>
      <c r="DSA168" s="90"/>
      <c r="DSB168" s="90"/>
      <c r="DSC168" s="90"/>
      <c r="DSD168" s="90"/>
      <c r="DSE168" s="90"/>
      <c r="DSF168" s="90"/>
      <c r="DSG168" s="90"/>
      <c r="DSH168" s="90"/>
      <c r="DSI168" s="90"/>
      <c r="DSJ168" s="90"/>
      <c r="DSK168" s="90"/>
      <c r="DSL168" s="90"/>
      <c r="DSM168" s="90"/>
      <c r="DSN168" s="90"/>
      <c r="DSO168" s="90"/>
      <c r="DSP168" s="90"/>
      <c r="DSQ168" s="90"/>
      <c r="DSR168" s="90"/>
      <c r="DSS168" s="90"/>
      <c r="DST168" s="90"/>
      <c r="DSU168" s="90"/>
      <c r="DSV168" s="90"/>
      <c r="DSW168" s="90"/>
      <c r="DSX168" s="90"/>
      <c r="DSY168" s="90"/>
      <c r="DSZ168" s="90"/>
      <c r="DTA168" s="90"/>
      <c r="DTB168" s="90"/>
      <c r="DTC168" s="90"/>
      <c r="DTD168" s="90"/>
      <c r="DTE168" s="90"/>
      <c r="DTF168" s="90"/>
      <c r="DTG168" s="90"/>
      <c r="DTH168" s="90"/>
      <c r="DTI168" s="90"/>
      <c r="DTJ168" s="90"/>
      <c r="DTK168" s="90"/>
      <c r="DTL168" s="90"/>
      <c r="DTM168" s="90"/>
      <c r="DTN168" s="90"/>
      <c r="DTO168" s="90"/>
      <c r="DTP168" s="90"/>
      <c r="DTQ168" s="90"/>
      <c r="DTR168" s="90"/>
      <c r="DTS168" s="90"/>
      <c r="DTT168" s="90"/>
      <c r="DTU168" s="90"/>
      <c r="DTV168" s="90"/>
      <c r="DTW168" s="90"/>
      <c r="DTX168" s="90"/>
      <c r="DTY168" s="90"/>
      <c r="DTZ168" s="90"/>
      <c r="DUA168" s="90"/>
      <c r="DUB168" s="90"/>
      <c r="DUC168" s="90"/>
      <c r="DUD168" s="90"/>
      <c r="DUE168" s="90"/>
      <c r="DUF168" s="90"/>
      <c r="DUG168" s="90"/>
      <c r="DUH168" s="90"/>
      <c r="DUI168" s="90"/>
      <c r="DUJ168" s="90"/>
      <c r="DUK168" s="90"/>
      <c r="DUL168" s="90"/>
      <c r="DUM168" s="90"/>
      <c r="DUN168" s="90"/>
      <c r="DUO168" s="90"/>
      <c r="DUP168" s="90"/>
      <c r="DUQ168" s="90"/>
      <c r="DUR168" s="90"/>
      <c r="DUS168" s="90"/>
      <c r="DUT168" s="90"/>
      <c r="DUU168" s="90"/>
      <c r="DUV168" s="90"/>
      <c r="DUW168" s="90"/>
      <c r="DUX168" s="90"/>
      <c r="DUY168" s="90"/>
      <c r="DUZ168" s="90"/>
      <c r="DVA168" s="90"/>
      <c r="DVB168" s="90"/>
      <c r="DVC168" s="90"/>
      <c r="DVD168" s="90"/>
      <c r="DVE168" s="90"/>
      <c r="DVF168" s="90"/>
      <c r="DVG168" s="90"/>
      <c r="DVH168" s="90"/>
      <c r="DVI168" s="90"/>
      <c r="DVJ168" s="90"/>
      <c r="DVK168" s="90"/>
      <c r="DVL168" s="90"/>
      <c r="DVM168" s="90"/>
      <c r="DVN168" s="90"/>
      <c r="DVO168" s="90"/>
      <c r="DVP168" s="90"/>
      <c r="DVQ168" s="90"/>
      <c r="DVR168" s="90"/>
      <c r="DVS168" s="90"/>
      <c r="DVT168" s="90"/>
      <c r="DVU168" s="90"/>
      <c r="DVV168" s="90"/>
      <c r="DVW168" s="90"/>
      <c r="DVX168" s="90"/>
      <c r="DVY168" s="90"/>
      <c r="DVZ168" s="90"/>
      <c r="DWA168" s="90"/>
      <c r="DWB168" s="90"/>
      <c r="DWC168" s="90"/>
      <c r="DWD168" s="90"/>
      <c r="DWE168" s="90"/>
      <c r="DWF168" s="90"/>
      <c r="DWG168" s="90"/>
      <c r="DWH168" s="90"/>
      <c r="DWI168" s="90"/>
      <c r="DWJ168" s="90"/>
      <c r="DWK168" s="90"/>
      <c r="DWL168" s="90"/>
      <c r="DWM168" s="90"/>
      <c r="DWN168" s="90"/>
      <c r="DWO168" s="90"/>
      <c r="DWP168" s="90"/>
      <c r="DWQ168" s="90"/>
      <c r="DWR168" s="90"/>
      <c r="DWS168" s="90"/>
      <c r="DWT168" s="90"/>
      <c r="DWU168" s="90"/>
      <c r="DWV168" s="90"/>
      <c r="DWW168" s="90"/>
      <c r="DWX168" s="90"/>
      <c r="DWY168" s="90"/>
      <c r="DWZ168" s="90"/>
      <c r="DXA168" s="90"/>
      <c r="DXB168" s="90"/>
      <c r="DXC168" s="90"/>
      <c r="DXD168" s="90"/>
      <c r="DXE168" s="90"/>
      <c r="DXF168" s="90"/>
      <c r="DXG168" s="90"/>
      <c r="DXH168" s="90"/>
      <c r="DXI168" s="90"/>
      <c r="DXJ168" s="90"/>
      <c r="DXK168" s="90"/>
      <c r="DXL168" s="90"/>
      <c r="DXM168" s="90"/>
      <c r="DXN168" s="90"/>
      <c r="DXO168" s="90"/>
      <c r="DXP168" s="90"/>
      <c r="DXQ168" s="90"/>
      <c r="DXR168" s="90"/>
      <c r="DXS168" s="90"/>
      <c r="DXT168" s="90"/>
      <c r="DXU168" s="90"/>
      <c r="DXV168" s="90"/>
      <c r="DXW168" s="90"/>
      <c r="DXX168" s="90"/>
      <c r="DXY168" s="90"/>
      <c r="DXZ168" s="90"/>
      <c r="DYA168" s="90"/>
      <c r="DYB168" s="90"/>
      <c r="DYC168" s="90"/>
      <c r="DYD168" s="90"/>
      <c r="DYE168" s="90"/>
      <c r="DYF168" s="90"/>
      <c r="DYG168" s="90"/>
      <c r="DYH168" s="90"/>
      <c r="DYI168" s="90"/>
      <c r="DYJ168" s="90"/>
      <c r="DYK168" s="90"/>
      <c r="DYL168" s="90"/>
      <c r="DYM168" s="90"/>
      <c r="DYN168" s="90"/>
      <c r="DYO168" s="90"/>
      <c r="DYP168" s="90"/>
      <c r="DYQ168" s="90"/>
      <c r="DYR168" s="90"/>
      <c r="DYS168" s="90"/>
      <c r="DYT168" s="90"/>
      <c r="DYU168" s="90"/>
      <c r="DYV168" s="90"/>
      <c r="DYW168" s="90"/>
      <c r="DYX168" s="90"/>
      <c r="DYY168" s="90"/>
      <c r="DYZ168" s="90"/>
      <c r="DZA168" s="90"/>
      <c r="DZB168" s="90"/>
      <c r="DZC168" s="90"/>
      <c r="DZD168" s="90"/>
      <c r="DZE168" s="90"/>
      <c r="DZF168" s="90"/>
      <c r="DZG168" s="90"/>
      <c r="DZH168" s="90"/>
      <c r="DZI168" s="90"/>
      <c r="DZJ168" s="90"/>
      <c r="DZK168" s="90"/>
      <c r="DZL168" s="90"/>
      <c r="DZM168" s="90"/>
      <c r="DZN168" s="90"/>
      <c r="DZO168" s="90"/>
      <c r="DZP168" s="90"/>
      <c r="DZQ168" s="90"/>
      <c r="DZR168" s="90"/>
      <c r="DZS168" s="90"/>
      <c r="DZT168" s="90"/>
      <c r="DZU168" s="90"/>
      <c r="DZV168" s="90"/>
      <c r="DZW168" s="90"/>
      <c r="DZX168" s="90"/>
      <c r="DZY168" s="90"/>
      <c r="DZZ168" s="90"/>
      <c r="EAA168" s="90"/>
      <c r="EAB168" s="90"/>
      <c r="EAC168" s="90"/>
      <c r="EAD168" s="90"/>
      <c r="EAE168" s="90"/>
      <c r="EAF168" s="90"/>
      <c r="EAG168" s="90"/>
      <c r="EAH168" s="90"/>
      <c r="EAI168" s="90"/>
      <c r="EAJ168" s="90"/>
      <c r="EAK168" s="90"/>
      <c r="EAL168" s="90"/>
      <c r="EAM168" s="90"/>
      <c r="EAN168" s="90"/>
      <c r="EAO168" s="90"/>
      <c r="EAP168" s="90"/>
      <c r="EAQ168" s="90"/>
      <c r="EAR168" s="90"/>
      <c r="EAS168" s="90"/>
      <c r="EAT168" s="90"/>
      <c r="EAU168" s="90"/>
      <c r="EAV168" s="90"/>
      <c r="EAW168" s="90"/>
      <c r="EAX168" s="90"/>
      <c r="EAY168" s="90"/>
      <c r="EAZ168" s="90"/>
      <c r="EBA168" s="90"/>
      <c r="EBB168" s="90"/>
      <c r="EBC168" s="90"/>
      <c r="EBD168" s="90"/>
      <c r="EBE168" s="90"/>
      <c r="EBF168" s="90"/>
      <c r="EBG168" s="90"/>
      <c r="EBH168" s="90"/>
      <c r="EBI168" s="90"/>
      <c r="EBJ168" s="90"/>
      <c r="EBK168" s="90"/>
      <c r="EBL168" s="90"/>
      <c r="EBM168" s="90"/>
      <c r="EBN168" s="90"/>
      <c r="EBO168" s="90"/>
      <c r="EBP168" s="90"/>
      <c r="EBQ168" s="90"/>
      <c r="EBR168" s="90"/>
      <c r="EBS168" s="90"/>
      <c r="EBT168" s="90"/>
      <c r="EBU168" s="90"/>
      <c r="EBV168" s="90"/>
      <c r="EBW168" s="90"/>
      <c r="EBX168" s="90"/>
      <c r="EBY168" s="90"/>
      <c r="EBZ168" s="90"/>
      <c r="ECA168" s="90"/>
      <c r="ECB168" s="90"/>
      <c r="ECC168" s="90"/>
      <c r="ECD168" s="90"/>
      <c r="ECE168" s="90"/>
      <c r="ECF168" s="90"/>
      <c r="ECG168" s="90"/>
      <c r="ECH168" s="90"/>
      <c r="ECI168" s="90"/>
      <c r="ECJ168" s="90"/>
      <c r="ECK168" s="90"/>
      <c r="ECL168" s="90"/>
      <c r="ECM168" s="90"/>
      <c r="ECN168" s="90"/>
      <c r="ECO168" s="90"/>
      <c r="ECP168" s="90"/>
      <c r="ECQ168" s="90"/>
      <c r="ECR168" s="90"/>
      <c r="ECS168" s="90"/>
      <c r="ECT168" s="90"/>
      <c r="ECU168" s="90"/>
      <c r="ECV168" s="90"/>
      <c r="ECW168" s="90"/>
      <c r="ECX168" s="90"/>
      <c r="ECY168" s="90"/>
      <c r="ECZ168" s="90"/>
      <c r="EDA168" s="90"/>
      <c r="EDB168" s="90"/>
      <c r="EDC168" s="90"/>
      <c r="EDD168" s="90"/>
      <c r="EDE168" s="90"/>
      <c r="EDF168" s="90"/>
      <c r="EDG168" s="90"/>
      <c r="EDH168" s="90"/>
      <c r="EDI168" s="90"/>
      <c r="EDJ168" s="90"/>
      <c r="EDK168" s="90"/>
      <c r="EDL168" s="90"/>
      <c r="EDM168" s="90"/>
      <c r="EDN168" s="90"/>
      <c r="EDO168" s="90"/>
      <c r="EDP168" s="90"/>
      <c r="EDQ168" s="90"/>
      <c r="EDR168" s="90"/>
      <c r="EDS168" s="90"/>
      <c r="EDT168" s="90"/>
      <c r="EDU168" s="90"/>
      <c r="EDV168" s="90"/>
      <c r="EDW168" s="90"/>
      <c r="EDX168" s="90"/>
      <c r="EDY168" s="90"/>
      <c r="EDZ168" s="90"/>
      <c r="EEA168" s="90"/>
      <c r="EEB168" s="90"/>
      <c r="EEC168" s="90"/>
      <c r="EED168" s="90"/>
      <c r="EEE168" s="90"/>
      <c r="EEF168" s="90"/>
      <c r="EEG168" s="90"/>
      <c r="EEH168" s="90"/>
      <c r="EEI168" s="90"/>
      <c r="EEJ168" s="90"/>
      <c r="EEK168" s="90"/>
      <c r="EEL168" s="90"/>
      <c r="EEM168" s="90"/>
      <c r="EEN168" s="90"/>
      <c r="EEO168" s="90"/>
      <c r="EEP168" s="90"/>
      <c r="EEQ168" s="90"/>
      <c r="EER168" s="90"/>
      <c r="EES168" s="90"/>
      <c r="EET168" s="90"/>
      <c r="EEU168" s="90"/>
      <c r="EEV168" s="90"/>
      <c r="EEW168" s="90"/>
      <c r="EEX168" s="90"/>
      <c r="EEY168" s="90"/>
      <c r="EEZ168" s="90"/>
      <c r="EFA168" s="90"/>
      <c r="EFB168" s="90"/>
      <c r="EFC168" s="90"/>
      <c r="EFD168" s="90"/>
      <c r="EFE168" s="90"/>
      <c r="EFF168" s="90"/>
      <c r="EFG168" s="90"/>
      <c r="EFH168" s="90"/>
      <c r="EFI168" s="90"/>
      <c r="EFJ168" s="90"/>
      <c r="EFK168" s="90"/>
      <c r="EFL168" s="90"/>
      <c r="EFM168" s="90"/>
      <c r="EFN168" s="90"/>
      <c r="EFO168" s="90"/>
      <c r="EFP168" s="90"/>
      <c r="EFQ168" s="90"/>
      <c r="EFR168" s="90"/>
      <c r="EFS168" s="90"/>
      <c r="EFT168" s="90"/>
      <c r="EFU168" s="90"/>
      <c r="EFV168" s="90"/>
      <c r="EFW168" s="90"/>
      <c r="EFX168" s="90"/>
      <c r="EFY168" s="90"/>
      <c r="EFZ168" s="90"/>
      <c r="EGA168" s="90"/>
      <c r="EGB168" s="90"/>
      <c r="EGC168" s="90"/>
      <c r="EGD168" s="90"/>
      <c r="EGE168" s="90"/>
      <c r="EGF168" s="90"/>
      <c r="EGG168" s="90"/>
      <c r="EGH168" s="90"/>
      <c r="EGI168" s="90"/>
      <c r="EGJ168" s="90"/>
      <c r="EGK168" s="90"/>
      <c r="EGL168" s="90"/>
      <c r="EGM168" s="90"/>
      <c r="EGN168" s="90"/>
      <c r="EGO168" s="90"/>
      <c r="EGP168" s="90"/>
      <c r="EGQ168" s="90"/>
      <c r="EGR168" s="90"/>
      <c r="EGS168" s="90"/>
      <c r="EGT168" s="90"/>
      <c r="EGU168" s="90"/>
      <c r="EGV168" s="90"/>
      <c r="EGW168" s="90"/>
      <c r="EGX168" s="90"/>
      <c r="EGY168" s="90"/>
      <c r="EGZ168" s="90"/>
      <c r="EHA168" s="90"/>
      <c r="EHB168" s="90"/>
      <c r="EHC168" s="90"/>
      <c r="EHD168" s="90"/>
      <c r="EHE168" s="90"/>
      <c r="EHF168" s="90"/>
      <c r="EHG168" s="90"/>
      <c r="EHH168" s="90"/>
      <c r="EHI168" s="90"/>
      <c r="EHJ168" s="90"/>
      <c r="EHK168" s="90"/>
      <c r="EHL168" s="90"/>
      <c r="EHM168" s="90"/>
      <c r="EHN168" s="90"/>
      <c r="EHO168" s="90"/>
      <c r="EHP168" s="90"/>
      <c r="EHQ168" s="90"/>
      <c r="EHR168" s="90"/>
      <c r="EHS168" s="90"/>
      <c r="EHT168" s="90"/>
      <c r="EHU168" s="90"/>
      <c r="EHV168" s="90"/>
      <c r="EHW168" s="90"/>
      <c r="EHX168" s="90"/>
      <c r="EHY168" s="90"/>
      <c r="EHZ168" s="90"/>
      <c r="EIA168" s="90"/>
      <c r="EIB168" s="90"/>
      <c r="EIC168" s="90"/>
      <c r="EID168" s="90"/>
      <c r="EIE168" s="90"/>
      <c r="EIF168" s="90"/>
      <c r="EIG168" s="90"/>
      <c r="EIH168" s="90"/>
      <c r="EII168" s="90"/>
      <c r="EIJ168" s="90"/>
      <c r="EIK168" s="90"/>
      <c r="EIL168" s="90"/>
      <c r="EIM168" s="90"/>
      <c r="EIN168" s="90"/>
      <c r="EIO168" s="90"/>
      <c r="EIP168" s="90"/>
      <c r="EIQ168" s="90"/>
      <c r="EIR168" s="90"/>
      <c r="EIS168" s="90"/>
      <c r="EIT168" s="90"/>
      <c r="EIU168" s="90"/>
      <c r="EIV168" s="90"/>
      <c r="EIW168" s="90"/>
      <c r="EIX168" s="90"/>
      <c r="EIY168" s="90"/>
      <c r="EIZ168" s="90"/>
      <c r="EJA168" s="90"/>
      <c r="EJB168" s="90"/>
      <c r="EJC168" s="90"/>
      <c r="EJD168" s="90"/>
      <c r="EJE168" s="90"/>
      <c r="EJF168" s="90"/>
      <c r="EJG168" s="90"/>
      <c r="EJH168" s="90"/>
      <c r="EJI168" s="90"/>
      <c r="EJJ168" s="90"/>
      <c r="EJK168" s="90"/>
      <c r="EJL168" s="90"/>
      <c r="EJM168" s="90"/>
      <c r="EJN168" s="90"/>
      <c r="EJO168" s="90"/>
      <c r="EJP168" s="90"/>
      <c r="EJQ168" s="90"/>
      <c r="EJR168" s="90"/>
      <c r="EJS168" s="90"/>
      <c r="EJT168" s="90"/>
      <c r="EJU168" s="90"/>
      <c r="EJV168" s="90"/>
      <c r="EJW168" s="90"/>
      <c r="EJX168" s="90"/>
      <c r="EJY168" s="90"/>
      <c r="EJZ168" s="90"/>
      <c r="EKA168" s="90"/>
      <c r="EKB168" s="90"/>
      <c r="EKC168" s="90"/>
      <c r="EKD168" s="90"/>
      <c r="EKE168" s="90"/>
      <c r="EKF168" s="90"/>
      <c r="EKG168" s="90"/>
      <c r="EKH168" s="90"/>
      <c r="EKI168" s="90"/>
      <c r="EKJ168" s="90"/>
      <c r="EKK168" s="90"/>
      <c r="EKL168" s="90"/>
      <c r="EKM168" s="90"/>
      <c r="EKN168" s="90"/>
      <c r="EKO168" s="90"/>
      <c r="EKP168" s="90"/>
      <c r="EKQ168" s="90"/>
      <c r="EKR168" s="90"/>
      <c r="EKS168" s="90"/>
      <c r="EKT168" s="90"/>
      <c r="EKU168" s="90"/>
      <c r="EKV168" s="90"/>
      <c r="EKW168" s="90"/>
      <c r="EKX168" s="90"/>
      <c r="EKY168" s="90"/>
      <c r="EKZ168" s="90"/>
      <c r="ELA168" s="90"/>
      <c r="ELB168" s="90"/>
      <c r="ELC168" s="90"/>
      <c r="ELD168" s="90"/>
      <c r="ELE168" s="90"/>
      <c r="ELF168" s="90"/>
      <c r="ELG168" s="90"/>
      <c r="ELH168" s="90"/>
      <c r="ELI168" s="90"/>
      <c r="ELJ168" s="90"/>
      <c r="ELK168" s="90"/>
      <c r="ELL168" s="90"/>
      <c r="ELM168" s="90"/>
      <c r="ELN168" s="90"/>
      <c r="ELO168" s="90"/>
      <c r="ELP168" s="90"/>
      <c r="ELQ168" s="90"/>
      <c r="ELR168" s="90"/>
      <c r="ELS168" s="90"/>
      <c r="ELT168" s="90"/>
      <c r="ELU168" s="90"/>
      <c r="ELV168" s="90"/>
      <c r="ELW168" s="90"/>
      <c r="ELX168" s="90"/>
      <c r="ELY168" s="90"/>
      <c r="ELZ168" s="90"/>
      <c r="EMA168" s="90"/>
      <c r="EMB168" s="90"/>
      <c r="EMC168" s="90"/>
      <c r="EMD168" s="90"/>
      <c r="EME168" s="90"/>
      <c r="EMF168" s="90"/>
      <c r="EMG168" s="90"/>
      <c r="EMH168" s="90"/>
      <c r="EMI168" s="90"/>
      <c r="EMJ168" s="90"/>
      <c r="EMK168" s="90"/>
      <c r="EML168" s="90"/>
      <c r="EMM168" s="90"/>
      <c r="EMN168" s="90"/>
      <c r="EMO168" s="90"/>
      <c r="EMP168" s="90"/>
      <c r="EMQ168" s="90"/>
      <c r="EMR168" s="90"/>
      <c r="EMS168" s="90"/>
      <c r="EMT168" s="90"/>
      <c r="EMU168" s="90"/>
      <c r="EMV168" s="90"/>
      <c r="EMW168" s="90"/>
      <c r="EMX168" s="90"/>
      <c r="EMY168" s="90"/>
      <c r="EMZ168" s="90"/>
      <c r="ENA168" s="90"/>
      <c r="ENB168" s="90"/>
      <c r="ENC168" s="90"/>
      <c r="END168" s="90"/>
      <c r="ENE168" s="90"/>
      <c r="ENF168" s="90"/>
      <c r="ENG168" s="90"/>
      <c r="ENH168" s="90"/>
      <c r="ENI168" s="90"/>
      <c r="ENJ168" s="90"/>
      <c r="ENK168" s="90"/>
      <c r="ENL168" s="90"/>
      <c r="ENM168" s="90"/>
      <c r="ENN168" s="90"/>
      <c r="ENO168" s="90"/>
      <c r="ENP168" s="90"/>
      <c r="ENQ168" s="90"/>
      <c r="ENR168" s="90"/>
      <c r="ENS168" s="90"/>
      <c r="ENT168" s="90"/>
      <c r="ENU168" s="90"/>
      <c r="ENV168" s="90"/>
      <c r="ENW168" s="90"/>
      <c r="ENX168" s="90"/>
      <c r="ENY168" s="90"/>
      <c r="ENZ168" s="90"/>
      <c r="EOA168" s="90"/>
      <c r="EOB168" s="90"/>
      <c r="EOC168" s="90"/>
      <c r="EOD168" s="90"/>
      <c r="EOE168" s="90"/>
      <c r="EOF168" s="90"/>
      <c r="EOG168" s="90"/>
      <c r="EOH168" s="90"/>
      <c r="EOI168" s="90"/>
      <c r="EOJ168" s="90"/>
      <c r="EOK168" s="90"/>
      <c r="EOL168" s="90"/>
      <c r="EOM168" s="90"/>
      <c r="EON168" s="90"/>
      <c r="EOO168" s="90"/>
      <c r="EOP168" s="90"/>
      <c r="EOQ168" s="90"/>
      <c r="EOR168" s="90"/>
      <c r="EOS168" s="90"/>
      <c r="EOT168" s="90"/>
      <c r="EOU168" s="90"/>
      <c r="EOV168" s="90"/>
      <c r="EOW168" s="90"/>
      <c r="EOX168" s="90"/>
      <c r="EOY168" s="90"/>
      <c r="EOZ168" s="90"/>
      <c r="EPA168" s="90"/>
      <c r="EPB168" s="90"/>
      <c r="EPC168" s="90"/>
      <c r="EPD168" s="90"/>
      <c r="EPE168" s="90"/>
      <c r="EPF168" s="90"/>
      <c r="EPG168" s="90"/>
      <c r="EPH168" s="90"/>
      <c r="EPI168" s="90"/>
      <c r="EPJ168" s="90"/>
      <c r="EPK168" s="90"/>
      <c r="EPL168" s="90"/>
      <c r="EPM168" s="90"/>
      <c r="EPN168" s="90"/>
      <c r="EPO168" s="90"/>
      <c r="EPP168" s="90"/>
      <c r="EPQ168" s="90"/>
      <c r="EPR168" s="90"/>
      <c r="EPS168" s="90"/>
      <c r="EPT168" s="90"/>
      <c r="EPU168" s="90"/>
      <c r="EPV168" s="90"/>
      <c r="EPW168" s="90"/>
      <c r="EPX168" s="90"/>
      <c r="EPY168" s="90"/>
      <c r="EPZ168" s="90"/>
      <c r="EQA168" s="90"/>
      <c r="EQB168" s="90"/>
      <c r="EQC168" s="90"/>
      <c r="EQD168" s="90"/>
      <c r="EQE168" s="90"/>
      <c r="EQF168" s="90"/>
      <c r="EQG168" s="90"/>
      <c r="EQH168" s="90"/>
      <c r="EQI168" s="90"/>
      <c r="EQJ168" s="90"/>
      <c r="EQK168" s="90"/>
      <c r="EQL168" s="90"/>
      <c r="EQM168" s="90"/>
      <c r="EQN168" s="90"/>
      <c r="EQO168" s="90"/>
      <c r="EQP168" s="90"/>
      <c r="EQQ168" s="90"/>
      <c r="EQR168" s="90"/>
      <c r="EQS168" s="90"/>
      <c r="EQT168" s="90"/>
      <c r="EQU168" s="90"/>
      <c r="EQV168" s="90"/>
      <c r="EQW168" s="90"/>
      <c r="EQX168" s="90"/>
      <c r="EQY168" s="90"/>
      <c r="EQZ168" s="90"/>
      <c r="ERA168" s="90"/>
      <c r="ERB168" s="90"/>
      <c r="ERC168" s="90"/>
      <c r="ERD168" s="90"/>
      <c r="ERE168" s="90"/>
      <c r="ERF168" s="90"/>
      <c r="ERG168" s="90"/>
      <c r="ERH168" s="90"/>
      <c r="ERI168" s="90"/>
      <c r="ERJ168" s="90"/>
      <c r="ERK168" s="90"/>
      <c r="ERL168" s="90"/>
      <c r="ERM168" s="90"/>
      <c r="ERN168" s="90"/>
      <c r="ERO168" s="90"/>
      <c r="ERP168" s="90"/>
      <c r="ERQ168" s="90"/>
      <c r="ERR168" s="90"/>
      <c r="ERS168" s="90"/>
      <c r="ERT168" s="90"/>
      <c r="ERU168" s="90"/>
      <c r="ERV168" s="90"/>
      <c r="ERW168" s="90"/>
      <c r="ERX168" s="90"/>
      <c r="ERY168" s="90"/>
      <c r="ERZ168" s="90"/>
      <c r="ESA168" s="90"/>
      <c r="ESB168" s="90"/>
      <c r="ESC168" s="90"/>
      <c r="ESD168" s="90"/>
      <c r="ESE168" s="90"/>
      <c r="ESF168" s="90"/>
      <c r="ESG168" s="90"/>
      <c r="ESH168" s="90"/>
      <c r="ESI168" s="90"/>
      <c r="ESJ168" s="90"/>
      <c r="ESK168" s="90"/>
      <c r="ESL168" s="90"/>
      <c r="ESM168" s="90"/>
      <c r="ESN168" s="90"/>
      <c r="ESO168" s="90"/>
      <c r="ESP168" s="90"/>
      <c r="ESQ168" s="90"/>
      <c r="ESR168" s="90"/>
      <c r="ESS168" s="90"/>
      <c r="EST168" s="90"/>
      <c r="ESU168" s="90"/>
      <c r="ESV168" s="90"/>
      <c r="ESW168" s="90"/>
      <c r="ESX168" s="90"/>
      <c r="ESY168" s="90"/>
      <c r="ESZ168" s="90"/>
      <c r="ETA168" s="90"/>
      <c r="ETB168" s="90"/>
      <c r="ETC168" s="90"/>
      <c r="ETD168" s="90"/>
      <c r="ETE168" s="90"/>
      <c r="ETF168" s="90"/>
      <c r="ETG168" s="90"/>
      <c r="ETH168" s="90"/>
      <c r="ETI168" s="90"/>
      <c r="ETJ168" s="90"/>
      <c r="ETK168" s="90"/>
      <c r="ETL168" s="90"/>
      <c r="ETM168" s="90"/>
      <c r="ETN168" s="90"/>
      <c r="ETO168" s="90"/>
      <c r="ETP168" s="90"/>
      <c r="ETQ168" s="90"/>
      <c r="ETR168" s="90"/>
      <c r="ETS168" s="90"/>
      <c r="ETT168" s="90"/>
      <c r="ETU168" s="90"/>
      <c r="ETV168" s="90"/>
      <c r="ETW168" s="90"/>
      <c r="ETX168" s="90"/>
      <c r="ETY168" s="90"/>
      <c r="ETZ168" s="90"/>
      <c r="EUA168" s="90"/>
      <c r="EUB168" s="90"/>
      <c r="EUC168" s="90"/>
      <c r="EUD168" s="90"/>
      <c r="EUE168" s="90"/>
      <c r="EUF168" s="90"/>
      <c r="EUG168" s="90"/>
      <c r="EUH168" s="90"/>
      <c r="EUI168" s="90"/>
      <c r="EUJ168" s="90"/>
      <c r="EUK168" s="90"/>
      <c r="EUL168" s="90"/>
      <c r="EUM168" s="90"/>
      <c r="EUN168" s="90"/>
      <c r="EUO168" s="90"/>
      <c r="EUP168" s="90"/>
      <c r="EUQ168" s="90"/>
      <c r="EUR168" s="90"/>
      <c r="EUS168" s="90"/>
      <c r="EUT168" s="90"/>
      <c r="EUU168" s="90"/>
      <c r="EUV168" s="90"/>
      <c r="EUW168" s="90"/>
      <c r="EUX168" s="90"/>
      <c r="EUY168" s="90"/>
      <c r="EUZ168" s="90"/>
      <c r="EVA168" s="90"/>
      <c r="EVB168" s="90"/>
      <c r="EVC168" s="90"/>
      <c r="EVD168" s="90"/>
      <c r="EVE168" s="90"/>
      <c r="EVF168" s="90"/>
      <c r="EVG168" s="90"/>
      <c r="EVH168" s="90"/>
      <c r="EVI168" s="90"/>
      <c r="EVJ168" s="90"/>
      <c r="EVK168" s="90"/>
      <c r="EVL168" s="90"/>
      <c r="EVM168" s="90"/>
      <c r="EVN168" s="90"/>
      <c r="EVO168" s="90"/>
      <c r="EVP168" s="90"/>
      <c r="EVQ168" s="90"/>
      <c r="EVR168" s="90"/>
      <c r="EVS168" s="90"/>
      <c r="EVT168" s="90"/>
      <c r="EVU168" s="90"/>
      <c r="EVV168" s="90"/>
      <c r="EVW168" s="90"/>
      <c r="EVX168" s="90"/>
      <c r="EVY168" s="90"/>
      <c r="EVZ168" s="90"/>
      <c r="EWA168" s="90"/>
      <c r="EWB168" s="90"/>
      <c r="EWC168" s="90"/>
      <c r="EWD168" s="90"/>
      <c r="EWE168" s="90"/>
      <c r="EWF168" s="90"/>
      <c r="EWG168" s="90"/>
      <c r="EWH168" s="90"/>
      <c r="EWI168" s="90"/>
      <c r="EWJ168" s="90"/>
      <c r="EWK168" s="90"/>
      <c r="EWL168" s="90"/>
      <c r="EWM168" s="90"/>
      <c r="EWN168" s="90"/>
      <c r="EWO168" s="90"/>
      <c r="EWP168" s="90"/>
      <c r="EWQ168" s="90"/>
      <c r="EWR168" s="90"/>
      <c r="EWS168" s="90"/>
      <c r="EWT168" s="90"/>
      <c r="EWU168" s="90"/>
      <c r="EWV168" s="90"/>
      <c r="EWW168" s="90"/>
      <c r="EWX168" s="90"/>
      <c r="EWY168" s="90"/>
      <c r="EWZ168" s="90"/>
      <c r="EXA168" s="90"/>
      <c r="EXB168" s="90"/>
      <c r="EXC168" s="90"/>
      <c r="EXD168" s="90"/>
      <c r="EXE168" s="90"/>
      <c r="EXF168" s="90"/>
      <c r="EXG168" s="90"/>
      <c r="EXH168" s="90"/>
      <c r="EXI168" s="90"/>
      <c r="EXJ168" s="90"/>
      <c r="EXK168" s="90"/>
      <c r="EXL168" s="90"/>
      <c r="EXM168" s="90"/>
      <c r="EXN168" s="90"/>
      <c r="EXO168" s="90"/>
      <c r="EXP168" s="90"/>
      <c r="EXQ168" s="90"/>
      <c r="EXR168" s="90"/>
      <c r="EXS168" s="90"/>
      <c r="EXT168" s="90"/>
      <c r="EXU168" s="90"/>
      <c r="EXV168" s="90"/>
      <c r="EXW168" s="90"/>
      <c r="EXX168" s="90"/>
      <c r="EXY168" s="90"/>
      <c r="EXZ168" s="90"/>
      <c r="EYA168" s="90"/>
      <c r="EYB168" s="90"/>
      <c r="EYC168" s="90"/>
      <c r="EYD168" s="90"/>
      <c r="EYE168" s="90"/>
      <c r="EYF168" s="90"/>
      <c r="EYG168" s="90"/>
      <c r="EYH168" s="90"/>
      <c r="EYI168" s="90"/>
      <c r="EYJ168" s="90"/>
      <c r="EYK168" s="90"/>
      <c r="EYL168" s="90"/>
      <c r="EYM168" s="90"/>
      <c r="EYN168" s="90"/>
      <c r="EYO168" s="90"/>
      <c r="EYP168" s="90"/>
      <c r="EYQ168" s="90"/>
      <c r="EYR168" s="90"/>
      <c r="EYS168" s="90"/>
      <c r="EYT168" s="90"/>
      <c r="EYU168" s="90"/>
      <c r="EYV168" s="90"/>
      <c r="EYW168" s="90"/>
      <c r="EYX168" s="90"/>
      <c r="EYY168" s="90"/>
      <c r="EYZ168" s="90"/>
      <c r="EZA168" s="90"/>
      <c r="EZB168" s="90"/>
      <c r="EZC168" s="90"/>
      <c r="EZD168" s="90"/>
      <c r="EZE168" s="90"/>
      <c r="EZF168" s="90"/>
      <c r="EZG168" s="90"/>
      <c r="EZH168" s="90"/>
      <c r="EZI168" s="90"/>
      <c r="EZJ168" s="90"/>
      <c r="EZK168" s="90"/>
      <c r="EZL168" s="90"/>
      <c r="EZM168" s="90"/>
      <c r="EZN168" s="90"/>
      <c r="EZO168" s="90"/>
      <c r="EZP168" s="90"/>
      <c r="EZQ168" s="90"/>
      <c r="EZR168" s="90"/>
      <c r="EZS168" s="90"/>
      <c r="EZT168" s="90"/>
      <c r="EZU168" s="90"/>
      <c r="EZV168" s="90"/>
      <c r="EZW168" s="90"/>
      <c r="EZX168" s="90"/>
      <c r="EZY168" s="90"/>
      <c r="EZZ168" s="90"/>
      <c r="FAA168" s="90"/>
      <c r="FAB168" s="90"/>
      <c r="FAC168" s="90"/>
      <c r="FAD168" s="90"/>
      <c r="FAE168" s="90"/>
      <c r="FAF168" s="90"/>
      <c r="FAG168" s="90"/>
      <c r="FAH168" s="90"/>
      <c r="FAI168" s="90"/>
      <c r="FAJ168" s="90"/>
      <c r="FAK168" s="90"/>
      <c r="FAL168" s="90"/>
      <c r="FAM168" s="90"/>
      <c r="FAN168" s="90"/>
      <c r="FAO168" s="90"/>
      <c r="FAP168" s="90"/>
      <c r="FAQ168" s="90"/>
      <c r="FAR168" s="90"/>
      <c r="FAS168" s="90"/>
      <c r="FAT168" s="90"/>
      <c r="FAU168" s="90"/>
      <c r="FAV168" s="90"/>
      <c r="FAW168" s="90"/>
      <c r="FAX168" s="90"/>
      <c r="FAY168" s="90"/>
      <c r="FAZ168" s="90"/>
      <c r="FBA168" s="90"/>
      <c r="FBB168" s="90"/>
      <c r="FBC168" s="90"/>
      <c r="FBD168" s="90"/>
      <c r="FBE168" s="90"/>
      <c r="FBF168" s="90"/>
      <c r="FBG168" s="90"/>
      <c r="FBH168" s="90"/>
      <c r="FBI168" s="90"/>
      <c r="FBJ168" s="90"/>
      <c r="FBK168" s="90"/>
      <c r="FBL168" s="90"/>
      <c r="FBM168" s="90"/>
      <c r="FBN168" s="90"/>
      <c r="FBO168" s="90"/>
      <c r="FBP168" s="90"/>
      <c r="FBQ168" s="90"/>
      <c r="FBR168" s="90"/>
      <c r="FBS168" s="90"/>
      <c r="FBT168" s="90"/>
      <c r="FBU168" s="90"/>
      <c r="FBV168" s="90"/>
      <c r="FBW168" s="90"/>
      <c r="FBX168" s="90"/>
      <c r="FBY168" s="90"/>
      <c r="FBZ168" s="90"/>
      <c r="FCA168" s="90"/>
      <c r="FCB168" s="90"/>
      <c r="FCC168" s="90"/>
      <c r="FCD168" s="90"/>
      <c r="FCE168" s="90"/>
      <c r="FCF168" s="90"/>
      <c r="FCG168" s="90"/>
      <c r="FCH168" s="90"/>
      <c r="FCI168" s="90"/>
      <c r="FCJ168" s="90"/>
      <c r="FCK168" s="90"/>
      <c r="FCL168" s="90"/>
      <c r="FCM168" s="90"/>
      <c r="FCN168" s="90"/>
      <c r="FCO168" s="90"/>
      <c r="FCP168" s="90"/>
      <c r="FCQ168" s="90"/>
      <c r="FCR168" s="90"/>
      <c r="FCS168" s="90"/>
      <c r="FCT168" s="90"/>
      <c r="FCU168" s="90"/>
      <c r="FCV168" s="90"/>
      <c r="FCW168" s="90"/>
      <c r="FCX168" s="90"/>
      <c r="FCY168" s="90"/>
      <c r="FCZ168" s="90"/>
      <c r="FDA168" s="90"/>
      <c r="FDB168" s="90"/>
      <c r="FDC168" s="90"/>
      <c r="FDD168" s="90"/>
      <c r="FDE168" s="90"/>
      <c r="FDF168" s="90"/>
      <c r="FDG168" s="90"/>
      <c r="FDH168" s="90"/>
      <c r="FDI168" s="90"/>
      <c r="FDJ168" s="90"/>
      <c r="FDK168" s="90"/>
      <c r="FDL168" s="90"/>
      <c r="FDM168" s="90"/>
      <c r="FDN168" s="90"/>
      <c r="FDO168" s="90"/>
      <c r="FDP168" s="90"/>
      <c r="FDQ168" s="90"/>
      <c r="FDR168" s="90"/>
      <c r="FDS168" s="90"/>
      <c r="FDT168" s="90"/>
      <c r="FDU168" s="90"/>
      <c r="FDV168" s="90"/>
      <c r="FDW168" s="90"/>
      <c r="FDX168" s="90"/>
      <c r="FDY168" s="90"/>
      <c r="FDZ168" s="90"/>
      <c r="FEA168" s="90"/>
      <c r="FEB168" s="90"/>
      <c r="FEC168" s="90"/>
      <c r="FED168" s="90"/>
      <c r="FEE168" s="90"/>
      <c r="FEF168" s="90"/>
      <c r="FEG168" s="90"/>
      <c r="FEH168" s="90"/>
      <c r="FEI168" s="90"/>
      <c r="FEJ168" s="90"/>
      <c r="FEK168" s="90"/>
      <c r="FEL168" s="90"/>
      <c r="FEM168" s="90"/>
      <c r="FEN168" s="90"/>
      <c r="FEO168" s="90"/>
      <c r="FEP168" s="90"/>
      <c r="FEQ168" s="90"/>
      <c r="FER168" s="90"/>
      <c r="FES168" s="90"/>
      <c r="FET168" s="90"/>
      <c r="FEU168" s="90"/>
      <c r="FEV168" s="90"/>
      <c r="FEW168" s="90"/>
      <c r="FEX168" s="90"/>
      <c r="FEY168" s="90"/>
      <c r="FEZ168" s="90"/>
      <c r="FFA168" s="90"/>
      <c r="FFB168" s="90"/>
      <c r="FFC168" s="90"/>
      <c r="FFD168" s="90"/>
      <c r="FFE168" s="90"/>
      <c r="FFF168" s="90"/>
      <c r="FFG168" s="90"/>
      <c r="FFH168" s="90"/>
      <c r="FFI168" s="90"/>
      <c r="FFJ168" s="90"/>
      <c r="FFK168" s="90"/>
      <c r="FFL168" s="90"/>
      <c r="FFM168" s="90"/>
      <c r="FFN168" s="90"/>
      <c r="FFO168" s="90"/>
      <c r="FFP168" s="90"/>
      <c r="FFQ168" s="90"/>
      <c r="FFR168" s="90"/>
      <c r="FFS168" s="90"/>
      <c r="FFT168" s="90"/>
      <c r="FFU168" s="90"/>
      <c r="FFV168" s="90"/>
      <c r="FFW168" s="90"/>
      <c r="FFX168" s="90"/>
      <c r="FFY168" s="90"/>
      <c r="FFZ168" s="90"/>
      <c r="FGA168" s="90"/>
      <c r="FGB168" s="90"/>
      <c r="FGC168" s="90"/>
      <c r="FGD168" s="90"/>
      <c r="FGE168" s="90"/>
      <c r="FGF168" s="90"/>
      <c r="FGG168" s="90"/>
      <c r="FGH168" s="90"/>
      <c r="FGI168" s="90"/>
      <c r="FGJ168" s="90"/>
      <c r="FGK168" s="90"/>
      <c r="FGL168" s="90"/>
      <c r="FGM168" s="90"/>
      <c r="FGN168" s="90"/>
      <c r="FGO168" s="90"/>
      <c r="FGP168" s="90"/>
      <c r="FGQ168" s="90"/>
      <c r="FGR168" s="90"/>
      <c r="FGS168" s="90"/>
      <c r="FGT168" s="90"/>
      <c r="FGU168" s="90"/>
      <c r="FGV168" s="90"/>
      <c r="FGW168" s="90"/>
      <c r="FGX168" s="90"/>
      <c r="FGY168" s="90"/>
      <c r="FGZ168" s="90"/>
      <c r="FHA168" s="90"/>
      <c r="FHB168" s="90"/>
      <c r="FHC168" s="90"/>
      <c r="FHD168" s="90"/>
      <c r="FHE168" s="90"/>
      <c r="FHF168" s="90"/>
      <c r="FHG168" s="90"/>
      <c r="FHH168" s="90"/>
      <c r="FHI168" s="90"/>
      <c r="FHJ168" s="90"/>
      <c r="FHK168" s="90"/>
      <c r="FHL168" s="90"/>
      <c r="FHM168" s="90"/>
      <c r="FHN168" s="90"/>
      <c r="FHO168" s="90"/>
      <c r="FHP168" s="90"/>
      <c r="FHQ168" s="90"/>
      <c r="FHR168" s="90"/>
      <c r="FHS168" s="90"/>
      <c r="FHT168" s="90"/>
      <c r="FHU168" s="90"/>
      <c r="FHV168" s="90"/>
      <c r="FHW168" s="90"/>
      <c r="FHX168" s="90"/>
      <c r="FHY168" s="90"/>
      <c r="FHZ168" s="90"/>
      <c r="FIA168" s="90"/>
      <c r="FIB168" s="90"/>
      <c r="FIC168" s="90"/>
      <c r="FID168" s="90"/>
      <c r="FIE168" s="90"/>
      <c r="FIF168" s="90"/>
      <c r="FIG168" s="90"/>
      <c r="FIH168" s="90"/>
      <c r="FII168" s="90"/>
      <c r="FIJ168" s="90"/>
      <c r="FIK168" s="90"/>
      <c r="FIL168" s="90"/>
      <c r="FIM168" s="90"/>
      <c r="FIN168" s="90"/>
      <c r="FIO168" s="90"/>
      <c r="FIP168" s="90"/>
      <c r="FIQ168" s="90"/>
      <c r="FIR168" s="90"/>
      <c r="FIS168" s="90"/>
      <c r="FIT168" s="90"/>
      <c r="FIU168" s="90"/>
      <c r="FIV168" s="90"/>
      <c r="FIW168" s="90"/>
      <c r="FIX168" s="90"/>
      <c r="FIY168" s="90"/>
      <c r="FIZ168" s="90"/>
      <c r="FJA168" s="90"/>
      <c r="FJB168" s="90"/>
      <c r="FJC168" s="90"/>
      <c r="FJD168" s="90"/>
      <c r="FJE168" s="90"/>
      <c r="FJF168" s="90"/>
      <c r="FJG168" s="90"/>
      <c r="FJH168" s="90"/>
      <c r="FJI168" s="90"/>
      <c r="FJJ168" s="90"/>
      <c r="FJK168" s="90"/>
      <c r="FJL168" s="90"/>
      <c r="FJM168" s="90"/>
      <c r="FJN168" s="90"/>
      <c r="FJO168" s="90"/>
      <c r="FJP168" s="90"/>
      <c r="FJQ168" s="90"/>
      <c r="FJR168" s="90"/>
      <c r="FJS168" s="90"/>
      <c r="FJT168" s="90"/>
      <c r="FJU168" s="90"/>
      <c r="FJV168" s="90"/>
      <c r="FJW168" s="90"/>
      <c r="FJX168" s="90"/>
      <c r="FJY168" s="90"/>
      <c r="FJZ168" s="90"/>
      <c r="FKA168" s="90"/>
      <c r="FKB168" s="90"/>
      <c r="FKC168" s="90"/>
      <c r="FKD168" s="90"/>
      <c r="FKE168" s="90"/>
      <c r="FKF168" s="90"/>
      <c r="FKG168" s="90"/>
      <c r="FKH168" s="90"/>
      <c r="FKI168" s="90"/>
      <c r="FKJ168" s="90"/>
      <c r="FKK168" s="90"/>
      <c r="FKL168" s="90"/>
      <c r="FKM168" s="90"/>
      <c r="FKN168" s="90"/>
      <c r="FKO168" s="90"/>
      <c r="FKP168" s="90"/>
      <c r="FKQ168" s="90"/>
      <c r="FKR168" s="90"/>
      <c r="FKS168" s="90"/>
      <c r="FKT168" s="90"/>
      <c r="FKU168" s="90"/>
      <c r="FKV168" s="90"/>
      <c r="FKW168" s="90"/>
      <c r="FKX168" s="90"/>
      <c r="FKY168" s="90"/>
      <c r="FKZ168" s="90"/>
      <c r="FLA168" s="90"/>
      <c r="FLB168" s="90"/>
      <c r="FLC168" s="90"/>
      <c r="FLD168" s="90"/>
      <c r="FLE168" s="90"/>
      <c r="FLF168" s="90"/>
      <c r="FLG168" s="90"/>
      <c r="FLH168" s="90"/>
      <c r="FLI168" s="90"/>
      <c r="FLJ168" s="90"/>
      <c r="FLK168" s="90"/>
      <c r="FLL168" s="90"/>
      <c r="FLM168" s="90"/>
      <c r="FLN168" s="90"/>
      <c r="FLO168" s="90"/>
      <c r="FLP168" s="90"/>
      <c r="FLQ168" s="90"/>
      <c r="FLR168" s="90"/>
      <c r="FLS168" s="90"/>
      <c r="FLT168" s="90"/>
      <c r="FLU168" s="90"/>
      <c r="FLV168" s="90"/>
      <c r="FLW168" s="90"/>
      <c r="FLX168" s="90"/>
      <c r="FLY168" s="90"/>
      <c r="FLZ168" s="90"/>
      <c r="FMA168" s="90"/>
      <c r="FMB168" s="90"/>
      <c r="FMC168" s="90"/>
      <c r="FMD168" s="90"/>
      <c r="FME168" s="90"/>
      <c r="FMF168" s="90"/>
      <c r="FMG168" s="90"/>
      <c r="FMH168" s="90"/>
      <c r="FMI168" s="90"/>
      <c r="FMJ168" s="90"/>
      <c r="FMK168" s="90"/>
      <c r="FML168" s="90"/>
      <c r="FMM168" s="90"/>
      <c r="FMN168" s="90"/>
      <c r="FMO168" s="90"/>
      <c r="FMP168" s="90"/>
      <c r="FMQ168" s="90"/>
      <c r="FMR168" s="90"/>
      <c r="FMS168" s="90"/>
      <c r="FMT168" s="90"/>
      <c r="FMU168" s="90"/>
      <c r="FMV168" s="90"/>
      <c r="FMW168" s="90"/>
      <c r="FMX168" s="90"/>
      <c r="FMY168" s="90"/>
      <c r="FMZ168" s="90"/>
      <c r="FNA168" s="90"/>
      <c r="FNB168" s="90"/>
      <c r="FNC168" s="90"/>
      <c r="FND168" s="90"/>
      <c r="FNE168" s="90"/>
      <c r="FNF168" s="90"/>
      <c r="FNG168" s="90"/>
      <c r="FNH168" s="90"/>
      <c r="FNI168" s="90"/>
      <c r="FNJ168" s="90"/>
      <c r="FNK168" s="90"/>
      <c r="FNL168" s="90"/>
      <c r="FNM168" s="90"/>
      <c r="FNN168" s="90"/>
      <c r="FNO168" s="90"/>
      <c r="FNP168" s="90"/>
      <c r="FNQ168" s="90"/>
      <c r="FNR168" s="90"/>
      <c r="FNS168" s="90"/>
      <c r="FNT168" s="90"/>
      <c r="FNU168" s="90"/>
      <c r="FNV168" s="90"/>
      <c r="FNW168" s="90"/>
      <c r="FNX168" s="90"/>
      <c r="FNY168" s="90"/>
      <c r="FNZ168" s="90"/>
      <c r="FOA168" s="90"/>
      <c r="FOB168" s="90"/>
      <c r="FOC168" s="90"/>
      <c r="FOD168" s="90"/>
      <c r="FOE168" s="90"/>
      <c r="FOF168" s="90"/>
      <c r="FOG168" s="90"/>
      <c r="FOH168" s="90"/>
      <c r="FOI168" s="90"/>
      <c r="FOJ168" s="90"/>
      <c r="FOK168" s="90"/>
      <c r="FOL168" s="90"/>
      <c r="FOM168" s="90"/>
      <c r="FON168" s="90"/>
      <c r="FOO168" s="90"/>
      <c r="FOP168" s="90"/>
      <c r="FOQ168" s="90"/>
      <c r="FOR168" s="90"/>
      <c r="FOS168" s="90"/>
      <c r="FOT168" s="90"/>
      <c r="FOU168" s="90"/>
      <c r="FOV168" s="90"/>
      <c r="FOW168" s="90"/>
      <c r="FOX168" s="90"/>
      <c r="FOY168" s="90"/>
      <c r="FOZ168" s="90"/>
      <c r="FPA168" s="90"/>
      <c r="FPB168" s="90"/>
      <c r="FPC168" s="90"/>
      <c r="FPD168" s="90"/>
      <c r="FPE168" s="90"/>
      <c r="FPF168" s="90"/>
      <c r="FPG168" s="90"/>
      <c r="FPH168" s="90"/>
      <c r="FPI168" s="90"/>
      <c r="FPJ168" s="90"/>
      <c r="FPK168" s="90"/>
      <c r="FPL168" s="90"/>
      <c r="FPM168" s="90"/>
      <c r="FPN168" s="90"/>
      <c r="FPO168" s="90"/>
      <c r="FPP168" s="90"/>
      <c r="FPQ168" s="90"/>
      <c r="FPR168" s="90"/>
      <c r="FPS168" s="90"/>
      <c r="FPT168" s="90"/>
      <c r="FPU168" s="90"/>
      <c r="FPV168" s="90"/>
      <c r="FPW168" s="90"/>
      <c r="FPX168" s="90"/>
      <c r="FPY168" s="90"/>
      <c r="FPZ168" s="90"/>
      <c r="FQA168" s="90"/>
      <c r="FQB168" s="90"/>
      <c r="FQC168" s="90"/>
      <c r="FQD168" s="90"/>
      <c r="FQE168" s="90"/>
      <c r="FQF168" s="90"/>
      <c r="FQG168" s="90"/>
      <c r="FQH168" s="90"/>
      <c r="FQI168" s="90"/>
      <c r="FQJ168" s="90"/>
      <c r="FQK168" s="90"/>
      <c r="FQL168" s="90"/>
      <c r="FQM168" s="90"/>
      <c r="FQN168" s="90"/>
      <c r="FQO168" s="90"/>
      <c r="FQP168" s="90"/>
      <c r="FQQ168" s="90"/>
      <c r="FQR168" s="90"/>
      <c r="FQS168" s="90"/>
      <c r="FQT168" s="90"/>
      <c r="FQU168" s="90"/>
      <c r="FQV168" s="90"/>
      <c r="FQW168" s="90"/>
      <c r="FQX168" s="90"/>
      <c r="FQY168" s="90"/>
      <c r="FQZ168" s="90"/>
      <c r="FRA168" s="90"/>
      <c r="FRB168" s="90"/>
      <c r="FRC168" s="90"/>
      <c r="FRD168" s="90"/>
      <c r="FRE168" s="90"/>
      <c r="FRF168" s="90"/>
      <c r="FRG168" s="90"/>
      <c r="FRH168" s="90"/>
      <c r="FRI168" s="90"/>
      <c r="FRJ168" s="90"/>
      <c r="FRK168" s="90"/>
      <c r="FRL168" s="90"/>
      <c r="FRM168" s="90"/>
      <c r="FRN168" s="90"/>
      <c r="FRO168" s="90"/>
      <c r="FRP168" s="90"/>
      <c r="FRQ168" s="90"/>
      <c r="FRR168" s="90"/>
      <c r="FRS168" s="90"/>
      <c r="FRT168" s="90"/>
      <c r="FRU168" s="90"/>
      <c r="FRV168" s="90"/>
      <c r="FRW168" s="90"/>
      <c r="FRX168" s="90"/>
      <c r="FRY168" s="90"/>
      <c r="FRZ168" s="90"/>
      <c r="FSA168" s="90"/>
      <c r="FSB168" s="90"/>
      <c r="FSC168" s="90"/>
      <c r="FSD168" s="90"/>
      <c r="FSE168" s="90"/>
      <c r="FSF168" s="90"/>
      <c r="FSG168" s="90"/>
      <c r="FSH168" s="90"/>
      <c r="FSI168" s="90"/>
      <c r="FSJ168" s="90"/>
      <c r="FSK168" s="90"/>
      <c r="FSL168" s="90"/>
      <c r="FSM168" s="90"/>
      <c r="FSN168" s="90"/>
      <c r="FSO168" s="90"/>
      <c r="FSP168" s="90"/>
      <c r="FSQ168" s="90"/>
      <c r="FSR168" s="90"/>
      <c r="FSS168" s="90"/>
      <c r="FST168" s="90"/>
      <c r="FSU168" s="90"/>
      <c r="FSV168" s="90"/>
      <c r="FSW168" s="90"/>
      <c r="FSX168" s="90"/>
      <c r="FSY168" s="90"/>
      <c r="FSZ168" s="90"/>
      <c r="FTA168" s="90"/>
      <c r="FTB168" s="90"/>
      <c r="FTC168" s="90"/>
      <c r="FTD168" s="90"/>
      <c r="FTE168" s="90"/>
      <c r="FTF168" s="90"/>
      <c r="FTG168" s="90"/>
      <c r="FTH168" s="90"/>
      <c r="FTI168" s="90"/>
      <c r="FTJ168" s="90"/>
      <c r="FTK168" s="90"/>
      <c r="FTL168" s="90"/>
      <c r="FTM168" s="90"/>
      <c r="FTN168" s="90"/>
      <c r="FTO168" s="90"/>
      <c r="FTP168" s="90"/>
      <c r="FTQ168" s="90"/>
      <c r="FTR168" s="90"/>
      <c r="FTS168" s="90"/>
      <c r="FTT168" s="90"/>
      <c r="FTU168" s="90"/>
      <c r="FTV168" s="90"/>
      <c r="FTW168" s="90"/>
      <c r="FTX168" s="90"/>
      <c r="FTY168" s="90"/>
      <c r="FTZ168" s="90"/>
      <c r="FUA168" s="90"/>
      <c r="FUB168" s="90"/>
      <c r="FUC168" s="90"/>
      <c r="FUD168" s="90"/>
      <c r="FUE168" s="90"/>
      <c r="FUF168" s="90"/>
      <c r="FUG168" s="90"/>
      <c r="FUH168" s="90"/>
      <c r="FUI168" s="90"/>
      <c r="FUJ168" s="90"/>
      <c r="FUK168" s="90"/>
      <c r="FUL168" s="90"/>
      <c r="FUM168" s="90"/>
      <c r="FUN168" s="90"/>
      <c r="FUO168" s="90"/>
      <c r="FUP168" s="90"/>
      <c r="FUQ168" s="90"/>
      <c r="FUR168" s="90"/>
      <c r="FUS168" s="90"/>
      <c r="FUT168" s="90"/>
      <c r="FUU168" s="90"/>
      <c r="FUV168" s="90"/>
      <c r="FUW168" s="90"/>
      <c r="FUX168" s="90"/>
      <c r="FUY168" s="90"/>
      <c r="FUZ168" s="90"/>
      <c r="FVA168" s="90"/>
      <c r="FVB168" s="90"/>
      <c r="FVC168" s="90"/>
      <c r="FVD168" s="90"/>
      <c r="FVE168" s="90"/>
      <c r="FVF168" s="90"/>
      <c r="FVG168" s="90"/>
      <c r="FVH168" s="90"/>
      <c r="FVI168" s="90"/>
      <c r="FVJ168" s="90"/>
      <c r="FVK168" s="90"/>
      <c r="FVL168" s="90"/>
      <c r="FVM168" s="90"/>
      <c r="FVN168" s="90"/>
      <c r="FVO168" s="90"/>
      <c r="FVP168" s="90"/>
      <c r="FVQ168" s="90"/>
      <c r="FVR168" s="90"/>
      <c r="FVS168" s="90"/>
      <c r="FVT168" s="90"/>
      <c r="FVU168" s="90"/>
      <c r="FVV168" s="90"/>
      <c r="FVW168" s="90"/>
      <c r="FVX168" s="90"/>
      <c r="FVY168" s="90"/>
      <c r="FVZ168" s="90"/>
      <c r="FWA168" s="90"/>
      <c r="FWB168" s="90"/>
      <c r="FWC168" s="90"/>
      <c r="FWD168" s="90"/>
      <c r="FWE168" s="90"/>
      <c r="FWF168" s="90"/>
      <c r="FWG168" s="90"/>
      <c r="FWH168" s="90"/>
      <c r="FWI168" s="90"/>
      <c r="FWJ168" s="90"/>
      <c r="FWK168" s="90"/>
      <c r="FWL168" s="90"/>
      <c r="FWM168" s="90"/>
      <c r="FWN168" s="90"/>
      <c r="FWO168" s="90"/>
      <c r="FWP168" s="90"/>
      <c r="FWQ168" s="90"/>
      <c r="FWR168" s="90"/>
      <c r="FWS168" s="90"/>
      <c r="FWT168" s="90"/>
      <c r="FWU168" s="90"/>
      <c r="FWV168" s="90"/>
      <c r="FWW168" s="90"/>
      <c r="FWX168" s="90"/>
      <c r="FWY168" s="90"/>
      <c r="FWZ168" s="90"/>
      <c r="FXA168" s="90"/>
      <c r="FXB168" s="90"/>
      <c r="FXC168" s="90"/>
      <c r="FXD168" s="90"/>
      <c r="FXE168" s="90"/>
      <c r="FXF168" s="90"/>
      <c r="FXG168" s="90"/>
      <c r="FXH168" s="90"/>
      <c r="FXI168" s="90"/>
      <c r="FXJ168" s="90"/>
      <c r="FXK168" s="90"/>
      <c r="FXL168" s="90"/>
      <c r="FXM168" s="90"/>
      <c r="FXN168" s="90"/>
      <c r="FXO168" s="90"/>
      <c r="FXP168" s="90"/>
      <c r="FXQ168" s="90"/>
      <c r="FXR168" s="90"/>
      <c r="FXS168" s="90"/>
      <c r="FXT168" s="90"/>
      <c r="FXU168" s="90"/>
      <c r="FXV168" s="90"/>
      <c r="FXW168" s="90"/>
      <c r="FXX168" s="90"/>
      <c r="FXY168" s="90"/>
      <c r="FXZ168" s="90"/>
      <c r="FYA168" s="90"/>
      <c r="FYB168" s="90"/>
      <c r="FYC168" s="90"/>
      <c r="FYD168" s="90"/>
      <c r="FYE168" s="90"/>
      <c r="FYF168" s="90"/>
      <c r="FYG168" s="90"/>
      <c r="FYH168" s="90"/>
      <c r="FYI168" s="90"/>
      <c r="FYJ168" s="90"/>
      <c r="FYK168" s="90"/>
      <c r="FYL168" s="90"/>
      <c r="FYM168" s="90"/>
      <c r="FYN168" s="90"/>
      <c r="FYO168" s="90"/>
      <c r="FYP168" s="90"/>
      <c r="FYQ168" s="90"/>
      <c r="FYR168" s="90"/>
      <c r="FYS168" s="90"/>
      <c r="FYT168" s="90"/>
      <c r="FYU168" s="90"/>
      <c r="FYV168" s="90"/>
      <c r="FYW168" s="90"/>
      <c r="FYX168" s="90"/>
      <c r="FYY168" s="90"/>
      <c r="FYZ168" s="90"/>
      <c r="FZA168" s="90"/>
      <c r="FZB168" s="90"/>
      <c r="FZC168" s="90"/>
      <c r="FZD168" s="90"/>
      <c r="FZE168" s="90"/>
      <c r="FZF168" s="90"/>
      <c r="FZG168" s="90"/>
      <c r="FZH168" s="90"/>
      <c r="FZI168" s="90"/>
      <c r="FZJ168" s="90"/>
      <c r="FZK168" s="90"/>
      <c r="FZL168" s="90"/>
      <c r="FZM168" s="90"/>
      <c r="FZN168" s="90"/>
      <c r="FZO168" s="90"/>
      <c r="FZP168" s="90"/>
      <c r="FZQ168" s="90"/>
      <c r="FZR168" s="90"/>
      <c r="FZS168" s="90"/>
      <c r="FZT168" s="90"/>
      <c r="FZU168" s="90"/>
      <c r="FZV168" s="90"/>
      <c r="FZW168" s="90"/>
      <c r="FZX168" s="90"/>
      <c r="FZY168" s="90"/>
      <c r="FZZ168" s="90"/>
      <c r="GAA168" s="90"/>
      <c r="GAB168" s="90"/>
      <c r="GAC168" s="90"/>
      <c r="GAD168" s="90"/>
      <c r="GAE168" s="90"/>
      <c r="GAF168" s="90"/>
      <c r="GAG168" s="90"/>
      <c r="GAH168" s="90"/>
      <c r="GAI168" s="90"/>
      <c r="GAJ168" s="90"/>
      <c r="GAK168" s="90"/>
      <c r="GAL168" s="90"/>
      <c r="GAM168" s="90"/>
      <c r="GAN168" s="90"/>
      <c r="GAO168" s="90"/>
      <c r="GAP168" s="90"/>
      <c r="GAQ168" s="90"/>
      <c r="GAR168" s="90"/>
      <c r="GAS168" s="90"/>
      <c r="GAT168" s="90"/>
      <c r="GAU168" s="90"/>
      <c r="GAV168" s="90"/>
      <c r="GAW168" s="90"/>
      <c r="GAX168" s="90"/>
      <c r="GAY168" s="90"/>
      <c r="GAZ168" s="90"/>
      <c r="GBA168" s="90"/>
      <c r="GBB168" s="90"/>
      <c r="GBC168" s="90"/>
      <c r="GBD168" s="90"/>
      <c r="GBE168" s="90"/>
      <c r="GBF168" s="90"/>
      <c r="GBG168" s="90"/>
      <c r="GBH168" s="90"/>
      <c r="GBI168" s="90"/>
      <c r="GBJ168" s="90"/>
      <c r="GBK168" s="90"/>
      <c r="GBL168" s="90"/>
      <c r="GBM168" s="90"/>
      <c r="GBN168" s="90"/>
      <c r="GBO168" s="90"/>
      <c r="GBP168" s="90"/>
      <c r="GBQ168" s="90"/>
      <c r="GBR168" s="90"/>
      <c r="GBS168" s="90"/>
      <c r="GBT168" s="90"/>
      <c r="GBU168" s="90"/>
      <c r="GBV168" s="90"/>
      <c r="GBW168" s="90"/>
      <c r="GBX168" s="90"/>
      <c r="GBY168" s="90"/>
      <c r="GBZ168" s="90"/>
      <c r="GCA168" s="90"/>
      <c r="GCB168" s="90"/>
      <c r="GCC168" s="90"/>
      <c r="GCD168" s="90"/>
      <c r="GCE168" s="90"/>
      <c r="GCF168" s="90"/>
      <c r="GCG168" s="90"/>
      <c r="GCH168" s="90"/>
      <c r="GCI168" s="90"/>
      <c r="GCJ168" s="90"/>
      <c r="GCK168" s="90"/>
      <c r="GCL168" s="90"/>
      <c r="GCM168" s="90"/>
      <c r="GCN168" s="90"/>
      <c r="GCO168" s="90"/>
      <c r="GCP168" s="90"/>
      <c r="GCQ168" s="90"/>
      <c r="GCR168" s="90"/>
      <c r="GCS168" s="90"/>
      <c r="GCT168" s="90"/>
      <c r="GCU168" s="90"/>
      <c r="GCV168" s="90"/>
      <c r="GCW168" s="90"/>
      <c r="GCX168" s="90"/>
      <c r="GCY168" s="90"/>
      <c r="GCZ168" s="90"/>
      <c r="GDA168" s="90"/>
      <c r="GDB168" s="90"/>
      <c r="GDC168" s="90"/>
      <c r="GDD168" s="90"/>
      <c r="GDE168" s="90"/>
      <c r="GDF168" s="90"/>
      <c r="GDG168" s="90"/>
      <c r="GDH168" s="90"/>
      <c r="GDI168" s="90"/>
      <c r="GDJ168" s="90"/>
      <c r="GDK168" s="90"/>
      <c r="GDL168" s="90"/>
      <c r="GDM168" s="90"/>
      <c r="GDN168" s="90"/>
      <c r="GDO168" s="90"/>
      <c r="GDP168" s="90"/>
      <c r="GDQ168" s="90"/>
      <c r="GDR168" s="90"/>
      <c r="GDS168" s="90"/>
      <c r="GDT168" s="90"/>
      <c r="GDU168" s="90"/>
      <c r="GDV168" s="90"/>
      <c r="GDW168" s="90"/>
      <c r="GDX168" s="90"/>
      <c r="GDY168" s="90"/>
      <c r="GDZ168" s="90"/>
      <c r="GEA168" s="90"/>
      <c r="GEB168" s="90"/>
      <c r="GEC168" s="90"/>
      <c r="GED168" s="90"/>
      <c r="GEE168" s="90"/>
      <c r="GEF168" s="90"/>
      <c r="GEG168" s="90"/>
      <c r="GEH168" s="90"/>
      <c r="GEI168" s="90"/>
      <c r="GEJ168" s="90"/>
      <c r="GEK168" s="90"/>
      <c r="GEL168" s="90"/>
      <c r="GEM168" s="90"/>
      <c r="GEN168" s="90"/>
      <c r="GEO168" s="90"/>
      <c r="GEP168" s="90"/>
      <c r="GEQ168" s="90"/>
      <c r="GER168" s="90"/>
      <c r="GES168" s="90"/>
      <c r="GET168" s="90"/>
      <c r="GEU168" s="90"/>
      <c r="GEV168" s="90"/>
      <c r="GEW168" s="90"/>
      <c r="GEX168" s="90"/>
      <c r="GEY168" s="90"/>
      <c r="GEZ168" s="90"/>
      <c r="GFA168" s="90"/>
      <c r="GFB168" s="90"/>
      <c r="GFC168" s="90"/>
      <c r="GFD168" s="90"/>
      <c r="GFE168" s="90"/>
      <c r="GFF168" s="90"/>
      <c r="GFG168" s="90"/>
      <c r="GFH168" s="90"/>
      <c r="GFI168" s="90"/>
      <c r="GFJ168" s="90"/>
      <c r="GFK168" s="90"/>
      <c r="GFL168" s="90"/>
      <c r="GFM168" s="90"/>
      <c r="GFN168" s="90"/>
      <c r="GFO168" s="90"/>
      <c r="GFP168" s="90"/>
      <c r="GFQ168" s="90"/>
      <c r="GFR168" s="90"/>
      <c r="GFS168" s="90"/>
      <c r="GFT168" s="90"/>
      <c r="GFU168" s="90"/>
      <c r="GFV168" s="90"/>
      <c r="GFW168" s="90"/>
      <c r="GFX168" s="90"/>
      <c r="GFY168" s="90"/>
      <c r="GFZ168" s="90"/>
      <c r="GGA168" s="90"/>
      <c r="GGB168" s="90"/>
      <c r="GGC168" s="90"/>
      <c r="GGD168" s="90"/>
      <c r="GGE168" s="90"/>
      <c r="GGF168" s="90"/>
      <c r="GGG168" s="90"/>
      <c r="GGH168" s="90"/>
      <c r="GGI168" s="90"/>
      <c r="GGJ168" s="90"/>
      <c r="GGK168" s="90"/>
      <c r="GGL168" s="90"/>
      <c r="GGM168" s="90"/>
      <c r="GGN168" s="90"/>
      <c r="GGO168" s="90"/>
      <c r="GGP168" s="90"/>
      <c r="GGQ168" s="90"/>
      <c r="GGR168" s="90"/>
      <c r="GGS168" s="90"/>
      <c r="GGT168" s="90"/>
      <c r="GGU168" s="90"/>
      <c r="GGV168" s="90"/>
      <c r="GGW168" s="90"/>
      <c r="GGX168" s="90"/>
      <c r="GGY168" s="90"/>
      <c r="GGZ168" s="90"/>
      <c r="GHA168" s="90"/>
      <c r="GHB168" s="90"/>
      <c r="GHC168" s="90"/>
      <c r="GHD168" s="90"/>
      <c r="GHE168" s="90"/>
      <c r="GHF168" s="90"/>
      <c r="GHG168" s="90"/>
      <c r="GHH168" s="90"/>
      <c r="GHI168" s="90"/>
      <c r="GHJ168" s="90"/>
      <c r="GHK168" s="90"/>
      <c r="GHL168" s="90"/>
      <c r="GHM168" s="90"/>
      <c r="GHN168" s="90"/>
      <c r="GHO168" s="90"/>
      <c r="GHP168" s="90"/>
      <c r="GHQ168" s="90"/>
      <c r="GHR168" s="90"/>
      <c r="GHS168" s="90"/>
      <c r="GHT168" s="90"/>
      <c r="GHU168" s="90"/>
      <c r="GHV168" s="90"/>
      <c r="GHW168" s="90"/>
      <c r="GHX168" s="90"/>
      <c r="GHY168" s="90"/>
      <c r="GHZ168" s="90"/>
      <c r="GIA168" s="90"/>
      <c r="GIB168" s="90"/>
      <c r="GIC168" s="90"/>
      <c r="GID168" s="90"/>
      <c r="GIE168" s="90"/>
      <c r="GIF168" s="90"/>
      <c r="GIG168" s="90"/>
      <c r="GIH168" s="90"/>
      <c r="GII168" s="90"/>
      <c r="GIJ168" s="90"/>
      <c r="GIK168" s="90"/>
      <c r="GIL168" s="90"/>
      <c r="GIM168" s="90"/>
      <c r="GIN168" s="90"/>
      <c r="GIO168" s="90"/>
      <c r="GIP168" s="90"/>
      <c r="GIQ168" s="90"/>
      <c r="GIR168" s="90"/>
      <c r="GIS168" s="90"/>
      <c r="GIT168" s="90"/>
      <c r="GIU168" s="90"/>
      <c r="GIV168" s="90"/>
      <c r="GIW168" s="90"/>
      <c r="GIX168" s="90"/>
      <c r="GIY168" s="90"/>
      <c r="GIZ168" s="90"/>
      <c r="GJA168" s="90"/>
      <c r="GJB168" s="90"/>
      <c r="GJC168" s="90"/>
      <c r="GJD168" s="90"/>
      <c r="GJE168" s="90"/>
      <c r="GJF168" s="90"/>
      <c r="GJG168" s="90"/>
      <c r="GJH168" s="90"/>
      <c r="GJI168" s="90"/>
      <c r="GJJ168" s="90"/>
      <c r="GJK168" s="90"/>
      <c r="GJL168" s="90"/>
      <c r="GJM168" s="90"/>
      <c r="GJN168" s="90"/>
      <c r="GJO168" s="90"/>
      <c r="GJP168" s="90"/>
      <c r="GJQ168" s="90"/>
      <c r="GJR168" s="90"/>
      <c r="GJS168" s="90"/>
      <c r="GJT168" s="90"/>
      <c r="GJU168" s="90"/>
      <c r="GJV168" s="90"/>
      <c r="GJW168" s="90"/>
      <c r="GJX168" s="90"/>
      <c r="GJY168" s="90"/>
      <c r="GJZ168" s="90"/>
      <c r="GKA168" s="90"/>
      <c r="GKB168" s="90"/>
      <c r="GKC168" s="90"/>
      <c r="GKD168" s="90"/>
      <c r="GKE168" s="90"/>
      <c r="GKF168" s="90"/>
      <c r="GKG168" s="90"/>
      <c r="GKH168" s="90"/>
      <c r="GKI168" s="90"/>
      <c r="GKJ168" s="90"/>
      <c r="GKK168" s="90"/>
      <c r="GKL168" s="90"/>
      <c r="GKM168" s="90"/>
      <c r="GKN168" s="90"/>
      <c r="GKO168" s="90"/>
      <c r="GKP168" s="90"/>
      <c r="GKQ168" s="90"/>
      <c r="GKR168" s="90"/>
      <c r="GKS168" s="90"/>
      <c r="GKT168" s="90"/>
      <c r="GKU168" s="90"/>
      <c r="GKV168" s="90"/>
      <c r="GKW168" s="90"/>
      <c r="GKX168" s="90"/>
      <c r="GKY168" s="90"/>
      <c r="GKZ168" s="90"/>
      <c r="GLA168" s="90"/>
      <c r="GLB168" s="90"/>
      <c r="GLC168" s="90"/>
      <c r="GLD168" s="90"/>
      <c r="GLE168" s="90"/>
      <c r="GLF168" s="90"/>
      <c r="GLG168" s="90"/>
      <c r="GLH168" s="90"/>
      <c r="GLI168" s="90"/>
      <c r="GLJ168" s="90"/>
      <c r="GLK168" s="90"/>
      <c r="GLL168" s="90"/>
      <c r="GLM168" s="90"/>
      <c r="GLN168" s="90"/>
      <c r="GLO168" s="90"/>
      <c r="GLP168" s="90"/>
      <c r="GLQ168" s="90"/>
      <c r="GLR168" s="90"/>
      <c r="GLS168" s="90"/>
      <c r="GLT168" s="90"/>
      <c r="GLU168" s="90"/>
      <c r="GLV168" s="90"/>
      <c r="GLW168" s="90"/>
      <c r="GLX168" s="90"/>
      <c r="GLY168" s="90"/>
      <c r="GLZ168" s="90"/>
      <c r="GMA168" s="90"/>
      <c r="GMB168" s="90"/>
      <c r="GMC168" s="90"/>
      <c r="GMD168" s="90"/>
      <c r="GME168" s="90"/>
      <c r="GMF168" s="90"/>
      <c r="GMG168" s="90"/>
      <c r="GMH168" s="90"/>
      <c r="GMI168" s="90"/>
      <c r="GMJ168" s="90"/>
      <c r="GMK168" s="90"/>
      <c r="GML168" s="90"/>
      <c r="GMM168" s="90"/>
      <c r="GMN168" s="90"/>
      <c r="GMO168" s="90"/>
      <c r="GMP168" s="90"/>
      <c r="GMQ168" s="90"/>
      <c r="GMR168" s="90"/>
      <c r="GMS168" s="90"/>
      <c r="GMT168" s="90"/>
      <c r="GMU168" s="90"/>
      <c r="GMV168" s="90"/>
      <c r="GMW168" s="90"/>
      <c r="GMX168" s="90"/>
      <c r="GMY168" s="90"/>
      <c r="GMZ168" s="90"/>
      <c r="GNA168" s="90"/>
      <c r="GNB168" s="90"/>
      <c r="GNC168" s="90"/>
      <c r="GND168" s="90"/>
      <c r="GNE168" s="90"/>
      <c r="GNF168" s="90"/>
      <c r="GNG168" s="90"/>
      <c r="GNH168" s="90"/>
      <c r="GNI168" s="90"/>
      <c r="GNJ168" s="90"/>
      <c r="GNK168" s="90"/>
      <c r="GNL168" s="90"/>
      <c r="GNM168" s="90"/>
      <c r="GNN168" s="90"/>
      <c r="GNO168" s="90"/>
      <c r="GNP168" s="90"/>
      <c r="GNQ168" s="90"/>
      <c r="GNR168" s="90"/>
      <c r="GNS168" s="90"/>
      <c r="GNT168" s="90"/>
      <c r="GNU168" s="90"/>
      <c r="GNV168" s="90"/>
      <c r="GNW168" s="90"/>
      <c r="GNX168" s="90"/>
      <c r="GNY168" s="90"/>
      <c r="GNZ168" s="90"/>
      <c r="GOA168" s="90"/>
      <c r="GOB168" s="90"/>
      <c r="GOC168" s="90"/>
      <c r="GOD168" s="90"/>
      <c r="GOE168" s="90"/>
      <c r="GOF168" s="90"/>
      <c r="GOG168" s="90"/>
      <c r="GOH168" s="90"/>
      <c r="GOI168" s="90"/>
      <c r="GOJ168" s="90"/>
      <c r="GOK168" s="90"/>
      <c r="GOL168" s="90"/>
      <c r="GOM168" s="90"/>
      <c r="GON168" s="90"/>
      <c r="GOO168" s="90"/>
      <c r="GOP168" s="90"/>
      <c r="GOQ168" s="90"/>
      <c r="GOR168" s="90"/>
      <c r="GOS168" s="90"/>
      <c r="GOT168" s="90"/>
      <c r="GOU168" s="90"/>
      <c r="GOV168" s="90"/>
      <c r="GOW168" s="90"/>
      <c r="GOX168" s="90"/>
      <c r="GOY168" s="90"/>
      <c r="GOZ168" s="90"/>
      <c r="GPA168" s="90"/>
      <c r="GPB168" s="90"/>
      <c r="GPC168" s="90"/>
      <c r="GPD168" s="90"/>
      <c r="GPE168" s="90"/>
      <c r="GPF168" s="90"/>
      <c r="GPG168" s="90"/>
      <c r="GPH168" s="90"/>
      <c r="GPI168" s="90"/>
      <c r="GPJ168" s="90"/>
      <c r="GPK168" s="90"/>
      <c r="GPL168" s="90"/>
      <c r="GPM168" s="90"/>
      <c r="GPN168" s="90"/>
      <c r="GPO168" s="90"/>
      <c r="GPP168" s="90"/>
      <c r="GPQ168" s="90"/>
      <c r="GPR168" s="90"/>
      <c r="GPS168" s="90"/>
      <c r="GPT168" s="90"/>
      <c r="GPU168" s="90"/>
      <c r="GPV168" s="90"/>
      <c r="GPW168" s="90"/>
      <c r="GPX168" s="90"/>
      <c r="GPY168" s="90"/>
      <c r="GPZ168" s="90"/>
      <c r="GQA168" s="90"/>
      <c r="GQB168" s="90"/>
      <c r="GQC168" s="90"/>
      <c r="GQD168" s="90"/>
      <c r="GQE168" s="90"/>
      <c r="GQF168" s="90"/>
      <c r="GQG168" s="90"/>
      <c r="GQH168" s="90"/>
      <c r="GQI168" s="90"/>
      <c r="GQJ168" s="90"/>
      <c r="GQK168" s="90"/>
      <c r="GQL168" s="90"/>
      <c r="GQM168" s="90"/>
      <c r="GQN168" s="90"/>
      <c r="GQO168" s="90"/>
      <c r="GQP168" s="90"/>
      <c r="GQQ168" s="90"/>
      <c r="GQR168" s="90"/>
      <c r="GQS168" s="90"/>
      <c r="GQT168" s="90"/>
      <c r="GQU168" s="90"/>
      <c r="GQV168" s="90"/>
      <c r="GQW168" s="90"/>
      <c r="GQX168" s="90"/>
      <c r="GQY168" s="90"/>
      <c r="GQZ168" s="90"/>
      <c r="GRA168" s="90"/>
      <c r="GRB168" s="90"/>
      <c r="GRC168" s="90"/>
      <c r="GRD168" s="90"/>
      <c r="GRE168" s="90"/>
      <c r="GRF168" s="90"/>
      <c r="GRG168" s="90"/>
      <c r="GRH168" s="90"/>
      <c r="GRI168" s="90"/>
      <c r="GRJ168" s="90"/>
      <c r="GRK168" s="90"/>
      <c r="GRL168" s="90"/>
      <c r="GRM168" s="90"/>
      <c r="GRN168" s="90"/>
      <c r="GRO168" s="90"/>
      <c r="GRP168" s="90"/>
      <c r="GRQ168" s="90"/>
      <c r="GRR168" s="90"/>
      <c r="GRS168" s="90"/>
      <c r="GRT168" s="90"/>
      <c r="GRU168" s="90"/>
      <c r="GRV168" s="90"/>
      <c r="GRW168" s="90"/>
      <c r="GRX168" s="90"/>
      <c r="GRY168" s="90"/>
      <c r="GRZ168" s="90"/>
      <c r="GSA168" s="90"/>
      <c r="GSB168" s="90"/>
      <c r="GSC168" s="90"/>
      <c r="GSD168" s="90"/>
      <c r="GSE168" s="90"/>
      <c r="GSF168" s="90"/>
      <c r="GSG168" s="90"/>
      <c r="GSH168" s="90"/>
      <c r="GSI168" s="90"/>
      <c r="GSJ168" s="90"/>
      <c r="GSK168" s="90"/>
      <c r="GSL168" s="90"/>
      <c r="GSM168" s="90"/>
      <c r="GSN168" s="90"/>
      <c r="GSO168" s="90"/>
      <c r="GSP168" s="90"/>
      <c r="GSQ168" s="90"/>
      <c r="GSR168" s="90"/>
      <c r="GSS168" s="90"/>
      <c r="GST168" s="90"/>
      <c r="GSU168" s="90"/>
      <c r="GSV168" s="90"/>
      <c r="GSW168" s="90"/>
      <c r="GSX168" s="90"/>
      <c r="GSY168" s="90"/>
      <c r="GSZ168" s="90"/>
      <c r="GTA168" s="90"/>
      <c r="GTB168" s="90"/>
      <c r="GTC168" s="90"/>
      <c r="GTD168" s="90"/>
      <c r="GTE168" s="90"/>
      <c r="GTF168" s="90"/>
      <c r="GTG168" s="90"/>
      <c r="GTH168" s="90"/>
      <c r="GTI168" s="90"/>
      <c r="GTJ168" s="90"/>
      <c r="GTK168" s="90"/>
      <c r="GTL168" s="90"/>
      <c r="GTM168" s="90"/>
      <c r="GTN168" s="90"/>
      <c r="GTO168" s="90"/>
      <c r="GTP168" s="90"/>
      <c r="GTQ168" s="90"/>
      <c r="GTR168" s="90"/>
      <c r="GTS168" s="90"/>
      <c r="GTT168" s="90"/>
      <c r="GTU168" s="90"/>
      <c r="GTV168" s="90"/>
      <c r="GTW168" s="90"/>
      <c r="GTX168" s="90"/>
      <c r="GTY168" s="90"/>
      <c r="GTZ168" s="90"/>
      <c r="GUA168" s="90"/>
      <c r="GUB168" s="90"/>
      <c r="GUC168" s="90"/>
      <c r="GUD168" s="90"/>
      <c r="GUE168" s="90"/>
      <c r="GUF168" s="90"/>
      <c r="GUG168" s="90"/>
      <c r="GUH168" s="90"/>
      <c r="GUI168" s="90"/>
      <c r="GUJ168" s="90"/>
      <c r="GUK168" s="90"/>
      <c r="GUL168" s="90"/>
      <c r="GUM168" s="90"/>
      <c r="GUN168" s="90"/>
      <c r="GUO168" s="90"/>
      <c r="GUP168" s="90"/>
      <c r="GUQ168" s="90"/>
      <c r="GUR168" s="90"/>
      <c r="GUS168" s="90"/>
      <c r="GUT168" s="90"/>
      <c r="GUU168" s="90"/>
      <c r="GUV168" s="90"/>
      <c r="GUW168" s="90"/>
      <c r="GUX168" s="90"/>
      <c r="GUY168" s="90"/>
      <c r="GUZ168" s="90"/>
      <c r="GVA168" s="90"/>
      <c r="GVB168" s="90"/>
      <c r="GVC168" s="90"/>
      <c r="GVD168" s="90"/>
      <c r="GVE168" s="90"/>
      <c r="GVF168" s="90"/>
      <c r="GVG168" s="90"/>
      <c r="GVH168" s="90"/>
      <c r="GVI168" s="90"/>
      <c r="GVJ168" s="90"/>
      <c r="GVK168" s="90"/>
      <c r="GVL168" s="90"/>
      <c r="GVM168" s="90"/>
      <c r="GVN168" s="90"/>
      <c r="GVO168" s="90"/>
      <c r="GVP168" s="90"/>
      <c r="GVQ168" s="90"/>
      <c r="GVR168" s="90"/>
      <c r="GVS168" s="90"/>
      <c r="GVT168" s="90"/>
      <c r="GVU168" s="90"/>
      <c r="GVV168" s="90"/>
      <c r="GVW168" s="90"/>
      <c r="GVX168" s="90"/>
      <c r="GVY168" s="90"/>
      <c r="GVZ168" s="90"/>
      <c r="GWA168" s="90"/>
      <c r="GWB168" s="90"/>
      <c r="GWC168" s="90"/>
      <c r="GWD168" s="90"/>
      <c r="GWE168" s="90"/>
      <c r="GWF168" s="90"/>
      <c r="GWG168" s="90"/>
      <c r="GWH168" s="90"/>
      <c r="GWI168" s="90"/>
      <c r="GWJ168" s="90"/>
      <c r="GWK168" s="90"/>
      <c r="GWL168" s="90"/>
      <c r="GWM168" s="90"/>
      <c r="GWN168" s="90"/>
      <c r="GWO168" s="90"/>
      <c r="GWP168" s="90"/>
      <c r="GWQ168" s="90"/>
      <c r="GWR168" s="90"/>
      <c r="GWS168" s="90"/>
      <c r="GWT168" s="90"/>
      <c r="GWU168" s="90"/>
      <c r="GWV168" s="90"/>
      <c r="GWW168" s="90"/>
      <c r="GWX168" s="90"/>
      <c r="GWY168" s="90"/>
      <c r="GWZ168" s="90"/>
      <c r="GXA168" s="90"/>
      <c r="GXB168" s="90"/>
      <c r="GXC168" s="90"/>
      <c r="GXD168" s="90"/>
      <c r="GXE168" s="90"/>
      <c r="GXF168" s="90"/>
      <c r="GXG168" s="90"/>
      <c r="GXH168" s="90"/>
      <c r="GXI168" s="90"/>
      <c r="GXJ168" s="90"/>
      <c r="GXK168" s="90"/>
      <c r="GXL168" s="90"/>
      <c r="GXM168" s="90"/>
      <c r="GXN168" s="90"/>
      <c r="GXO168" s="90"/>
      <c r="GXP168" s="90"/>
      <c r="GXQ168" s="90"/>
      <c r="GXR168" s="90"/>
      <c r="GXS168" s="90"/>
      <c r="GXT168" s="90"/>
      <c r="GXU168" s="90"/>
      <c r="GXV168" s="90"/>
      <c r="GXW168" s="90"/>
      <c r="GXX168" s="90"/>
      <c r="GXY168" s="90"/>
      <c r="GXZ168" s="90"/>
      <c r="GYA168" s="90"/>
      <c r="GYB168" s="90"/>
      <c r="GYC168" s="90"/>
      <c r="GYD168" s="90"/>
      <c r="GYE168" s="90"/>
      <c r="GYF168" s="90"/>
      <c r="GYG168" s="90"/>
      <c r="GYH168" s="90"/>
      <c r="GYI168" s="90"/>
      <c r="GYJ168" s="90"/>
      <c r="GYK168" s="90"/>
      <c r="GYL168" s="90"/>
      <c r="GYM168" s="90"/>
      <c r="GYN168" s="90"/>
      <c r="GYO168" s="90"/>
      <c r="GYP168" s="90"/>
      <c r="GYQ168" s="90"/>
      <c r="GYR168" s="90"/>
      <c r="GYS168" s="90"/>
      <c r="GYT168" s="90"/>
      <c r="GYU168" s="90"/>
      <c r="GYV168" s="90"/>
      <c r="GYW168" s="90"/>
      <c r="GYX168" s="90"/>
      <c r="GYY168" s="90"/>
      <c r="GYZ168" s="90"/>
      <c r="GZA168" s="90"/>
      <c r="GZB168" s="90"/>
      <c r="GZC168" s="90"/>
      <c r="GZD168" s="90"/>
      <c r="GZE168" s="90"/>
      <c r="GZF168" s="90"/>
      <c r="GZG168" s="90"/>
      <c r="GZH168" s="90"/>
      <c r="GZI168" s="90"/>
      <c r="GZJ168" s="90"/>
      <c r="GZK168" s="90"/>
      <c r="GZL168" s="90"/>
      <c r="GZM168" s="90"/>
      <c r="GZN168" s="90"/>
      <c r="GZO168" s="90"/>
      <c r="GZP168" s="90"/>
      <c r="GZQ168" s="90"/>
      <c r="GZR168" s="90"/>
      <c r="GZS168" s="90"/>
      <c r="GZT168" s="90"/>
      <c r="GZU168" s="90"/>
      <c r="GZV168" s="90"/>
      <c r="GZW168" s="90"/>
      <c r="GZX168" s="90"/>
      <c r="GZY168" s="90"/>
      <c r="GZZ168" s="90"/>
      <c r="HAA168" s="90"/>
      <c r="HAB168" s="90"/>
      <c r="HAC168" s="90"/>
      <c r="HAD168" s="90"/>
      <c r="HAE168" s="90"/>
      <c r="HAF168" s="90"/>
      <c r="HAG168" s="90"/>
      <c r="HAH168" s="90"/>
      <c r="HAI168" s="90"/>
      <c r="HAJ168" s="90"/>
      <c r="HAK168" s="90"/>
      <c r="HAL168" s="90"/>
      <c r="HAM168" s="90"/>
      <c r="HAN168" s="90"/>
      <c r="HAO168" s="90"/>
      <c r="HAP168" s="90"/>
      <c r="HAQ168" s="90"/>
      <c r="HAR168" s="90"/>
      <c r="HAS168" s="90"/>
      <c r="HAT168" s="90"/>
      <c r="HAU168" s="90"/>
      <c r="HAV168" s="90"/>
      <c r="HAW168" s="90"/>
      <c r="HAX168" s="90"/>
      <c r="HAY168" s="90"/>
      <c r="HAZ168" s="90"/>
      <c r="HBA168" s="90"/>
      <c r="HBB168" s="90"/>
      <c r="HBC168" s="90"/>
      <c r="HBD168" s="90"/>
      <c r="HBE168" s="90"/>
      <c r="HBF168" s="90"/>
      <c r="HBG168" s="90"/>
      <c r="HBH168" s="90"/>
      <c r="HBI168" s="90"/>
      <c r="HBJ168" s="90"/>
      <c r="HBK168" s="90"/>
      <c r="HBL168" s="90"/>
      <c r="HBM168" s="90"/>
      <c r="HBN168" s="90"/>
      <c r="HBO168" s="90"/>
      <c r="HBP168" s="90"/>
      <c r="HBQ168" s="90"/>
      <c r="HBR168" s="90"/>
      <c r="HBS168" s="90"/>
      <c r="HBT168" s="90"/>
      <c r="HBU168" s="90"/>
      <c r="HBV168" s="90"/>
      <c r="HBW168" s="90"/>
      <c r="HBX168" s="90"/>
      <c r="HBY168" s="90"/>
      <c r="HBZ168" s="90"/>
      <c r="HCA168" s="90"/>
      <c r="HCB168" s="90"/>
      <c r="HCC168" s="90"/>
      <c r="HCD168" s="90"/>
      <c r="HCE168" s="90"/>
      <c r="HCF168" s="90"/>
      <c r="HCG168" s="90"/>
      <c r="HCH168" s="90"/>
      <c r="HCI168" s="90"/>
      <c r="HCJ168" s="90"/>
      <c r="HCK168" s="90"/>
      <c r="HCL168" s="90"/>
      <c r="HCM168" s="90"/>
      <c r="HCN168" s="90"/>
      <c r="HCO168" s="90"/>
      <c r="HCP168" s="90"/>
      <c r="HCQ168" s="90"/>
      <c r="HCR168" s="90"/>
      <c r="HCS168" s="90"/>
      <c r="HCT168" s="90"/>
      <c r="HCU168" s="90"/>
      <c r="HCV168" s="90"/>
      <c r="HCW168" s="90"/>
      <c r="HCX168" s="90"/>
      <c r="HCY168" s="90"/>
      <c r="HCZ168" s="90"/>
      <c r="HDA168" s="90"/>
      <c r="HDB168" s="90"/>
      <c r="HDC168" s="90"/>
      <c r="HDD168" s="90"/>
      <c r="HDE168" s="90"/>
      <c r="HDF168" s="90"/>
      <c r="HDG168" s="90"/>
      <c r="HDH168" s="90"/>
      <c r="HDI168" s="90"/>
      <c r="HDJ168" s="90"/>
      <c r="HDK168" s="90"/>
      <c r="HDL168" s="90"/>
      <c r="HDM168" s="90"/>
      <c r="HDN168" s="90"/>
      <c r="HDO168" s="90"/>
      <c r="HDP168" s="90"/>
      <c r="HDQ168" s="90"/>
      <c r="HDR168" s="90"/>
      <c r="HDS168" s="90"/>
      <c r="HDT168" s="90"/>
      <c r="HDU168" s="90"/>
      <c r="HDV168" s="90"/>
      <c r="HDW168" s="90"/>
      <c r="HDX168" s="90"/>
      <c r="HDY168" s="90"/>
      <c r="HDZ168" s="90"/>
      <c r="HEA168" s="90"/>
      <c r="HEB168" s="90"/>
      <c r="HEC168" s="90"/>
      <c r="HED168" s="90"/>
      <c r="HEE168" s="90"/>
      <c r="HEF168" s="90"/>
      <c r="HEG168" s="90"/>
      <c r="HEH168" s="90"/>
      <c r="HEI168" s="90"/>
      <c r="HEJ168" s="90"/>
      <c r="HEK168" s="90"/>
      <c r="HEL168" s="90"/>
      <c r="HEM168" s="90"/>
      <c r="HEN168" s="90"/>
      <c r="HEO168" s="90"/>
      <c r="HEP168" s="90"/>
      <c r="HEQ168" s="90"/>
      <c r="HER168" s="90"/>
      <c r="HES168" s="90"/>
      <c r="HET168" s="90"/>
      <c r="HEU168" s="90"/>
      <c r="HEV168" s="90"/>
      <c r="HEW168" s="90"/>
      <c r="HEX168" s="90"/>
      <c r="HEY168" s="90"/>
      <c r="HEZ168" s="90"/>
      <c r="HFA168" s="90"/>
      <c r="HFB168" s="90"/>
      <c r="HFC168" s="90"/>
      <c r="HFD168" s="90"/>
      <c r="HFE168" s="90"/>
      <c r="HFF168" s="90"/>
      <c r="HFG168" s="90"/>
      <c r="HFH168" s="90"/>
      <c r="HFI168" s="90"/>
      <c r="HFJ168" s="90"/>
      <c r="HFK168" s="90"/>
      <c r="HFL168" s="90"/>
      <c r="HFM168" s="90"/>
      <c r="HFN168" s="90"/>
      <c r="HFO168" s="90"/>
      <c r="HFP168" s="90"/>
      <c r="HFQ168" s="90"/>
      <c r="HFR168" s="90"/>
      <c r="HFS168" s="90"/>
      <c r="HFT168" s="90"/>
      <c r="HFU168" s="90"/>
      <c r="HFV168" s="90"/>
      <c r="HFW168" s="90"/>
      <c r="HFX168" s="90"/>
      <c r="HFY168" s="90"/>
      <c r="HFZ168" s="90"/>
      <c r="HGA168" s="90"/>
      <c r="HGB168" s="90"/>
      <c r="HGC168" s="90"/>
      <c r="HGD168" s="90"/>
      <c r="HGE168" s="90"/>
      <c r="HGF168" s="90"/>
      <c r="HGG168" s="90"/>
      <c r="HGH168" s="90"/>
      <c r="HGI168" s="90"/>
      <c r="HGJ168" s="90"/>
      <c r="HGK168" s="90"/>
      <c r="HGL168" s="90"/>
      <c r="HGM168" s="90"/>
      <c r="HGN168" s="90"/>
      <c r="HGO168" s="90"/>
      <c r="HGP168" s="90"/>
      <c r="HGQ168" s="90"/>
      <c r="HGR168" s="90"/>
      <c r="HGS168" s="90"/>
      <c r="HGT168" s="90"/>
      <c r="HGU168" s="90"/>
      <c r="HGV168" s="90"/>
      <c r="HGW168" s="90"/>
      <c r="HGX168" s="90"/>
      <c r="HGY168" s="90"/>
      <c r="HGZ168" s="90"/>
      <c r="HHA168" s="90"/>
      <c r="HHB168" s="90"/>
      <c r="HHC168" s="90"/>
      <c r="HHD168" s="90"/>
      <c r="HHE168" s="90"/>
      <c r="HHF168" s="90"/>
      <c r="HHG168" s="90"/>
      <c r="HHH168" s="90"/>
      <c r="HHI168" s="90"/>
      <c r="HHJ168" s="90"/>
      <c r="HHK168" s="90"/>
      <c r="HHL168" s="90"/>
      <c r="HHM168" s="90"/>
      <c r="HHN168" s="90"/>
      <c r="HHO168" s="90"/>
      <c r="HHP168" s="90"/>
      <c r="HHQ168" s="90"/>
      <c r="HHR168" s="90"/>
      <c r="HHS168" s="90"/>
      <c r="HHT168" s="90"/>
      <c r="HHU168" s="90"/>
      <c r="HHV168" s="90"/>
      <c r="HHW168" s="90"/>
      <c r="HHX168" s="90"/>
      <c r="HHY168" s="90"/>
      <c r="HHZ168" s="90"/>
      <c r="HIA168" s="90"/>
      <c r="HIB168" s="90"/>
      <c r="HIC168" s="90"/>
      <c r="HID168" s="90"/>
      <c r="HIE168" s="90"/>
      <c r="HIF168" s="90"/>
      <c r="HIG168" s="90"/>
      <c r="HIH168" s="90"/>
      <c r="HII168" s="90"/>
      <c r="HIJ168" s="90"/>
      <c r="HIK168" s="90"/>
      <c r="HIL168" s="90"/>
      <c r="HIM168" s="90"/>
      <c r="HIN168" s="90"/>
      <c r="HIO168" s="90"/>
      <c r="HIP168" s="90"/>
      <c r="HIQ168" s="90"/>
      <c r="HIR168" s="90"/>
      <c r="HIS168" s="90"/>
      <c r="HIT168" s="90"/>
      <c r="HIU168" s="90"/>
      <c r="HIV168" s="90"/>
      <c r="HIW168" s="90"/>
      <c r="HIX168" s="90"/>
      <c r="HIY168" s="90"/>
      <c r="HIZ168" s="90"/>
      <c r="HJA168" s="90"/>
      <c r="HJB168" s="90"/>
      <c r="HJC168" s="90"/>
      <c r="HJD168" s="90"/>
      <c r="HJE168" s="90"/>
      <c r="HJF168" s="90"/>
      <c r="HJG168" s="90"/>
      <c r="HJH168" s="90"/>
      <c r="HJI168" s="90"/>
      <c r="HJJ168" s="90"/>
      <c r="HJK168" s="90"/>
      <c r="HJL168" s="90"/>
      <c r="HJM168" s="90"/>
      <c r="HJN168" s="90"/>
      <c r="HJO168" s="90"/>
      <c r="HJP168" s="90"/>
      <c r="HJQ168" s="90"/>
      <c r="HJR168" s="90"/>
      <c r="HJS168" s="90"/>
      <c r="HJT168" s="90"/>
      <c r="HJU168" s="90"/>
      <c r="HJV168" s="90"/>
      <c r="HJW168" s="90"/>
      <c r="HJX168" s="90"/>
      <c r="HJY168" s="90"/>
      <c r="HJZ168" s="90"/>
      <c r="HKA168" s="90"/>
      <c r="HKB168" s="90"/>
      <c r="HKC168" s="90"/>
      <c r="HKD168" s="90"/>
      <c r="HKE168" s="90"/>
      <c r="HKF168" s="90"/>
      <c r="HKG168" s="90"/>
      <c r="HKH168" s="90"/>
      <c r="HKI168" s="90"/>
      <c r="HKJ168" s="90"/>
      <c r="HKK168" s="90"/>
      <c r="HKL168" s="90"/>
      <c r="HKM168" s="90"/>
      <c r="HKN168" s="90"/>
      <c r="HKO168" s="90"/>
      <c r="HKP168" s="90"/>
      <c r="HKQ168" s="90"/>
      <c r="HKR168" s="90"/>
      <c r="HKS168" s="90"/>
      <c r="HKT168" s="90"/>
      <c r="HKU168" s="90"/>
      <c r="HKV168" s="90"/>
      <c r="HKW168" s="90"/>
      <c r="HKX168" s="90"/>
      <c r="HKY168" s="90"/>
      <c r="HKZ168" s="90"/>
      <c r="HLA168" s="90"/>
      <c r="HLB168" s="90"/>
      <c r="HLC168" s="90"/>
      <c r="HLD168" s="90"/>
      <c r="HLE168" s="90"/>
      <c r="HLF168" s="90"/>
      <c r="HLG168" s="90"/>
      <c r="HLH168" s="90"/>
      <c r="HLI168" s="90"/>
      <c r="HLJ168" s="90"/>
      <c r="HLK168" s="90"/>
      <c r="HLL168" s="90"/>
      <c r="HLM168" s="90"/>
      <c r="HLN168" s="90"/>
      <c r="HLO168" s="90"/>
      <c r="HLP168" s="90"/>
      <c r="HLQ168" s="90"/>
      <c r="HLR168" s="90"/>
      <c r="HLS168" s="90"/>
      <c r="HLT168" s="90"/>
      <c r="HLU168" s="90"/>
      <c r="HLV168" s="90"/>
      <c r="HLW168" s="90"/>
      <c r="HLX168" s="90"/>
      <c r="HLY168" s="90"/>
      <c r="HLZ168" s="90"/>
      <c r="HMA168" s="90"/>
      <c r="HMB168" s="90"/>
      <c r="HMC168" s="90"/>
      <c r="HMD168" s="90"/>
      <c r="HME168" s="90"/>
      <c r="HMF168" s="90"/>
      <c r="HMG168" s="90"/>
      <c r="HMH168" s="90"/>
      <c r="HMI168" s="90"/>
      <c r="HMJ168" s="90"/>
      <c r="HMK168" s="90"/>
      <c r="HML168" s="90"/>
      <c r="HMM168" s="90"/>
      <c r="HMN168" s="90"/>
      <c r="HMO168" s="90"/>
      <c r="HMP168" s="90"/>
      <c r="HMQ168" s="90"/>
      <c r="HMR168" s="90"/>
      <c r="HMS168" s="90"/>
      <c r="HMT168" s="90"/>
      <c r="HMU168" s="90"/>
      <c r="HMV168" s="90"/>
      <c r="HMW168" s="90"/>
      <c r="HMX168" s="90"/>
      <c r="HMY168" s="90"/>
      <c r="HMZ168" s="90"/>
      <c r="HNA168" s="90"/>
      <c r="HNB168" s="90"/>
      <c r="HNC168" s="90"/>
      <c r="HND168" s="90"/>
      <c r="HNE168" s="90"/>
      <c r="HNF168" s="90"/>
      <c r="HNG168" s="90"/>
      <c r="HNH168" s="90"/>
      <c r="HNI168" s="90"/>
      <c r="HNJ168" s="90"/>
      <c r="HNK168" s="90"/>
      <c r="HNL168" s="90"/>
      <c r="HNM168" s="90"/>
      <c r="HNN168" s="90"/>
      <c r="HNO168" s="90"/>
      <c r="HNP168" s="90"/>
      <c r="HNQ168" s="90"/>
      <c r="HNR168" s="90"/>
      <c r="HNS168" s="90"/>
      <c r="HNT168" s="90"/>
      <c r="HNU168" s="90"/>
      <c r="HNV168" s="90"/>
      <c r="HNW168" s="90"/>
      <c r="HNX168" s="90"/>
      <c r="HNY168" s="90"/>
      <c r="HNZ168" s="90"/>
      <c r="HOA168" s="90"/>
      <c r="HOB168" s="90"/>
      <c r="HOC168" s="90"/>
      <c r="HOD168" s="90"/>
      <c r="HOE168" s="90"/>
      <c r="HOF168" s="90"/>
      <c r="HOG168" s="90"/>
      <c r="HOH168" s="90"/>
      <c r="HOI168" s="90"/>
      <c r="HOJ168" s="90"/>
      <c r="HOK168" s="90"/>
      <c r="HOL168" s="90"/>
      <c r="HOM168" s="90"/>
      <c r="HON168" s="90"/>
      <c r="HOO168" s="90"/>
      <c r="HOP168" s="90"/>
      <c r="HOQ168" s="90"/>
      <c r="HOR168" s="90"/>
      <c r="HOS168" s="90"/>
      <c r="HOT168" s="90"/>
      <c r="HOU168" s="90"/>
      <c r="HOV168" s="90"/>
      <c r="HOW168" s="90"/>
      <c r="HOX168" s="90"/>
      <c r="HOY168" s="90"/>
      <c r="HOZ168" s="90"/>
      <c r="HPA168" s="90"/>
      <c r="HPB168" s="90"/>
      <c r="HPC168" s="90"/>
      <c r="HPD168" s="90"/>
      <c r="HPE168" s="90"/>
      <c r="HPF168" s="90"/>
      <c r="HPG168" s="90"/>
      <c r="HPH168" s="90"/>
      <c r="HPI168" s="90"/>
      <c r="HPJ168" s="90"/>
      <c r="HPK168" s="90"/>
      <c r="HPL168" s="90"/>
      <c r="HPM168" s="90"/>
      <c r="HPN168" s="90"/>
      <c r="HPO168" s="90"/>
      <c r="HPP168" s="90"/>
      <c r="HPQ168" s="90"/>
      <c r="HPR168" s="90"/>
      <c r="HPS168" s="90"/>
      <c r="HPT168" s="90"/>
      <c r="HPU168" s="90"/>
      <c r="HPV168" s="90"/>
      <c r="HPW168" s="90"/>
      <c r="HPX168" s="90"/>
      <c r="HPY168" s="90"/>
      <c r="HPZ168" s="90"/>
      <c r="HQA168" s="90"/>
      <c r="HQB168" s="90"/>
      <c r="HQC168" s="90"/>
      <c r="HQD168" s="90"/>
      <c r="HQE168" s="90"/>
      <c r="HQF168" s="90"/>
      <c r="HQG168" s="90"/>
      <c r="HQH168" s="90"/>
      <c r="HQI168" s="90"/>
      <c r="HQJ168" s="90"/>
      <c r="HQK168" s="90"/>
      <c r="HQL168" s="90"/>
      <c r="HQM168" s="90"/>
      <c r="HQN168" s="90"/>
      <c r="HQO168" s="90"/>
      <c r="HQP168" s="90"/>
      <c r="HQQ168" s="90"/>
      <c r="HQR168" s="90"/>
      <c r="HQS168" s="90"/>
      <c r="HQT168" s="90"/>
      <c r="HQU168" s="90"/>
      <c r="HQV168" s="90"/>
      <c r="HQW168" s="90"/>
      <c r="HQX168" s="90"/>
      <c r="HQY168" s="90"/>
      <c r="HQZ168" s="90"/>
      <c r="HRA168" s="90"/>
      <c r="HRB168" s="90"/>
      <c r="HRC168" s="90"/>
      <c r="HRD168" s="90"/>
      <c r="HRE168" s="90"/>
      <c r="HRF168" s="90"/>
      <c r="HRG168" s="90"/>
      <c r="HRH168" s="90"/>
      <c r="HRI168" s="90"/>
      <c r="HRJ168" s="90"/>
      <c r="HRK168" s="90"/>
      <c r="HRL168" s="90"/>
      <c r="HRM168" s="90"/>
      <c r="HRN168" s="90"/>
      <c r="HRO168" s="90"/>
      <c r="HRP168" s="90"/>
      <c r="HRQ168" s="90"/>
      <c r="HRR168" s="90"/>
      <c r="HRS168" s="90"/>
      <c r="HRT168" s="90"/>
      <c r="HRU168" s="90"/>
      <c r="HRV168" s="90"/>
      <c r="HRW168" s="90"/>
      <c r="HRX168" s="90"/>
      <c r="HRY168" s="90"/>
      <c r="HRZ168" s="90"/>
      <c r="HSA168" s="90"/>
      <c r="HSB168" s="90"/>
      <c r="HSC168" s="90"/>
      <c r="HSD168" s="90"/>
      <c r="HSE168" s="90"/>
      <c r="HSF168" s="90"/>
      <c r="HSG168" s="90"/>
      <c r="HSH168" s="90"/>
      <c r="HSI168" s="90"/>
      <c r="HSJ168" s="90"/>
      <c r="HSK168" s="90"/>
      <c r="HSL168" s="90"/>
      <c r="HSM168" s="90"/>
      <c r="HSN168" s="90"/>
      <c r="HSO168" s="90"/>
      <c r="HSP168" s="90"/>
      <c r="HSQ168" s="90"/>
      <c r="HSR168" s="90"/>
      <c r="HSS168" s="90"/>
      <c r="HST168" s="90"/>
      <c r="HSU168" s="90"/>
      <c r="HSV168" s="90"/>
      <c r="HSW168" s="90"/>
      <c r="HSX168" s="90"/>
      <c r="HSY168" s="90"/>
      <c r="HSZ168" s="90"/>
      <c r="HTA168" s="90"/>
      <c r="HTB168" s="90"/>
      <c r="HTC168" s="90"/>
      <c r="HTD168" s="90"/>
      <c r="HTE168" s="90"/>
      <c r="HTF168" s="90"/>
      <c r="HTG168" s="90"/>
      <c r="HTH168" s="90"/>
      <c r="HTI168" s="90"/>
      <c r="HTJ168" s="90"/>
      <c r="HTK168" s="90"/>
      <c r="HTL168" s="90"/>
      <c r="HTM168" s="90"/>
      <c r="HTN168" s="90"/>
      <c r="HTO168" s="90"/>
      <c r="HTP168" s="90"/>
      <c r="HTQ168" s="90"/>
      <c r="HTR168" s="90"/>
      <c r="HTS168" s="90"/>
      <c r="HTT168" s="90"/>
      <c r="HTU168" s="90"/>
      <c r="HTV168" s="90"/>
      <c r="HTW168" s="90"/>
      <c r="HTX168" s="90"/>
      <c r="HTY168" s="90"/>
      <c r="HTZ168" s="90"/>
      <c r="HUA168" s="90"/>
      <c r="HUB168" s="90"/>
      <c r="HUC168" s="90"/>
      <c r="HUD168" s="90"/>
      <c r="HUE168" s="90"/>
      <c r="HUF168" s="90"/>
      <c r="HUG168" s="90"/>
      <c r="HUH168" s="90"/>
      <c r="HUI168" s="90"/>
      <c r="HUJ168" s="90"/>
      <c r="HUK168" s="90"/>
      <c r="HUL168" s="90"/>
      <c r="HUM168" s="90"/>
      <c r="HUN168" s="90"/>
      <c r="HUO168" s="90"/>
      <c r="HUP168" s="90"/>
      <c r="HUQ168" s="90"/>
      <c r="HUR168" s="90"/>
      <c r="HUS168" s="90"/>
      <c r="HUT168" s="90"/>
      <c r="HUU168" s="90"/>
      <c r="HUV168" s="90"/>
      <c r="HUW168" s="90"/>
      <c r="HUX168" s="90"/>
      <c r="HUY168" s="90"/>
      <c r="HUZ168" s="90"/>
      <c r="HVA168" s="90"/>
      <c r="HVB168" s="90"/>
      <c r="HVC168" s="90"/>
      <c r="HVD168" s="90"/>
      <c r="HVE168" s="90"/>
      <c r="HVF168" s="90"/>
      <c r="HVG168" s="90"/>
      <c r="HVH168" s="90"/>
      <c r="HVI168" s="90"/>
      <c r="HVJ168" s="90"/>
      <c r="HVK168" s="90"/>
      <c r="HVL168" s="90"/>
      <c r="HVM168" s="90"/>
      <c r="HVN168" s="90"/>
      <c r="HVO168" s="90"/>
      <c r="HVP168" s="90"/>
      <c r="HVQ168" s="90"/>
      <c r="HVR168" s="90"/>
      <c r="HVS168" s="90"/>
      <c r="HVT168" s="90"/>
      <c r="HVU168" s="90"/>
      <c r="HVV168" s="90"/>
      <c r="HVW168" s="90"/>
      <c r="HVX168" s="90"/>
      <c r="HVY168" s="90"/>
      <c r="HVZ168" s="90"/>
      <c r="HWA168" s="90"/>
      <c r="HWB168" s="90"/>
      <c r="HWC168" s="90"/>
      <c r="HWD168" s="90"/>
      <c r="HWE168" s="90"/>
      <c r="HWF168" s="90"/>
      <c r="HWG168" s="90"/>
      <c r="HWH168" s="90"/>
      <c r="HWI168" s="90"/>
      <c r="HWJ168" s="90"/>
      <c r="HWK168" s="90"/>
      <c r="HWL168" s="90"/>
      <c r="HWM168" s="90"/>
      <c r="HWN168" s="90"/>
      <c r="HWO168" s="90"/>
      <c r="HWP168" s="90"/>
      <c r="HWQ168" s="90"/>
      <c r="HWR168" s="90"/>
      <c r="HWS168" s="90"/>
      <c r="HWT168" s="90"/>
      <c r="HWU168" s="90"/>
      <c r="HWV168" s="90"/>
      <c r="HWW168" s="90"/>
      <c r="HWX168" s="90"/>
      <c r="HWY168" s="90"/>
      <c r="HWZ168" s="90"/>
      <c r="HXA168" s="90"/>
      <c r="HXB168" s="90"/>
      <c r="HXC168" s="90"/>
      <c r="HXD168" s="90"/>
      <c r="HXE168" s="90"/>
      <c r="HXF168" s="90"/>
      <c r="HXG168" s="90"/>
      <c r="HXH168" s="90"/>
      <c r="HXI168" s="90"/>
      <c r="HXJ168" s="90"/>
      <c r="HXK168" s="90"/>
      <c r="HXL168" s="90"/>
      <c r="HXM168" s="90"/>
      <c r="HXN168" s="90"/>
      <c r="HXO168" s="90"/>
      <c r="HXP168" s="90"/>
      <c r="HXQ168" s="90"/>
      <c r="HXR168" s="90"/>
      <c r="HXS168" s="90"/>
      <c r="HXT168" s="90"/>
      <c r="HXU168" s="90"/>
      <c r="HXV168" s="90"/>
      <c r="HXW168" s="90"/>
      <c r="HXX168" s="90"/>
      <c r="HXY168" s="90"/>
      <c r="HXZ168" s="90"/>
      <c r="HYA168" s="90"/>
      <c r="HYB168" s="90"/>
      <c r="HYC168" s="90"/>
      <c r="HYD168" s="90"/>
      <c r="HYE168" s="90"/>
      <c r="HYF168" s="90"/>
      <c r="HYG168" s="90"/>
      <c r="HYH168" s="90"/>
      <c r="HYI168" s="90"/>
      <c r="HYJ168" s="90"/>
      <c r="HYK168" s="90"/>
      <c r="HYL168" s="90"/>
      <c r="HYM168" s="90"/>
      <c r="HYN168" s="90"/>
      <c r="HYO168" s="90"/>
      <c r="HYP168" s="90"/>
      <c r="HYQ168" s="90"/>
      <c r="HYR168" s="90"/>
      <c r="HYS168" s="90"/>
      <c r="HYT168" s="90"/>
      <c r="HYU168" s="90"/>
      <c r="HYV168" s="90"/>
      <c r="HYW168" s="90"/>
      <c r="HYX168" s="90"/>
      <c r="HYY168" s="90"/>
      <c r="HYZ168" s="90"/>
      <c r="HZA168" s="90"/>
      <c r="HZB168" s="90"/>
      <c r="HZC168" s="90"/>
      <c r="HZD168" s="90"/>
      <c r="HZE168" s="90"/>
      <c r="HZF168" s="90"/>
      <c r="HZG168" s="90"/>
      <c r="HZH168" s="90"/>
      <c r="HZI168" s="90"/>
      <c r="HZJ168" s="90"/>
      <c r="HZK168" s="90"/>
      <c r="HZL168" s="90"/>
      <c r="HZM168" s="90"/>
      <c r="HZN168" s="90"/>
      <c r="HZO168" s="90"/>
      <c r="HZP168" s="90"/>
      <c r="HZQ168" s="90"/>
      <c r="HZR168" s="90"/>
      <c r="HZS168" s="90"/>
      <c r="HZT168" s="90"/>
      <c r="HZU168" s="90"/>
      <c r="HZV168" s="90"/>
      <c r="HZW168" s="90"/>
      <c r="HZX168" s="90"/>
      <c r="HZY168" s="90"/>
      <c r="HZZ168" s="90"/>
      <c r="IAA168" s="90"/>
      <c r="IAB168" s="90"/>
      <c r="IAC168" s="90"/>
      <c r="IAD168" s="90"/>
      <c r="IAE168" s="90"/>
      <c r="IAF168" s="90"/>
      <c r="IAG168" s="90"/>
      <c r="IAH168" s="90"/>
      <c r="IAI168" s="90"/>
      <c r="IAJ168" s="90"/>
      <c r="IAK168" s="90"/>
      <c r="IAL168" s="90"/>
      <c r="IAM168" s="90"/>
      <c r="IAN168" s="90"/>
      <c r="IAO168" s="90"/>
      <c r="IAP168" s="90"/>
      <c r="IAQ168" s="90"/>
      <c r="IAR168" s="90"/>
      <c r="IAS168" s="90"/>
      <c r="IAT168" s="90"/>
      <c r="IAU168" s="90"/>
      <c r="IAV168" s="90"/>
      <c r="IAW168" s="90"/>
      <c r="IAX168" s="90"/>
      <c r="IAY168" s="90"/>
      <c r="IAZ168" s="90"/>
      <c r="IBA168" s="90"/>
      <c r="IBB168" s="90"/>
      <c r="IBC168" s="90"/>
      <c r="IBD168" s="90"/>
      <c r="IBE168" s="90"/>
      <c r="IBF168" s="90"/>
      <c r="IBG168" s="90"/>
      <c r="IBH168" s="90"/>
      <c r="IBI168" s="90"/>
      <c r="IBJ168" s="90"/>
      <c r="IBK168" s="90"/>
      <c r="IBL168" s="90"/>
      <c r="IBM168" s="90"/>
      <c r="IBN168" s="90"/>
      <c r="IBO168" s="90"/>
      <c r="IBP168" s="90"/>
      <c r="IBQ168" s="90"/>
      <c r="IBR168" s="90"/>
      <c r="IBS168" s="90"/>
      <c r="IBT168" s="90"/>
      <c r="IBU168" s="90"/>
      <c r="IBV168" s="90"/>
      <c r="IBW168" s="90"/>
      <c r="IBX168" s="90"/>
      <c r="IBY168" s="90"/>
      <c r="IBZ168" s="90"/>
      <c r="ICA168" s="90"/>
      <c r="ICB168" s="90"/>
      <c r="ICC168" s="90"/>
      <c r="ICD168" s="90"/>
      <c r="ICE168" s="90"/>
      <c r="ICF168" s="90"/>
      <c r="ICG168" s="90"/>
      <c r="ICH168" s="90"/>
      <c r="ICI168" s="90"/>
      <c r="ICJ168" s="90"/>
      <c r="ICK168" s="90"/>
      <c r="ICL168" s="90"/>
      <c r="ICM168" s="90"/>
      <c r="ICN168" s="90"/>
      <c r="ICO168" s="90"/>
      <c r="ICP168" s="90"/>
      <c r="ICQ168" s="90"/>
      <c r="ICR168" s="90"/>
      <c r="ICS168" s="90"/>
      <c r="ICT168" s="90"/>
      <c r="ICU168" s="90"/>
      <c r="ICV168" s="90"/>
      <c r="ICW168" s="90"/>
      <c r="ICX168" s="90"/>
      <c r="ICY168" s="90"/>
      <c r="ICZ168" s="90"/>
      <c r="IDA168" s="90"/>
      <c r="IDB168" s="90"/>
      <c r="IDC168" s="90"/>
      <c r="IDD168" s="90"/>
      <c r="IDE168" s="90"/>
      <c r="IDF168" s="90"/>
      <c r="IDG168" s="90"/>
      <c r="IDH168" s="90"/>
      <c r="IDI168" s="90"/>
      <c r="IDJ168" s="90"/>
      <c r="IDK168" s="90"/>
      <c r="IDL168" s="90"/>
      <c r="IDM168" s="90"/>
      <c r="IDN168" s="90"/>
      <c r="IDO168" s="90"/>
      <c r="IDP168" s="90"/>
      <c r="IDQ168" s="90"/>
      <c r="IDR168" s="90"/>
      <c r="IDS168" s="90"/>
      <c r="IDT168" s="90"/>
      <c r="IDU168" s="90"/>
      <c r="IDV168" s="90"/>
      <c r="IDW168" s="90"/>
      <c r="IDX168" s="90"/>
      <c r="IDY168" s="90"/>
      <c r="IDZ168" s="90"/>
      <c r="IEA168" s="90"/>
      <c r="IEB168" s="90"/>
      <c r="IEC168" s="90"/>
      <c r="IED168" s="90"/>
      <c r="IEE168" s="90"/>
      <c r="IEF168" s="90"/>
      <c r="IEG168" s="90"/>
      <c r="IEH168" s="90"/>
      <c r="IEI168" s="90"/>
      <c r="IEJ168" s="90"/>
      <c r="IEK168" s="90"/>
      <c r="IEL168" s="90"/>
      <c r="IEM168" s="90"/>
      <c r="IEN168" s="90"/>
      <c r="IEO168" s="90"/>
      <c r="IEP168" s="90"/>
      <c r="IEQ168" s="90"/>
      <c r="IER168" s="90"/>
      <c r="IES168" s="90"/>
      <c r="IET168" s="90"/>
      <c r="IEU168" s="90"/>
      <c r="IEV168" s="90"/>
      <c r="IEW168" s="90"/>
      <c r="IEX168" s="90"/>
      <c r="IEY168" s="90"/>
      <c r="IEZ168" s="90"/>
      <c r="IFA168" s="90"/>
      <c r="IFB168" s="90"/>
      <c r="IFC168" s="90"/>
      <c r="IFD168" s="90"/>
      <c r="IFE168" s="90"/>
      <c r="IFF168" s="90"/>
      <c r="IFG168" s="90"/>
      <c r="IFH168" s="90"/>
      <c r="IFI168" s="90"/>
      <c r="IFJ168" s="90"/>
      <c r="IFK168" s="90"/>
      <c r="IFL168" s="90"/>
      <c r="IFM168" s="90"/>
      <c r="IFN168" s="90"/>
      <c r="IFO168" s="90"/>
      <c r="IFP168" s="90"/>
      <c r="IFQ168" s="90"/>
      <c r="IFR168" s="90"/>
      <c r="IFS168" s="90"/>
      <c r="IFT168" s="90"/>
      <c r="IFU168" s="90"/>
      <c r="IFV168" s="90"/>
      <c r="IFW168" s="90"/>
      <c r="IFX168" s="90"/>
      <c r="IFY168" s="90"/>
      <c r="IFZ168" s="90"/>
      <c r="IGA168" s="90"/>
      <c r="IGB168" s="90"/>
      <c r="IGC168" s="90"/>
      <c r="IGD168" s="90"/>
      <c r="IGE168" s="90"/>
      <c r="IGF168" s="90"/>
      <c r="IGG168" s="90"/>
      <c r="IGH168" s="90"/>
      <c r="IGI168" s="90"/>
      <c r="IGJ168" s="90"/>
      <c r="IGK168" s="90"/>
      <c r="IGL168" s="90"/>
      <c r="IGM168" s="90"/>
      <c r="IGN168" s="90"/>
      <c r="IGO168" s="90"/>
      <c r="IGP168" s="90"/>
      <c r="IGQ168" s="90"/>
      <c r="IGR168" s="90"/>
      <c r="IGS168" s="90"/>
      <c r="IGT168" s="90"/>
      <c r="IGU168" s="90"/>
      <c r="IGV168" s="90"/>
      <c r="IGW168" s="90"/>
      <c r="IGX168" s="90"/>
      <c r="IGY168" s="90"/>
      <c r="IGZ168" s="90"/>
      <c r="IHA168" s="90"/>
      <c r="IHB168" s="90"/>
      <c r="IHC168" s="90"/>
      <c r="IHD168" s="90"/>
      <c r="IHE168" s="90"/>
      <c r="IHF168" s="90"/>
      <c r="IHG168" s="90"/>
      <c r="IHH168" s="90"/>
      <c r="IHI168" s="90"/>
      <c r="IHJ168" s="90"/>
      <c r="IHK168" s="90"/>
      <c r="IHL168" s="90"/>
      <c r="IHM168" s="90"/>
      <c r="IHN168" s="90"/>
      <c r="IHO168" s="90"/>
      <c r="IHP168" s="90"/>
      <c r="IHQ168" s="90"/>
      <c r="IHR168" s="90"/>
      <c r="IHS168" s="90"/>
      <c r="IHT168" s="90"/>
      <c r="IHU168" s="90"/>
      <c r="IHV168" s="90"/>
      <c r="IHW168" s="90"/>
      <c r="IHX168" s="90"/>
      <c r="IHY168" s="90"/>
      <c r="IHZ168" s="90"/>
      <c r="IIA168" s="90"/>
      <c r="IIB168" s="90"/>
      <c r="IIC168" s="90"/>
      <c r="IID168" s="90"/>
      <c r="IIE168" s="90"/>
      <c r="IIF168" s="90"/>
      <c r="IIG168" s="90"/>
      <c r="IIH168" s="90"/>
      <c r="III168" s="90"/>
      <c r="IIJ168" s="90"/>
      <c r="IIK168" s="90"/>
      <c r="IIL168" s="90"/>
      <c r="IIM168" s="90"/>
      <c r="IIN168" s="90"/>
      <c r="IIO168" s="90"/>
      <c r="IIP168" s="90"/>
      <c r="IIQ168" s="90"/>
      <c r="IIR168" s="90"/>
      <c r="IIS168" s="90"/>
      <c r="IIT168" s="90"/>
      <c r="IIU168" s="90"/>
      <c r="IIV168" s="90"/>
      <c r="IIW168" s="90"/>
      <c r="IIX168" s="90"/>
      <c r="IIY168" s="90"/>
      <c r="IIZ168" s="90"/>
      <c r="IJA168" s="90"/>
      <c r="IJB168" s="90"/>
      <c r="IJC168" s="90"/>
      <c r="IJD168" s="90"/>
      <c r="IJE168" s="90"/>
      <c r="IJF168" s="90"/>
      <c r="IJG168" s="90"/>
      <c r="IJH168" s="90"/>
      <c r="IJI168" s="90"/>
      <c r="IJJ168" s="90"/>
      <c r="IJK168" s="90"/>
      <c r="IJL168" s="90"/>
      <c r="IJM168" s="90"/>
      <c r="IJN168" s="90"/>
      <c r="IJO168" s="90"/>
      <c r="IJP168" s="90"/>
      <c r="IJQ168" s="90"/>
      <c r="IJR168" s="90"/>
      <c r="IJS168" s="90"/>
      <c r="IJT168" s="90"/>
      <c r="IJU168" s="90"/>
      <c r="IJV168" s="90"/>
      <c r="IJW168" s="90"/>
      <c r="IJX168" s="90"/>
      <c r="IJY168" s="90"/>
      <c r="IJZ168" s="90"/>
      <c r="IKA168" s="90"/>
      <c r="IKB168" s="90"/>
      <c r="IKC168" s="90"/>
      <c r="IKD168" s="90"/>
      <c r="IKE168" s="90"/>
      <c r="IKF168" s="90"/>
      <c r="IKG168" s="90"/>
      <c r="IKH168" s="90"/>
      <c r="IKI168" s="90"/>
      <c r="IKJ168" s="90"/>
      <c r="IKK168" s="90"/>
      <c r="IKL168" s="90"/>
      <c r="IKM168" s="90"/>
      <c r="IKN168" s="90"/>
      <c r="IKO168" s="90"/>
      <c r="IKP168" s="90"/>
      <c r="IKQ168" s="90"/>
      <c r="IKR168" s="90"/>
      <c r="IKS168" s="90"/>
      <c r="IKT168" s="90"/>
      <c r="IKU168" s="90"/>
      <c r="IKV168" s="90"/>
      <c r="IKW168" s="90"/>
      <c r="IKX168" s="90"/>
      <c r="IKY168" s="90"/>
      <c r="IKZ168" s="90"/>
      <c r="ILA168" s="90"/>
      <c r="ILB168" s="90"/>
      <c r="ILC168" s="90"/>
      <c r="ILD168" s="90"/>
      <c r="ILE168" s="90"/>
      <c r="ILF168" s="90"/>
      <c r="ILG168" s="90"/>
      <c r="ILH168" s="90"/>
      <c r="ILI168" s="90"/>
      <c r="ILJ168" s="90"/>
      <c r="ILK168" s="90"/>
      <c r="ILL168" s="90"/>
      <c r="ILM168" s="90"/>
      <c r="ILN168" s="90"/>
      <c r="ILO168" s="90"/>
      <c r="ILP168" s="90"/>
      <c r="ILQ168" s="90"/>
      <c r="ILR168" s="90"/>
      <c r="ILS168" s="90"/>
      <c r="ILT168" s="90"/>
      <c r="ILU168" s="90"/>
      <c r="ILV168" s="90"/>
      <c r="ILW168" s="90"/>
      <c r="ILX168" s="90"/>
      <c r="ILY168" s="90"/>
      <c r="ILZ168" s="90"/>
      <c r="IMA168" s="90"/>
      <c r="IMB168" s="90"/>
      <c r="IMC168" s="90"/>
      <c r="IMD168" s="90"/>
      <c r="IME168" s="90"/>
      <c r="IMF168" s="90"/>
      <c r="IMG168" s="90"/>
      <c r="IMH168" s="90"/>
      <c r="IMI168" s="90"/>
      <c r="IMJ168" s="90"/>
      <c r="IMK168" s="90"/>
      <c r="IML168" s="90"/>
      <c r="IMM168" s="90"/>
      <c r="IMN168" s="90"/>
      <c r="IMO168" s="90"/>
      <c r="IMP168" s="90"/>
      <c r="IMQ168" s="90"/>
      <c r="IMR168" s="90"/>
      <c r="IMS168" s="90"/>
      <c r="IMT168" s="90"/>
      <c r="IMU168" s="90"/>
      <c r="IMV168" s="90"/>
      <c r="IMW168" s="90"/>
      <c r="IMX168" s="90"/>
      <c r="IMY168" s="90"/>
      <c r="IMZ168" s="90"/>
      <c r="INA168" s="90"/>
      <c r="INB168" s="90"/>
      <c r="INC168" s="90"/>
      <c r="IND168" s="90"/>
      <c r="INE168" s="90"/>
      <c r="INF168" s="90"/>
      <c r="ING168" s="90"/>
      <c r="INH168" s="90"/>
      <c r="INI168" s="90"/>
      <c r="INJ168" s="90"/>
      <c r="INK168" s="90"/>
      <c r="INL168" s="90"/>
      <c r="INM168" s="90"/>
      <c r="INN168" s="90"/>
      <c r="INO168" s="90"/>
      <c r="INP168" s="90"/>
      <c r="INQ168" s="90"/>
      <c r="INR168" s="90"/>
      <c r="INS168" s="90"/>
      <c r="INT168" s="90"/>
      <c r="INU168" s="90"/>
      <c r="INV168" s="90"/>
      <c r="INW168" s="90"/>
      <c r="INX168" s="90"/>
      <c r="INY168" s="90"/>
      <c r="INZ168" s="90"/>
      <c r="IOA168" s="90"/>
      <c r="IOB168" s="90"/>
      <c r="IOC168" s="90"/>
      <c r="IOD168" s="90"/>
      <c r="IOE168" s="90"/>
      <c r="IOF168" s="90"/>
      <c r="IOG168" s="90"/>
      <c r="IOH168" s="90"/>
      <c r="IOI168" s="90"/>
      <c r="IOJ168" s="90"/>
      <c r="IOK168" s="90"/>
      <c r="IOL168" s="90"/>
      <c r="IOM168" s="90"/>
      <c r="ION168" s="90"/>
      <c r="IOO168" s="90"/>
      <c r="IOP168" s="90"/>
      <c r="IOQ168" s="90"/>
      <c r="IOR168" s="90"/>
      <c r="IOS168" s="90"/>
      <c r="IOT168" s="90"/>
      <c r="IOU168" s="90"/>
      <c r="IOV168" s="90"/>
      <c r="IOW168" s="90"/>
      <c r="IOX168" s="90"/>
      <c r="IOY168" s="90"/>
      <c r="IOZ168" s="90"/>
      <c r="IPA168" s="90"/>
      <c r="IPB168" s="90"/>
      <c r="IPC168" s="90"/>
      <c r="IPD168" s="90"/>
      <c r="IPE168" s="90"/>
      <c r="IPF168" s="90"/>
      <c r="IPG168" s="90"/>
      <c r="IPH168" s="90"/>
      <c r="IPI168" s="90"/>
      <c r="IPJ168" s="90"/>
      <c r="IPK168" s="90"/>
      <c r="IPL168" s="90"/>
      <c r="IPM168" s="90"/>
      <c r="IPN168" s="90"/>
      <c r="IPO168" s="90"/>
      <c r="IPP168" s="90"/>
      <c r="IPQ168" s="90"/>
      <c r="IPR168" s="90"/>
      <c r="IPS168" s="90"/>
      <c r="IPT168" s="90"/>
      <c r="IPU168" s="90"/>
      <c r="IPV168" s="90"/>
      <c r="IPW168" s="90"/>
      <c r="IPX168" s="90"/>
      <c r="IPY168" s="90"/>
      <c r="IPZ168" s="90"/>
      <c r="IQA168" s="90"/>
      <c r="IQB168" s="90"/>
      <c r="IQC168" s="90"/>
      <c r="IQD168" s="90"/>
      <c r="IQE168" s="90"/>
      <c r="IQF168" s="90"/>
      <c r="IQG168" s="90"/>
      <c r="IQH168" s="90"/>
      <c r="IQI168" s="90"/>
      <c r="IQJ168" s="90"/>
      <c r="IQK168" s="90"/>
      <c r="IQL168" s="90"/>
      <c r="IQM168" s="90"/>
      <c r="IQN168" s="90"/>
      <c r="IQO168" s="90"/>
      <c r="IQP168" s="90"/>
      <c r="IQQ168" s="90"/>
      <c r="IQR168" s="90"/>
      <c r="IQS168" s="90"/>
      <c r="IQT168" s="90"/>
      <c r="IQU168" s="90"/>
      <c r="IQV168" s="90"/>
      <c r="IQW168" s="90"/>
      <c r="IQX168" s="90"/>
      <c r="IQY168" s="90"/>
      <c r="IQZ168" s="90"/>
      <c r="IRA168" s="90"/>
      <c r="IRB168" s="90"/>
      <c r="IRC168" s="90"/>
      <c r="IRD168" s="90"/>
      <c r="IRE168" s="90"/>
      <c r="IRF168" s="90"/>
      <c r="IRG168" s="90"/>
      <c r="IRH168" s="90"/>
      <c r="IRI168" s="90"/>
      <c r="IRJ168" s="90"/>
      <c r="IRK168" s="90"/>
      <c r="IRL168" s="90"/>
      <c r="IRM168" s="90"/>
      <c r="IRN168" s="90"/>
      <c r="IRO168" s="90"/>
      <c r="IRP168" s="90"/>
      <c r="IRQ168" s="90"/>
      <c r="IRR168" s="90"/>
      <c r="IRS168" s="90"/>
      <c r="IRT168" s="90"/>
      <c r="IRU168" s="90"/>
      <c r="IRV168" s="90"/>
      <c r="IRW168" s="90"/>
      <c r="IRX168" s="90"/>
      <c r="IRY168" s="90"/>
      <c r="IRZ168" s="90"/>
      <c r="ISA168" s="90"/>
      <c r="ISB168" s="90"/>
      <c r="ISC168" s="90"/>
      <c r="ISD168" s="90"/>
      <c r="ISE168" s="90"/>
      <c r="ISF168" s="90"/>
      <c r="ISG168" s="90"/>
      <c r="ISH168" s="90"/>
      <c r="ISI168" s="90"/>
      <c r="ISJ168" s="90"/>
      <c r="ISK168" s="90"/>
      <c r="ISL168" s="90"/>
      <c r="ISM168" s="90"/>
      <c r="ISN168" s="90"/>
      <c r="ISO168" s="90"/>
      <c r="ISP168" s="90"/>
      <c r="ISQ168" s="90"/>
      <c r="ISR168" s="90"/>
      <c r="ISS168" s="90"/>
      <c r="IST168" s="90"/>
      <c r="ISU168" s="90"/>
      <c r="ISV168" s="90"/>
      <c r="ISW168" s="90"/>
      <c r="ISX168" s="90"/>
      <c r="ISY168" s="90"/>
      <c r="ISZ168" s="90"/>
      <c r="ITA168" s="90"/>
      <c r="ITB168" s="90"/>
      <c r="ITC168" s="90"/>
      <c r="ITD168" s="90"/>
      <c r="ITE168" s="90"/>
      <c r="ITF168" s="90"/>
      <c r="ITG168" s="90"/>
      <c r="ITH168" s="90"/>
      <c r="ITI168" s="90"/>
      <c r="ITJ168" s="90"/>
      <c r="ITK168" s="90"/>
      <c r="ITL168" s="90"/>
      <c r="ITM168" s="90"/>
      <c r="ITN168" s="90"/>
      <c r="ITO168" s="90"/>
      <c r="ITP168" s="90"/>
      <c r="ITQ168" s="90"/>
      <c r="ITR168" s="90"/>
      <c r="ITS168" s="90"/>
      <c r="ITT168" s="90"/>
      <c r="ITU168" s="90"/>
      <c r="ITV168" s="90"/>
      <c r="ITW168" s="90"/>
      <c r="ITX168" s="90"/>
      <c r="ITY168" s="90"/>
      <c r="ITZ168" s="90"/>
      <c r="IUA168" s="90"/>
      <c r="IUB168" s="90"/>
      <c r="IUC168" s="90"/>
      <c r="IUD168" s="90"/>
      <c r="IUE168" s="90"/>
      <c r="IUF168" s="90"/>
      <c r="IUG168" s="90"/>
      <c r="IUH168" s="90"/>
      <c r="IUI168" s="90"/>
      <c r="IUJ168" s="90"/>
      <c r="IUK168" s="90"/>
      <c r="IUL168" s="90"/>
      <c r="IUM168" s="90"/>
      <c r="IUN168" s="90"/>
      <c r="IUO168" s="90"/>
      <c r="IUP168" s="90"/>
      <c r="IUQ168" s="90"/>
      <c r="IUR168" s="90"/>
      <c r="IUS168" s="90"/>
      <c r="IUT168" s="90"/>
      <c r="IUU168" s="90"/>
      <c r="IUV168" s="90"/>
      <c r="IUW168" s="90"/>
      <c r="IUX168" s="90"/>
      <c r="IUY168" s="90"/>
      <c r="IUZ168" s="90"/>
      <c r="IVA168" s="90"/>
      <c r="IVB168" s="90"/>
      <c r="IVC168" s="90"/>
      <c r="IVD168" s="90"/>
      <c r="IVE168" s="90"/>
      <c r="IVF168" s="90"/>
      <c r="IVG168" s="90"/>
      <c r="IVH168" s="90"/>
      <c r="IVI168" s="90"/>
      <c r="IVJ168" s="90"/>
      <c r="IVK168" s="90"/>
      <c r="IVL168" s="90"/>
      <c r="IVM168" s="90"/>
      <c r="IVN168" s="90"/>
      <c r="IVO168" s="90"/>
      <c r="IVP168" s="90"/>
      <c r="IVQ168" s="90"/>
      <c r="IVR168" s="90"/>
      <c r="IVS168" s="90"/>
      <c r="IVT168" s="90"/>
      <c r="IVU168" s="90"/>
      <c r="IVV168" s="90"/>
      <c r="IVW168" s="90"/>
      <c r="IVX168" s="90"/>
      <c r="IVY168" s="90"/>
      <c r="IVZ168" s="90"/>
      <c r="IWA168" s="90"/>
      <c r="IWB168" s="90"/>
      <c r="IWC168" s="90"/>
      <c r="IWD168" s="90"/>
      <c r="IWE168" s="90"/>
      <c r="IWF168" s="90"/>
      <c r="IWG168" s="90"/>
      <c r="IWH168" s="90"/>
      <c r="IWI168" s="90"/>
      <c r="IWJ168" s="90"/>
      <c r="IWK168" s="90"/>
      <c r="IWL168" s="90"/>
      <c r="IWM168" s="90"/>
      <c r="IWN168" s="90"/>
      <c r="IWO168" s="90"/>
      <c r="IWP168" s="90"/>
      <c r="IWQ168" s="90"/>
      <c r="IWR168" s="90"/>
      <c r="IWS168" s="90"/>
      <c r="IWT168" s="90"/>
      <c r="IWU168" s="90"/>
      <c r="IWV168" s="90"/>
      <c r="IWW168" s="90"/>
      <c r="IWX168" s="90"/>
      <c r="IWY168" s="90"/>
      <c r="IWZ168" s="90"/>
      <c r="IXA168" s="90"/>
      <c r="IXB168" s="90"/>
      <c r="IXC168" s="90"/>
      <c r="IXD168" s="90"/>
      <c r="IXE168" s="90"/>
      <c r="IXF168" s="90"/>
      <c r="IXG168" s="90"/>
      <c r="IXH168" s="90"/>
      <c r="IXI168" s="90"/>
      <c r="IXJ168" s="90"/>
      <c r="IXK168" s="90"/>
      <c r="IXL168" s="90"/>
      <c r="IXM168" s="90"/>
      <c r="IXN168" s="90"/>
      <c r="IXO168" s="90"/>
      <c r="IXP168" s="90"/>
      <c r="IXQ168" s="90"/>
      <c r="IXR168" s="90"/>
      <c r="IXS168" s="90"/>
      <c r="IXT168" s="90"/>
      <c r="IXU168" s="90"/>
      <c r="IXV168" s="90"/>
      <c r="IXW168" s="90"/>
      <c r="IXX168" s="90"/>
      <c r="IXY168" s="90"/>
      <c r="IXZ168" s="90"/>
      <c r="IYA168" s="90"/>
      <c r="IYB168" s="90"/>
      <c r="IYC168" s="90"/>
      <c r="IYD168" s="90"/>
      <c r="IYE168" s="90"/>
      <c r="IYF168" s="90"/>
      <c r="IYG168" s="90"/>
      <c r="IYH168" s="90"/>
      <c r="IYI168" s="90"/>
      <c r="IYJ168" s="90"/>
      <c r="IYK168" s="90"/>
      <c r="IYL168" s="90"/>
      <c r="IYM168" s="90"/>
      <c r="IYN168" s="90"/>
      <c r="IYO168" s="90"/>
      <c r="IYP168" s="90"/>
      <c r="IYQ168" s="90"/>
      <c r="IYR168" s="90"/>
      <c r="IYS168" s="90"/>
      <c r="IYT168" s="90"/>
      <c r="IYU168" s="90"/>
      <c r="IYV168" s="90"/>
      <c r="IYW168" s="90"/>
      <c r="IYX168" s="90"/>
      <c r="IYY168" s="90"/>
      <c r="IYZ168" s="90"/>
      <c r="IZA168" s="90"/>
      <c r="IZB168" s="90"/>
      <c r="IZC168" s="90"/>
      <c r="IZD168" s="90"/>
      <c r="IZE168" s="90"/>
      <c r="IZF168" s="90"/>
      <c r="IZG168" s="90"/>
      <c r="IZH168" s="90"/>
      <c r="IZI168" s="90"/>
      <c r="IZJ168" s="90"/>
      <c r="IZK168" s="90"/>
      <c r="IZL168" s="90"/>
      <c r="IZM168" s="90"/>
      <c r="IZN168" s="90"/>
      <c r="IZO168" s="90"/>
      <c r="IZP168" s="90"/>
      <c r="IZQ168" s="90"/>
      <c r="IZR168" s="90"/>
      <c r="IZS168" s="90"/>
      <c r="IZT168" s="90"/>
      <c r="IZU168" s="90"/>
      <c r="IZV168" s="90"/>
      <c r="IZW168" s="90"/>
      <c r="IZX168" s="90"/>
      <c r="IZY168" s="90"/>
      <c r="IZZ168" s="90"/>
      <c r="JAA168" s="90"/>
      <c r="JAB168" s="90"/>
      <c r="JAC168" s="90"/>
      <c r="JAD168" s="90"/>
      <c r="JAE168" s="90"/>
      <c r="JAF168" s="90"/>
      <c r="JAG168" s="90"/>
      <c r="JAH168" s="90"/>
      <c r="JAI168" s="90"/>
      <c r="JAJ168" s="90"/>
      <c r="JAK168" s="90"/>
      <c r="JAL168" s="90"/>
      <c r="JAM168" s="90"/>
      <c r="JAN168" s="90"/>
      <c r="JAO168" s="90"/>
      <c r="JAP168" s="90"/>
      <c r="JAQ168" s="90"/>
      <c r="JAR168" s="90"/>
      <c r="JAS168" s="90"/>
      <c r="JAT168" s="90"/>
      <c r="JAU168" s="90"/>
      <c r="JAV168" s="90"/>
      <c r="JAW168" s="90"/>
      <c r="JAX168" s="90"/>
      <c r="JAY168" s="90"/>
      <c r="JAZ168" s="90"/>
      <c r="JBA168" s="90"/>
      <c r="JBB168" s="90"/>
      <c r="JBC168" s="90"/>
      <c r="JBD168" s="90"/>
      <c r="JBE168" s="90"/>
      <c r="JBF168" s="90"/>
      <c r="JBG168" s="90"/>
      <c r="JBH168" s="90"/>
      <c r="JBI168" s="90"/>
      <c r="JBJ168" s="90"/>
      <c r="JBK168" s="90"/>
      <c r="JBL168" s="90"/>
      <c r="JBM168" s="90"/>
      <c r="JBN168" s="90"/>
      <c r="JBO168" s="90"/>
      <c r="JBP168" s="90"/>
      <c r="JBQ168" s="90"/>
      <c r="JBR168" s="90"/>
      <c r="JBS168" s="90"/>
      <c r="JBT168" s="90"/>
      <c r="JBU168" s="90"/>
      <c r="JBV168" s="90"/>
      <c r="JBW168" s="90"/>
      <c r="JBX168" s="90"/>
      <c r="JBY168" s="90"/>
      <c r="JBZ168" s="90"/>
      <c r="JCA168" s="90"/>
      <c r="JCB168" s="90"/>
      <c r="JCC168" s="90"/>
      <c r="JCD168" s="90"/>
      <c r="JCE168" s="90"/>
      <c r="JCF168" s="90"/>
      <c r="JCG168" s="90"/>
      <c r="JCH168" s="90"/>
      <c r="JCI168" s="90"/>
      <c r="JCJ168" s="90"/>
      <c r="JCK168" s="90"/>
      <c r="JCL168" s="90"/>
      <c r="JCM168" s="90"/>
      <c r="JCN168" s="90"/>
      <c r="JCO168" s="90"/>
      <c r="JCP168" s="90"/>
      <c r="JCQ168" s="90"/>
      <c r="JCR168" s="90"/>
      <c r="JCS168" s="90"/>
      <c r="JCT168" s="90"/>
      <c r="JCU168" s="90"/>
      <c r="JCV168" s="90"/>
      <c r="JCW168" s="90"/>
      <c r="JCX168" s="90"/>
      <c r="JCY168" s="90"/>
      <c r="JCZ168" s="90"/>
      <c r="JDA168" s="90"/>
      <c r="JDB168" s="90"/>
      <c r="JDC168" s="90"/>
      <c r="JDD168" s="90"/>
      <c r="JDE168" s="90"/>
      <c r="JDF168" s="90"/>
      <c r="JDG168" s="90"/>
      <c r="JDH168" s="90"/>
      <c r="JDI168" s="90"/>
      <c r="JDJ168" s="90"/>
      <c r="JDK168" s="90"/>
      <c r="JDL168" s="90"/>
      <c r="JDM168" s="90"/>
      <c r="JDN168" s="90"/>
      <c r="JDO168" s="90"/>
      <c r="JDP168" s="90"/>
      <c r="JDQ168" s="90"/>
      <c r="JDR168" s="90"/>
      <c r="JDS168" s="90"/>
      <c r="JDT168" s="90"/>
      <c r="JDU168" s="90"/>
      <c r="JDV168" s="90"/>
      <c r="JDW168" s="90"/>
      <c r="JDX168" s="90"/>
      <c r="JDY168" s="90"/>
      <c r="JDZ168" s="90"/>
      <c r="JEA168" s="90"/>
      <c r="JEB168" s="90"/>
      <c r="JEC168" s="90"/>
      <c r="JED168" s="90"/>
      <c r="JEE168" s="90"/>
      <c r="JEF168" s="90"/>
      <c r="JEG168" s="90"/>
      <c r="JEH168" s="90"/>
      <c r="JEI168" s="90"/>
      <c r="JEJ168" s="90"/>
      <c r="JEK168" s="90"/>
      <c r="JEL168" s="90"/>
      <c r="JEM168" s="90"/>
      <c r="JEN168" s="90"/>
      <c r="JEO168" s="90"/>
      <c r="JEP168" s="90"/>
      <c r="JEQ168" s="90"/>
      <c r="JER168" s="90"/>
      <c r="JES168" s="90"/>
      <c r="JET168" s="90"/>
      <c r="JEU168" s="90"/>
      <c r="JEV168" s="90"/>
      <c r="JEW168" s="90"/>
      <c r="JEX168" s="90"/>
      <c r="JEY168" s="90"/>
      <c r="JEZ168" s="90"/>
      <c r="JFA168" s="90"/>
      <c r="JFB168" s="90"/>
      <c r="JFC168" s="90"/>
      <c r="JFD168" s="90"/>
      <c r="JFE168" s="90"/>
      <c r="JFF168" s="90"/>
      <c r="JFG168" s="90"/>
      <c r="JFH168" s="90"/>
      <c r="JFI168" s="90"/>
      <c r="JFJ168" s="90"/>
      <c r="JFK168" s="90"/>
      <c r="JFL168" s="90"/>
      <c r="JFM168" s="90"/>
      <c r="JFN168" s="90"/>
      <c r="JFO168" s="90"/>
      <c r="JFP168" s="90"/>
      <c r="JFQ168" s="90"/>
      <c r="JFR168" s="90"/>
      <c r="JFS168" s="90"/>
      <c r="JFT168" s="90"/>
      <c r="JFU168" s="90"/>
      <c r="JFV168" s="90"/>
      <c r="JFW168" s="90"/>
      <c r="JFX168" s="90"/>
      <c r="JFY168" s="90"/>
      <c r="JFZ168" s="90"/>
      <c r="JGA168" s="90"/>
      <c r="JGB168" s="90"/>
      <c r="JGC168" s="90"/>
      <c r="JGD168" s="90"/>
      <c r="JGE168" s="90"/>
      <c r="JGF168" s="90"/>
      <c r="JGG168" s="90"/>
      <c r="JGH168" s="90"/>
      <c r="JGI168" s="90"/>
      <c r="JGJ168" s="90"/>
      <c r="JGK168" s="90"/>
      <c r="JGL168" s="90"/>
      <c r="JGM168" s="90"/>
      <c r="JGN168" s="90"/>
      <c r="JGO168" s="90"/>
      <c r="JGP168" s="90"/>
      <c r="JGQ168" s="90"/>
      <c r="JGR168" s="90"/>
      <c r="JGS168" s="90"/>
      <c r="JGT168" s="90"/>
      <c r="JGU168" s="90"/>
      <c r="JGV168" s="90"/>
      <c r="JGW168" s="90"/>
      <c r="JGX168" s="90"/>
      <c r="JGY168" s="90"/>
      <c r="JGZ168" s="90"/>
      <c r="JHA168" s="90"/>
      <c r="JHB168" s="90"/>
      <c r="JHC168" s="90"/>
      <c r="JHD168" s="90"/>
      <c r="JHE168" s="90"/>
      <c r="JHF168" s="90"/>
      <c r="JHG168" s="90"/>
      <c r="JHH168" s="90"/>
      <c r="JHI168" s="90"/>
      <c r="JHJ168" s="90"/>
      <c r="JHK168" s="90"/>
      <c r="JHL168" s="90"/>
      <c r="JHM168" s="90"/>
      <c r="JHN168" s="90"/>
      <c r="JHO168" s="90"/>
      <c r="JHP168" s="90"/>
      <c r="JHQ168" s="90"/>
      <c r="JHR168" s="90"/>
      <c r="JHS168" s="90"/>
      <c r="JHT168" s="90"/>
      <c r="JHU168" s="90"/>
      <c r="JHV168" s="90"/>
      <c r="JHW168" s="90"/>
      <c r="JHX168" s="90"/>
      <c r="JHY168" s="90"/>
      <c r="JHZ168" s="90"/>
      <c r="JIA168" s="90"/>
      <c r="JIB168" s="90"/>
      <c r="JIC168" s="90"/>
      <c r="JID168" s="90"/>
      <c r="JIE168" s="90"/>
      <c r="JIF168" s="90"/>
      <c r="JIG168" s="90"/>
      <c r="JIH168" s="90"/>
      <c r="JII168" s="90"/>
      <c r="JIJ168" s="90"/>
      <c r="JIK168" s="90"/>
      <c r="JIL168" s="90"/>
      <c r="JIM168" s="90"/>
      <c r="JIN168" s="90"/>
      <c r="JIO168" s="90"/>
      <c r="JIP168" s="90"/>
      <c r="JIQ168" s="90"/>
      <c r="JIR168" s="90"/>
      <c r="JIS168" s="90"/>
      <c r="JIT168" s="90"/>
      <c r="JIU168" s="90"/>
      <c r="JIV168" s="90"/>
      <c r="JIW168" s="90"/>
      <c r="JIX168" s="90"/>
      <c r="JIY168" s="90"/>
      <c r="JIZ168" s="90"/>
      <c r="JJA168" s="90"/>
      <c r="JJB168" s="90"/>
      <c r="JJC168" s="90"/>
      <c r="JJD168" s="90"/>
      <c r="JJE168" s="90"/>
      <c r="JJF168" s="90"/>
      <c r="JJG168" s="90"/>
      <c r="JJH168" s="90"/>
      <c r="JJI168" s="90"/>
      <c r="JJJ168" s="90"/>
      <c r="JJK168" s="90"/>
      <c r="JJL168" s="90"/>
      <c r="JJM168" s="90"/>
      <c r="JJN168" s="90"/>
      <c r="JJO168" s="90"/>
      <c r="JJP168" s="90"/>
      <c r="JJQ168" s="90"/>
      <c r="JJR168" s="90"/>
      <c r="JJS168" s="90"/>
      <c r="JJT168" s="90"/>
      <c r="JJU168" s="90"/>
      <c r="JJV168" s="90"/>
      <c r="JJW168" s="90"/>
      <c r="JJX168" s="90"/>
      <c r="JJY168" s="90"/>
      <c r="JJZ168" s="90"/>
      <c r="JKA168" s="90"/>
      <c r="JKB168" s="90"/>
      <c r="JKC168" s="90"/>
      <c r="JKD168" s="90"/>
      <c r="JKE168" s="90"/>
      <c r="JKF168" s="90"/>
      <c r="JKG168" s="90"/>
      <c r="JKH168" s="90"/>
      <c r="JKI168" s="90"/>
      <c r="JKJ168" s="90"/>
      <c r="JKK168" s="90"/>
      <c r="JKL168" s="90"/>
      <c r="JKM168" s="90"/>
      <c r="JKN168" s="90"/>
      <c r="JKO168" s="90"/>
      <c r="JKP168" s="90"/>
      <c r="JKQ168" s="90"/>
      <c r="JKR168" s="90"/>
      <c r="JKS168" s="90"/>
      <c r="JKT168" s="90"/>
      <c r="JKU168" s="90"/>
      <c r="JKV168" s="90"/>
      <c r="JKW168" s="90"/>
      <c r="JKX168" s="90"/>
      <c r="JKY168" s="90"/>
      <c r="JKZ168" s="90"/>
      <c r="JLA168" s="90"/>
      <c r="JLB168" s="90"/>
      <c r="JLC168" s="90"/>
      <c r="JLD168" s="90"/>
      <c r="JLE168" s="90"/>
      <c r="JLF168" s="90"/>
      <c r="JLG168" s="90"/>
      <c r="JLH168" s="90"/>
      <c r="JLI168" s="90"/>
      <c r="JLJ168" s="90"/>
      <c r="JLK168" s="90"/>
      <c r="JLL168" s="90"/>
      <c r="JLM168" s="90"/>
      <c r="JLN168" s="90"/>
      <c r="JLO168" s="90"/>
      <c r="JLP168" s="90"/>
      <c r="JLQ168" s="90"/>
      <c r="JLR168" s="90"/>
      <c r="JLS168" s="90"/>
      <c r="JLT168" s="90"/>
      <c r="JLU168" s="90"/>
      <c r="JLV168" s="90"/>
      <c r="JLW168" s="90"/>
      <c r="JLX168" s="90"/>
      <c r="JLY168" s="90"/>
      <c r="JLZ168" s="90"/>
      <c r="JMA168" s="90"/>
      <c r="JMB168" s="90"/>
      <c r="JMC168" s="90"/>
      <c r="JMD168" s="90"/>
      <c r="JME168" s="90"/>
      <c r="JMF168" s="90"/>
      <c r="JMG168" s="90"/>
      <c r="JMH168" s="90"/>
      <c r="JMI168" s="90"/>
      <c r="JMJ168" s="90"/>
      <c r="JMK168" s="90"/>
      <c r="JML168" s="90"/>
      <c r="JMM168" s="90"/>
      <c r="JMN168" s="90"/>
      <c r="JMO168" s="90"/>
      <c r="JMP168" s="90"/>
      <c r="JMQ168" s="90"/>
      <c r="JMR168" s="90"/>
      <c r="JMS168" s="90"/>
      <c r="JMT168" s="90"/>
      <c r="JMU168" s="90"/>
      <c r="JMV168" s="90"/>
      <c r="JMW168" s="90"/>
      <c r="JMX168" s="90"/>
      <c r="JMY168" s="90"/>
      <c r="JMZ168" s="90"/>
      <c r="JNA168" s="90"/>
      <c r="JNB168" s="90"/>
      <c r="JNC168" s="90"/>
      <c r="JND168" s="90"/>
      <c r="JNE168" s="90"/>
      <c r="JNF168" s="90"/>
      <c r="JNG168" s="90"/>
      <c r="JNH168" s="90"/>
      <c r="JNI168" s="90"/>
      <c r="JNJ168" s="90"/>
      <c r="JNK168" s="90"/>
      <c r="JNL168" s="90"/>
      <c r="JNM168" s="90"/>
      <c r="JNN168" s="90"/>
      <c r="JNO168" s="90"/>
      <c r="JNP168" s="90"/>
      <c r="JNQ168" s="90"/>
      <c r="JNR168" s="90"/>
      <c r="JNS168" s="90"/>
      <c r="JNT168" s="90"/>
      <c r="JNU168" s="90"/>
      <c r="JNV168" s="90"/>
      <c r="JNW168" s="90"/>
      <c r="JNX168" s="90"/>
      <c r="JNY168" s="90"/>
      <c r="JNZ168" s="90"/>
      <c r="JOA168" s="90"/>
      <c r="JOB168" s="90"/>
      <c r="JOC168" s="90"/>
      <c r="JOD168" s="90"/>
      <c r="JOE168" s="90"/>
      <c r="JOF168" s="90"/>
      <c r="JOG168" s="90"/>
      <c r="JOH168" s="90"/>
      <c r="JOI168" s="90"/>
      <c r="JOJ168" s="90"/>
      <c r="JOK168" s="90"/>
      <c r="JOL168" s="90"/>
      <c r="JOM168" s="90"/>
      <c r="JON168" s="90"/>
      <c r="JOO168" s="90"/>
      <c r="JOP168" s="90"/>
      <c r="JOQ168" s="90"/>
      <c r="JOR168" s="90"/>
      <c r="JOS168" s="90"/>
      <c r="JOT168" s="90"/>
      <c r="JOU168" s="90"/>
      <c r="JOV168" s="90"/>
      <c r="JOW168" s="90"/>
      <c r="JOX168" s="90"/>
      <c r="JOY168" s="90"/>
      <c r="JOZ168" s="90"/>
      <c r="JPA168" s="90"/>
      <c r="JPB168" s="90"/>
      <c r="JPC168" s="90"/>
      <c r="JPD168" s="90"/>
      <c r="JPE168" s="90"/>
      <c r="JPF168" s="90"/>
      <c r="JPG168" s="90"/>
      <c r="JPH168" s="90"/>
      <c r="JPI168" s="90"/>
      <c r="JPJ168" s="90"/>
      <c r="JPK168" s="90"/>
      <c r="JPL168" s="90"/>
      <c r="JPM168" s="90"/>
      <c r="JPN168" s="90"/>
      <c r="JPO168" s="90"/>
      <c r="JPP168" s="90"/>
      <c r="JPQ168" s="90"/>
      <c r="JPR168" s="90"/>
      <c r="JPS168" s="90"/>
      <c r="JPT168" s="90"/>
      <c r="JPU168" s="90"/>
      <c r="JPV168" s="90"/>
      <c r="JPW168" s="90"/>
      <c r="JPX168" s="90"/>
      <c r="JPY168" s="90"/>
      <c r="JPZ168" s="90"/>
      <c r="JQA168" s="90"/>
      <c r="JQB168" s="90"/>
      <c r="JQC168" s="90"/>
      <c r="JQD168" s="90"/>
      <c r="JQE168" s="90"/>
      <c r="JQF168" s="90"/>
      <c r="JQG168" s="90"/>
      <c r="JQH168" s="90"/>
      <c r="JQI168" s="90"/>
      <c r="JQJ168" s="90"/>
      <c r="JQK168" s="90"/>
      <c r="JQL168" s="90"/>
      <c r="JQM168" s="90"/>
      <c r="JQN168" s="90"/>
      <c r="JQO168" s="90"/>
      <c r="JQP168" s="90"/>
      <c r="JQQ168" s="90"/>
      <c r="JQR168" s="90"/>
      <c r="JQS168" s="90"/>
      <c r="JQT168" s="90"/>
      <c r="JQU168" s="90"/>
      <c r="JQV168" s="90"/>
      <c r="JQW168" s="90"/>
      <c r="JQX168" s="90"/>
      <c r="JQY168" s="90"/>
      <c r="JQZ168" s="90"/>
      <c r="JRA168" s="90"/>
      <c r="JRB168" s="90"/>
      <c r="JRC168" s="90"/>
      <c r="JRD168" s="90"/>
      <c r="JRE168" s="90"/>
      <c r="JRF168" s="90"/>
      <c r="JRG168" s="90"/>
      <c r="JRH168" s="90"/>
      <c r="JRI168" s="90"/>
      <c r="JRJ168" s="90"/>
      <c r="JRK168" s="90"/>
      <c r="JRL168" s="90"/>
      <c r="JRM168" s="90"/>
      <c r="JRN168" s="90"/>
      <c r="JRO168" s="90"/>
      <c r="JRP168" s="90"/>
      <c r="JRQ168" s="90"/>
      <c r="JRR168" s="90"/>
      <c r="JRS168" s="90"/>
      <c r="JRT168" s="90"/>
      <c r="JRU168" s="90"/>
      <c r="JRV168" s="90"/>
      <c r="JRW168" s="90"/>
      <c r="JRX168" s="90"/>
      <c r="JRY168" s="90"/>
      <c r="JRZ168" s="90"/>
      <c r="JSA168" s="90"/>
      <c r="JSB168" s="90"/>
      <c r="JSC168" s="90"/>
      <c r="JSD168" s="90"/>
      <c r="JSE168" s="90"/>
      <c r="JSF168" s="90"/>
      <c r="JSG168" s="90"/>
      <c r="JSH168" s="90"/>
      <c r="JSI168" s="90"/>
      <c r="JSJ168" s="90"/>
      <c r="JSK168" s="90"/>
      <c r="JSL168" s="90"/>
      <c r="JSM168" s="90"/>
      <c r="JSN168" s="90"/>
      <c r="JSO168" s="90"/>
      <c r="JSP168" s="90"/>
      <c r="JSQ168" s="90"/>
      <c r="JSR168" s="90"/>
      <c r="JSS168" s="90"/>
      <c r="JST168" s="90"/>
      <c r="JSU168" s="90"/>
      <c r="JSV168" s="90"/>
      <c r="JSW168" s="90"/>
      <c r="JSX168" s="90"/>
      <c r="JSY168" s="90"/>
      <c r="JSZ168" s="90"/>
      <c r="JTA168" s="90"/>
      <c r="JTB168" s="90"/>
      <c r="JTC168" s="90"/>
      <c r="JTD168" s="90"/>
      <c r="JTE168" s="90"/>
      <c r="JTF168" s="90"/>
      <c r="JTG168" s="90"/>
      <c r="JTH168" s="90"/>
      <c r="JTI168" s="90"/>
      <c r="JTJ168" s="90"/>
      <c r="JTK168" s="90"/>
      <c r="JTL168" s="90"/>
      <c r="JTM168" s="90"/>
      <c r="JTN168" s="90"/>
      <c r="JTO168" s="90"/>
      <c r="JTP168" s="90"/>
      <c r="JTQ168" s="90"/>
      <c r="JTR168" s="90"/>
      <c r="JTS168" s="90"/>
      <c r="JTT168" s="90"/>
      <c r="JTU168" s="90"/>
      <c r="JTV168" s="90"/>
      <c r="JTW168" s="90"/>
      <c r="JTX168" s="90"/>
      <c r="JTY168" s="90"/>
      <c r="JTZ168" s="90"/>
      <c r="JUA168" s="90"/>
      <c r="JUB168" s="90"/>
      <c r="JUC168" s="90"/>
      <c r="JUD168" s="90"/>
      <c r="JUE168" s="90"/>
      <c r="JUF168" s="90"/>
      <c r="JUG168" s="90"/>
      <c r="JUH168" s="90"/>
      <c r="JUI168" s="90"/>
      <c r="JUJ168" s="90"/>
      <c r="JUK168" s="90"/>
      <c r="JUL168" s="90"/>
      <c r="JUM168" s="90"/>
      <c r="JUN168" s="90"/>
      <c r="JUO168" s="90"/>
      <c r="JUP168" s="90"/>
      <c r="JUQ168" s="90"/>
      <c r="JUR168" s="90"/>
      <c r="JUS168" s="90"/>
      <c r="JUT168" s="90"/>
      <c r="JUU168" s="90"/>
      <c r="JUV168" s="90"/>
      <c r="JUW168" s="90"/>
      <c r="JUX168" s="90"/>
      <c r="JUY168" s="90"/>
      <c r="JUZ168" s="90"/>
      <c r="JVA168" s="90"/>
      <c r="JVB168" s="90"/>
      <c r="JVC168" s="90"/>
      <c r="JVD168" s="90"/>
      <c r="JVE168" s="90"/>
      <c r="JVF168" s="90"/>
      <c r="JVG168" s="90"/>
      <c r="JVH168" s="90"/>
      <c r="JVI168" s="90"/>
      <c r="JVJ168" s="90"/>
      <c r="JVK168" s="90"/>
      <c r="JVL168" s="90"/>
      <c r="JVM168" s="90"/>
      <c r="JVN168" s="90"/>
      <c r="JVO168" s="90"/>
      <c r="JVP168" s="90"/>
      <c r="JVQ168" s="90"/>
      <c r="JVR168" s="90"/>
      <c r="JVS168" s="90"/>
      <c r="JVT168" s="90"/>
      <c r="JVU168" s="90"/>
      <c r="JVV168" s="90"/>
      <c r="JVW168" s="90"/>
      <c r="JVX168" s="90"/>
      <c r="JVY168" s="90"/>
      <c r="JVZ168" s="90"/>
      <c r="JWA168" s="90"/>
      <c r="JWB168" s="90"/>
      <c r="JWC168" s="90"/>
      <c r="JWD168" s="90"/>
      <c r="JWE168" s="90"/>
      <c r="JWF168" s="90"/>
      <c r="JWG168" s="90"/>
      <c r="JWH168" s="90"/>
      <c r="JWI168" s="90"/>
      <c r="JWJ168" s="90"/>
      <c r="JWK168" s="90"/>
      <c r="JWL168" s="90"/>
      <c r="JWM168" s="90"/>
      <c r="JWN168" s="90"/>
      <c r="JWO168" s="90"/>
      <c r="JWP168" s="90"/>
      <c r="JWQ168" s="90"/>
      <c r="JWR168" s="90"/>
      <c r="JWS168" s="90"/>
      <c r="JWT168" s="90"/>
      <c r="JWU168" s="90"/>
      <c r="JWV168" s="90"/>
      <c r="JWW168" s="90"/>
      <c r="JWX168" s="90"/>
      <c r="JWY168" s="90"/>
      <c r="JWZ168" s="90"/>
      <c r="JXA168" s="90"/>
      <c r="JXB168" s="90"/>
      <c r="JXC168" s="90"/>
      <c r="JXD168" s="90"/>
      <c r="JXE168" s="90"/>
      <c r="JXF168" s="90"/>
      <c r="JXG168" s="90"/>
      <c r="JXH168" s="90"/>
      <c r="JXI168" s="90"/>
      <c r="JXJ168" s="90"/>
      <c r="JXK168" s="90"/>
      <c r="JXL168" s="90"/>
      <c r="JXM168" s="90"/>
      <c r="JXN168" s="90"/>
      <c r="JXO168" s="90"/>
      <c r="JXP168" s="90"/>
      <c r="JXQ168" s="90"/>
      <c r="JXR168" s="90"/>
      <c r="JXS168" s="90"/>
      <c r="JXT168" s="90"/>
      <c r="JXU168" s="90"/>
      <c r="JXV168" s="90"/>
      <c r="JXW168" s="90"/>
      <c r="JXX168" s="90"/>
      <c r="JXY168" s="90"/>
      <c r="JXZ168" s="90"/>
      <c r="JYA168" s="90"/>
      <c r="JYB168" s="90"/>
      <c r="JYC168" s="90"/>
      <c r="JYD168" s="90"/>
      <c r="JYE168" s="90"/>
      <c r="JYF168" s="90"/>
      <c r="JYG168" s="90"/>
      <c r="JYH168" s="90"/>
      <c r="JYI168" s="90"/>
      <c r="JYJ168" s="90"/>
      <c r="JYK168" s="90"/>
      <c r="JYL168" s="90"/>
      <c r="JYM168" s="90"/>
      <c r="JYN168" s="90"/>
      <c r="JYO168" s="90"/>
      <c r="JYP168" s="90"/>
      <c r="JYQ168" s="90"/>
      <c r="JYR168" s="90"/>
      <c r="JYS168" s="90"/>
      <c r="JYT168" s="90"/>
      <c r="JYU168" s="90"/>
      <c r="JYV168" s="90"/>
      <c r="JYW168" s="90"/>
      <c r="JYX168" s="90"/>
      <c r="JYY168" s="90"/>
      <c r="JYZ168" s="90"/>
      <c r="JZA168" s="90"/>
      <c r="JZB168" s="90"/>
      <c r="JZC168" s="90"/>
      <c r="JZD168" s="90"/>
      <c r="JZE168" s="90"/>
      <c r="JZF168" s="90"/>
      <c r="JZG168" s="90"/>
      <c r="JZH168" s="90"/>
      <c r="JZI168" s="90"/>
      <c r="JZJ168" s="90"/>
      <c r="JZK168" s="90"/>
      <c r="JZL168" s="90"/>
      <c r="JZM168" s="90"/>
      <c r="JZN168" s="90"/>
      <c r="JZO168" s="90"/>
      <c r="JZP168" s="90"/>
      <c r="JZQ168" s="90"/>
      <c r="JZR168" s="90"/>
      <c r="JZS168" s="90"/>
      <c r="JZT168" s="90"/>
      <c r="JZU168" s="90"/>
      <c r="JZV168" s="90"/>
      <c r="JZW168" s="90"/>
      <c r="JZX168" s="90"/>
      <c r="JZY168" s="90"/>
      <c r="JZZ168" s="90"/>
      <c r="KAA168" s="90"/>
      <c r="KAB168" s="90"/>
      <c r="KAC168" s="90"/>
      <c r="KAD168" s="90"/>
      <c r="KAE168" s="90"/>
      <c r="KAF168" s="90"/>
      <c r="KAG168" s="90"/>
      <c r="KAH168" s="90"/>
      <c r="KAI168" s="90"/>
      <c r="KAJ168" s="90"/>
      <c r="KAK168" s="90"/>
      <c r="KAL168" s="90"/>
      <c r="KAM168" s="90"/>
      <c r="KAN168" s="90"/>
      <c r="KAO168" s="90"/>
      <c r="KAP168" s="90"/>
      <c r="KAQ168" s="90"/>
      <c r="KAR168" s="90"/>
      <c r="KAS168" s="90"/>
      <c r="KAT168" s="90"/>
      <c r="KAU168" s="90"/>
      <c r="KAV168" s="90"/>
      <c r="KAW168" s="90"/>
      <c r="KAX168" s="90"/>
      <c r="KAY168" s="90"/>
      <c r="KAZ168" s="90"/>
      <c r="KBA168" s="90"/>
      <c r="KBB168" s="90"/>
      <c r="KBC168" s="90"/>
      <c r="KBD168" s="90"/>
      <c r="KBE168" s="90"/>
      <c r="KBF168" s="90"/>
      <c r="KBG168" s="90"/>
      <c r="KBH168" s="90"/>
      <c r="KBI168" s="90"/>
      <c r="KBJ168" s="90"/>
      <c r="KBK168" s="90"/>
      <c r="KBL168" s="90"/>
      <c r="KBM168" s="90"/>
      <c r="KBN168" s="90"/>
      <c r="KBO168" s="90"/>
      <c r="KBP168" s="90"/>
      <c r="KBQ168" s="90"/>
      <c r="KBR168" s="90"/>
      <c r="KBS168" s="90"/>
      <c r="KBT168" s="90"/>
      <c r="KBU168" s="90"/>
      <c r="KBV168" s="90"/>
      <c r="KBW168" s="90"/>
      <c r="KBX168" s="90"/>
      <c r="KBY168" s="90"/>
      <c r="KBZ168" s="90"/>
      <c r="KCA168" s="90"/>
      <c r="KCB168" s="90"/>
      <c r="KCC168" s="90"/>
      <c r="KCD168" s="90"/>
      <c r="KCE168" s="90"/>
      <c r="KCF168" s="90"/>
      <c r="KCG168" s="90"/>
      <c r="KCH168" s="90"/>
      <c r="KCI168" s="90"/>
      <c r="KCJ168" s="90"/>
      <c r="KCK168" s="90"/>
      <c r="KCL168" s="90"/>
      <c r="KCM168" s="90"/>
      <c r="KCN168" s="90"/>
      <c r="KCO168" s="90"/>
      <c r="KCP168" s="90"/>
      <c r="KCQ168" s="90"/>
      <c r="KCR168" s="90"/>
      <c r="KCS168" s="90"/>
      <c r="KCT168" s="90"/>
      <c r="KCU168" s="90"/>
      <c r="KCV168" s="90"/>
      <c r="KCW168" s="90"/>
      <c r="KCX168" s="90"/>
      <c r="KCY168" s="90"/>
      <c r="KCZ168" s="90"/>
      <c r="KDA168" s="90"/>
      <c r="KDB168" s="90"/>
      <c r="KDC168" s="90"/>
      <c r="KDD168" s="90"/>
      <c r="KDE168" s="90"/>
      <c r="KDF168" s="90"/>
      <c r="KDG168" s="90"/>
      <c r="KDH168" s="90"/>
      <c r="KDI168" s="90"/>
      <c r="KDJ168" s="90"/>
      <c r="KDK168" s="90"/>
      <c r="KDL168" s="90"/>
      <c r="KDM168" s="90"/>
      <c r="KDN168" s="90"/>
      <c r="KDO168" s="90"/>
      <c r="KDP168" s="90"/>
      <c r="KDQ168" s="90"/>
      <c r="KDR168" s="90"/>
      <c r="KDS168" s="90"/>
      <c r="KDT168" s="90"/>
      <c r="KDU168" s="90"/>
      <c r="KDV168" s="90"/>
      <c r="KDW168" s="90"/>
      <c r="KDX168" s="90"/>
      <c r="KDY168" s="90"/>
      <c r="KDZ168" s="90"/>
      <c r="KEA168" s="90"/>
      <c r="KEB168" s="90"/>
      <c r="KEC168" s="90"/>
      <c r="KED168" s="90"/>
      <c r="KEE168" s="90"/>
      <c r="KEF168" s="90"/>
      <c r="KEG168" s="90"/>
      <c r="KEH168" s="90"/>
      <c r="KEI168" s="90"/>
      <c r="KEJ168" s="90"/>
      <c r="KEK168" s="90"/>
      <c r="KEL168" s="90"/>
      <c r="KEM168" s="90"/>
      <c r="KEN168" s="90"/>
      <c r="KEO168" s="90"/>
      <c r="KEP168" s="90"/>
      <c r="KEQ168" s="90"/>
      <c r="KER168" s="90"/>
      <c r="KES168" s="90"/>
      <c r="KET168" s="90"/>
      <c r="KEU168" s="90"/>
      <c r="KEV168" s="90"/>
      <c r="KEW168" s="90"/>
      <c r="KEX168" s="90"/>
      <c r="KEY168" s="90"/>
      <c r="KEZ168" s="90"/>
      <c r="KFA168" s="90"/>
      <c r="KFB168" s="90"/>
      <c r="KFC168" s="90"/>
      <c r="KFD168" s="90"/>
      <c r="KFE168" s="90"/>
      <c r="KFF168" s="90"/>
      <c r="KFG168" s="90"/>
      <c r="KFH168" s="90"/>
      <c r="KFI168" s="90"/>
      <c r="KFJ168" s="90"/>
      <c r="KFK168" s="90"/>
      <c r="KFL168" s="90"/>
      <c r="KFM168" s="90"/>
      <c r="KFN168" s="90"/>
      <c r="KFO168" s="90"/>
      <c r="KFP168" s="90"/>
      <c r="KFQ168" s="90"/>
      <c r="KFR168" s="90"/>
      <c r="KFS168" s="90"/>
      <c r="KFT168" s="90"/>
      <c r="KFU168" s="90"/>
      <c r="KFV168" s="90"/>
      <c r="KFW168" s="90"/>
      <c r="KFX168" s="90"/>
      <c r="KFY168" s="90"/>
      <c r="KFZ168" s="90"/>
      <c r="KGA168" s="90"/>
      <c r="KGB168" s="90"/>
      <c r="KGC168" s="90"/>
      <c r="KGD168" s="90"/>
      <c r="KGE168" s="90"/>
      <c r="KGF168" s="90"/>
      <c r="KGG168" s="90"/>
      <c r="KGH168" s="90"/>
      <c r="KGI168" s="90"/>
      <c r="KGJ168" s="90"/>
      <c r="KGK168" s="90"/>
      <c r="KGL168" s="90"/>
      <c r="KGM168" s="90"/>
      <c r="KGN168" s="90"/>
      <c r="KGO168" s="90"/>
      <c r="KGP168" s="90"/>
      <c r="KGQ168" s="90"/>
      <c r="KGR168" s="90"/>
      <c r="KGS168" s="90"/>
      <c r="KGT168" s="90"/>
      <c r="KGU168" s="90"/>
      <c r="KGV168" s="90"/>
      <c r="KGW168" s="90"/>
      <c r="KGX168" s="90"/>
      <c r="KGY168" s="90"/>
      <c r="KGZ168" s="90"/>
      <c r="KHA168" s="90"/>
      <c r="KHB168" s="90"/>
      <c r="KHC168" s="90"/>
      <c r="KHD168" s="90"/>
      <c r="KHE168" s="90"/>
      <c r="KHF168" s="90"/>
      <c r="KHG168" s="90"/>
      <c r="KHH168" s="90"/>
      <c r="KHI168" s="90"/>
      <c r="KHJ168" s="90"/>
      <c r="KHK168" s="90"/>
      <c r="KHL168" s="90"/>
      <c r="KHM168" s="90"/>
      <c r="KHN168" s="90"/>
      <c r="KHO168" s="90"/>
      <c r="KHP168" s="90"/>
      <c r="KHQ168" s="90"/>
      <c r="KHR168" s="90"/>
      <c r="KHS168" s="90"/>
      <c r="KHT168" s="90"/>
      <c r="KHU168" s="90"/>
      <c r="KHV168" s="90"/>
      <c r="KHW168" s="90"/>
      <c r="KHX168" s="90"/>
      <c r="KHY168" s="90"/>
      <c r="KHZ168" s="90"/>
      <c r="KIA168" s="90"/>
      <c r="KIB168" s="90"/>
      <c r="KIC168" s="90"/>
      <c r="KID168" s="90"/>
      <c r="KIE168" s="90"/>
      <c r="KIF168" s="90"/>
      <c r="KIG168" s="90"/>
      <c r="KIH168" s="90"/>
      <c r="KII168" s="90"/>
      <c r="KIJ168" s="90"/>
      <c r="KIK168" s="90"/>
      <c r="KIL168" s="90"/>
      <c r="KIM168" s="90"/>
      <c r="KIN168" s="90"/>
      <c r="KIO168" s="90"/>
      <c r="KIP168" s="90"/>
      <c r="KIQ168" s="90"/>
      <c r="KIR168" s="90"/>
      <c r="KIS168" s="90"/>
      <c r="KIT168" s="90"/>
      <c r="KIU168" s="90"/>
      <c r="KIV168" s="90"/>
      <c r="KIW168" s="90"/>
      <c r="KIX168" s="90"/>
      <c r="KIY168" s="90"/>
      <c r="KIZ168" s="90"/>
      <c r="KJA168" s="90"/>
      <c r="KJB168" s="90"/>
      <c r="KJC168" s="90"/>
      <c r="KJD168" s="90"/>
      <c r="KJE168" s="90"/>
      <c r="KJF168" s="90"/>
      <c r="KJG168" s="90"/>
      <c r="KJH168" s="90"/>
      <c r="KJI168" s="90"/>
      <c r="KJJ168" s="90"/>
      <c r="KJK168" s="90"/>
      <c r="KJL168" s="90"/>
      <c r="KJM168" s="90"/>
      <c r="KJN168" s="90"/>
      <c r="KJO168" s="90"/>
      <c r="KJP168" s="90"/>
      <c r="KJQ168" s="90"/>
      <c r="KJR168" s="90"/>
      <c r="KJS168" s="90"/>
      <c r="KJT168" s="90"/>
      <c r="KJU168" s="90"/>
      <c r="KJV168" s="90"/>
      <c r="KJW168" s="90"/>
      <c r="KJX168" s="90"/>
      <c r="KJY168" s="90"/>
      <c r="KJZ168" s="90"/>
      <c r="KKA168" s="90"/>
      <c r="KKB168" s="90"/>
      <c r="KKC168" s="90"/>
      <c r="KKD168" s="90"/>
      <c r="KKE168" s="90"/>
      <c r="KKF168" s="90"/>
      <c r="KKG168" s="90"/>
      <c r="KKH168" s="90"/>
      <c r="KKI168" s="90"/>
      <c r="KKJ168" s="90"/>
      <c r="KKK168" s="90"/>
      <c r="KKL168" s="90"/>
      <c r="KKM168" s="90"/>
      <c r="KKN168" s="90"/>
      <c r="KKO168" s="90"/>
      <c r="KKP168" s="90"/>
      <c r="KKQ168" s="90"/>
      <c r="KKR168" s="90"/>
      <c r="KKS168" s="90"/>
      <c r="KKT168" s="90"/>
      <c r="KKU168" s="90"/>
      <c r="KKV168" s="90"/>
      <c r="KKW168" s="90"/>
      <c r="KKX168" s="90"/>
      <c r="KKY168" s="90"/>
      <c r="KKZ168" s="90"/>
      <c r="KLA168" s="90"/>
      <c r="KLB168" s="90"/>
      <c r="KLC168" s="90"/>
      <c r="KLD168" s="90"/>
      <c r="KLE168" s="90"/>
      <c r="KLF168" s="90"/>
      <c r="KLG168" s="90"/>
      <c r="KLH168" s="90"/>
      <c r="KLI168" s="90"/>
      <c r="KLJ168" s="90"/>
      <c r="KLK168" s="90"/>
      <c r="KLL168" s="90"/>
      <c r="KLM168" s="90"/>
      <c r="KLN168" s="90"/>
      <c r="KLO168" s="90"/>
      <c r="KLP168" s="90"/>
      <c r="KLQ168" s="90"/>
      <c r="KLR168" s="90"/>
      <c r="KLS168" s="90"/>
      <c r="KLT168" s="90"/>
      <c r="KLU168" s="90"/>
      <c r="KLV168" s="90"/>
      <c r="KLW168" s="90"/>
      <c r="KLX168" s="90"/>
      <c r="KLY168" s="90"/>
      <c r="KLZ168" s="90"/>
      <c r="KMA168" s="90"/>
      <c r="KMB168" s="90"/>
      <c r="KMC168" s="90"/>
      <c r="KMD168" s="90"/>
      <c r="KME168" s="90"/>
      <c r="KMF168" s="90"/>
      <c r="KMG168" s="90"/>
      <c r="KMH168" s="90"/>
      <c r="KMI168" s="90"/>
      <c r="KMJ168" s="90"/>
      <c r="KMK168" s="90"/>
      <c r="KML168" s="90"/>
      <c r="KMM168" s="90"/>
      <c r="KMN168" s="90"/>
      <c r="KMO168" s="90"/>
      <c r="KMP168" s="90"/>
      <c r="KMQ168" s="90"/>
      <c r="KMR168" s="90"/>
      <c r="KMS168" s="90"/>
      <c r="KMT168" s="90"/>
      <c r="KMU168" s="90"/>
      <c r="KMV168" s="90"/>
      <c r="KMW168" s="90"/>
      <c r="KMX168" s="90"/>
      <c r="KMY168" s="90"/>
      <c r="KMZ168" s="90"/>
      <c r="KNA168" s="90"/>
      <c r="KNB168" s="90"/>
      <c r="KNC168" s="90"/>
      <c r="KND168" s="90"/>
      <c r="KNE168" s="90"/>
      <c r="KNF168" s="90"/>
      <c r="KNG168" s="90"/>
      <c r="KNH168" s="90"/>
      <c r="KNI168" s="90"/>
      <c r="KNJ168" s="90"/>
      <c r="KNK168" s="90"/>
      <c r="KNL168" s="90"/>
      <c r="KNM168" s="90"/>
      <c r="KNN168" s="90"/>
      <c r="KNO168" s="90"/>
      <c r="KNP168" s="90"/>
      <c r="KNQ168" s="90"/>
      <c r="KNR168" s="90"/>
      <c r="KNS168" s="90"/>
      <c r="KNT168" s="90"/>
      <c r="KNU168" s="90"/>
      <c r="KNV168" s="90"/>
      <c r="KNW168" s="90"/>
      <c r="KNX168" s="90"/>
      <c r="KNY168" s="90"/>
      <c r="KNZ168" s="90"/>
      <c r="KOA168" s="90"/>
      <c r="KOB168" s="90"/>
      <c r="KOC168" s="90"/>
      <c r="KOD168" s="90"/>
      <c r="KOE168" s="90"/>
      <c r="KOF168" s="90"/>
      <c r="KOG168" s="90"/>
      <c r="KOH168" s="90"/>
      <c r="KOI168" s="90"/>
      <c r="KOJ168" s="90"/>
      <c r="KOK168" s="90"/>
      <c r="KOL168" s="90"/>
      <c r="KOM168" s="90"/>
      <c r="KON168" s="90"/>
      <c r="KOO168" s="90"/>
      <c r="KOP168" s="90"/>
      <c r="KOQ168" s="90"/>
      <c r="KOR168" s="90"/>
      <c r="KOS168" s="90"/>
      <c r="KOT168" s="90"/>
      <c r="KOU168" s="90"/>
      <c r="KOV168" s="90"/>
      <c r="KOW168" s="90"/>
      <c r="KOX168" s="90"/>
      <c r="KOY168" s="90"/>
      <c r="KOZ168" s="90"/>
      <c r="KPA168" s="90"/>
      <c r="KPB168" s="90"/>
      <c r="KPC168" s="90"/>
      <c r="KPD168" s="90"/>
      <c r="KPE168" s="90"/>
      <c r="KPF168" s="90"/>
      <c r="KPG168" s="90"/>
      <c r="KPH168" s="90"/>
      <c r="KPI168" s="90"/>
      <c r="KPJ168" s="90"/>
      <c r="KPK168" s="90"/>
      <c r="KPL168" s="90"/>
      <c r="KPM168" s="90"/>
      <c r="KPN168" s="90"/>
      <c r="KPO168" s="90"/>
      <c r="KPP168" s="90"/>
      <c r="KPQ168" s="90"/>
      <c r="KPR168" s="90"/>
      <c r="KPS168" s="90"/>
      <c r="KPT168" s="90"/>
      <c r="KPU168" s="90"/>
      <c r="KPV168" s="90"/>
      <c r="KPW168" s="90"/>
      <c r="KPX168" s="90"/>
      <c r="KPY168" s="90"/>
      <c r="KPZ168" s="90"/>
      <c r="KQA168" s="90"/>
      <c r="KQB168" s="90"/>
      <c r="KQC168" s="90"/>
      <c r="KQD168" s="90"/>
      <c r="KQE168" s="90"/>
      <c r="KQF168" s="90"/>
      <c r="KQG168" s="90"/>
      <c r="KQH168" s="90"/>
      <c r="KQI168" s="90"/>
      <c r="KQJ168" s="90"/>
      <c r="KQK168" s="90"/>
      <c r="KQL168" s="90"/>
      <c r="KQM168" s="90"/>
      <c r="KQN168" s="90"/>
      <c r="KQO168" s="90"/>
      <c r="KQP168" s="90"/>
      <c r="KQQ168" s="90"/>
      <c r="KQR168" s="90"/>
      <c r="KQS168" s="90"/>
      <c r="KQT168" s="90"/>
      <c r="KQU168" s="90"/>
      <c r="KQV168" s="90"/>
      <c r="KQW168" s="90"/>
      <c r="KQX168" s="90"/>
      <c r="KQY168" s="90"/>
      <c r="KQZ168" s="90"/>
      <c r="KRA168" s="90"/>
      <c r="KRB168" s="90"/>
      <c r="KRC168" s="90"/>
      <c r="KRD168" s="90"/>
      <c r="KRE168" s="90"/>
      <c r="KRF168" s="90"/>
      <c r="KRG168" s="90"/>
      <c r="KRH168" s="90"/>
      <c r="KRI168" s="90"/>
      <c r="KRJ168" s="90"/>
      <c r="KRK168" s="90"/>
      <c r="KRL168" s="90"/>
      <c r="KRM168" s="90"/>
      <c r="KRN168" s="90"/>
      <c r="KRO168" s="90"/>
      <c r="KRP168" s="90"/>
      <c r="KRQ168" s="90"/>
      <c r="KRR168" s="90"/>
      <c r="KRS168" s="90"/>
      <c r="KRT168" s="90"/>
      <c r="KRU168" s="90"/>
      <c r="KRV168" s="90"/>
      <c r="KRW168" s="90"/>
      <c r="KRX168" s="90"/>
      <c r="KRY168" s="90"/>
      <c r="KRZ168" s="90"/>
      <c r="KSA168" s="90"/>
      <c r="KSB168" s="90"/>
      <c r="KSC168" s="90"/>
      <c r="KSD168" s="90"/>
      <c r="KSE168" s="90"/>
      <c r="KSF168" s="90"/>
      <c r="KSG168" s="90"/>
      <c r="KSH168" s="90"/>
      <c r="KSI168" s="90"/>
      <c r="KSJ168" s="90"/>
      <c r="KSK168" s="90"/>
      <c r="KSL168" s="90"/>
      <c r="KSM168" s="90"/>
      <c r="KSN168" s="90"/>
      <c r="KSO168" s="90"/>
      <c r="KSP168" s="90"/>
      <c r="KSQ168" s="90"/>
      <c r="KSR168" s="90"/>
      <c r="KSS168" s="90"/>
      <c r="KST168" s="90"/>
      <c r="KSU168" s="90"/>
      <c r="KSV168" s="90"/>
      <c r="KSW168" s="90"/>
      <c r="KSX168" s="90"/>
      <c r="KSY168" s="90"/>
      <c r="KSZ168" s="90"/>
      <c r="KTA168" s="90"/>
      <c r="KTB168" s="90"/>
      <c r="KTC168" s="90"/>
      <c r="KTD168" s="90"/>
      <c r="KTE168" s="90"/>
      <c r="KTF168" s="90"/>
      <c r="KTG168" s="90"/>
      <c r="KTH168" s="90"/>
      <c r="KTI168" s="90"/>
      <c r="KTJ168" s="90"/>
      <c r="KTK168" s="90"/>
      <c r="KTL168" s="90"/>
      <c r="KTM168" s="90"/>
      <c r="KTN168" s="90"/>
      <c r="KTO168" s="90"/>
      <c r="KTP168" s="90"/>
      <c r="KTQ168" s="90"/>
      <c r="KTR168" s="90"/>
      <c r="KTS168" s="90"/>
      <c r="KTT168" s="90"/>
      <c r="KTU168" s="90"/>
      <c r="KTV168" s="90"/>
      <c r="KTW168" s="90"/>
      <c r="KTX168" s="90"/>
      <c r="KTY168" s="90"/>
      <c r="KTZ168" s="90"/>
      <c r="KUA168" s="90"/>
      <c r="KUB168" s="90"/>
      <c r="KUC168" s="90"/>
      <c r="KUD168" s="90"/>
      <c r="KUE168" s="90"/>
      <c r="KUF168" s="90"/>
      <c r="KUG168" s="90"/>
      <c r="KUH168" s="90"/>
      <c r="KUI168" s="90"/>
      <c r="KUJ168" s="90"/>
      <c r="KUK168" s="90"/>
      <c r="KUL168" s="90"/>
      <c r="KUM168" s="90"/>
      <c r="KUN168" s="90"/>
      <c r="KUO168" s="90"/>
      <c r="KUP168" s="90"/>
      <c r="KUQ168" s="90"/>
      <c r="KUR168" s="90"/>
      <c r="KUS168" s="90"/>
      <c r="KUT168" s="90"/>
      <c r="KUU168" s="90"/>
      <c r="KUV168" s="90"/>
      <c r="KUW168" s="90"/>
      <c r="KUX168" s="90"/>
      <c r="KUY168" s="90"/>
      <c r="KUZ168" s="90"/>
      <c r="KVA168" s="90"/>
      <c r="KVB168" s="90"/>
      <c r="KVC168" s="90"/>
      <c r="KVD168" s="90"/>
      <c r="KVE168" s="90"/>
      <c r="KVF168" s="90"/>
      <c r="KVG168" s="90"/>
      <c r="KVH168" s="90"/>
      <c r="KVI168" s="90"/>
      <c r="KVJ168" s="90"/>
      <c r="KVK168" s="90"/>
      <c r="KVL168" s="90"/>
      <c r="KVM168" s="90"/>
      <c r="KVN168" s="90"/>
      <c r="KVO168" s="90"/>
      <c r="KVP168" s="90"/>
      <c r="KVQ168" s="90"/>
      <c r="KVR168" s="90"/>
      <c r="KVS168" s="90"/>
      <c r="KVT168" s="90"/>
      <c r="KVU168" s="90"/>
      <c r="KVV168" s="90"/>
      <c r="KVW168" s="90"/>
      <c r="KVX168" s="90"/>
      <c r="KVY168" s="90"/>
      <c r="KVZ168" s="90"/>
      <c r="KWA168" s="90"/>
      <c r="KWB168" s="90"/>
      <c r="KWC168" s="90"/>
      <c r="KWD168" s="90"/>
      <c r="KWE168" s="90"/>
      <c r="KWF168" s="90"/>
      <c r="KWG168" s="90"/>
      <c r="KWH168" s="90"/>
      <c r="KWI168" s="90"/>
      <c r="KWJ168" s="90"/>
      <c r="KWK168" s="90"/>
      <c r="KWL168" s="90"/>
      <c r="KWM168" s="90"/>
      <c r="KWN168" s="90"/>
      <c r="KWO168" s="90"/>
      <c r="KWP168" s="90"/>
      <c r="KWQ168" s="90"/>
      <c r="KWR168" s="90"/>
      <c r="KWS168" s="90"/>
      <c r="KWT168" s="90"/>
      <c r="KWU168" s="90"/>
      <c r="KWV168" s="90"/>
      <c r="KWW168" s="90"/>
      <c r="KWX168" s="90"/>
      <c r="KWY168" s="90"/>
      <c r="KWZ168" s="90"/>
      <c r="KXA168" s="90"/>
      <c r="KXB168" s="90"/>
      <c r="KXC168" s="90"/>
      <c r="KXD168" s="90"/>
      <c r="KXE168" s="90"/>
      <c r="KXF168" s="90"/>
      <c r="KXG168" s="90"/>
      <c r="KXH168" s="90"/>
      <c r="KXI168" s="90"/>
      <c r="KXJ168" s="90"/>
      <c r="KXK168" s="90"/>
      <c r="KXL168" s="90"/>
      <c r="KXM168" s="90"/>
      <c r="KXN168" s="90"/>
      <c r="KXO168" s="90"/>
      <c r="KXP168" s="90"/>
      <c r="KXQ168" s="90"/>
      <c r="KXR168" s="90"/>
      <c r="KXS168" s="90"/>
      <c r="KXT168" s="90"/>
      <c r="KXU168" s="90"/>
      <c r="KXV168" s="90"/>
      <c r="KXW168" s="90"/>
      <c r="KXX168" s="90"/>
      <c r="KXY168" s="90"/>
      <c r="KXZ168" s="90"/>
      <c r="KYA168" s="90"/>
      <c r="KYB168" s="90"/>
      <c r="KYC168" s="90"/>
      <c r="KYD168" s="90"/>
      <c r="KYE168" s="90"/>
      <c r="KYF168" s="90"/>
      <c r="KYG168" s="90"/>
      <c r="KYH168" s="90"/>
      <c r="KYI168" s="90"/>
      <c r="KYJ168" s="90"/>
      <c r="KYK168" s="90"/>
      <c r="KYL168" s="90"/>
      <c r="KYM168" s="90"/>
      <c r="KYN168" s="90"/>
      <c r="KYO168" s="90"/>
      <c r="KYP168" s="90"/>
      <c r="KYQ168" s="90"/>
      <c r="KYR168" s="90"/>
      <c r="KYS168" s="90"/>
      <c r="KYT168" s="90"/>
      <c r="KYU168" s="90"/>
      <c r="KYV168" s="90"/>
      <c r="KYW168" s="90"/>
      <c r="KYX168" s="90"/>
      <c r="KYY168" s="90"/>
      <c r="KYZ168" s="90"/>
      <c r="KZA168" s="90"/>
      <c r="KZB168" s="90"/>
      <c r="KZC168" s="90"/>
      <c r="KZD168" s="90"/>
      <c r="KZE168" s="90"/>
      <c r="KZF168" s="90"/>
      <c r="KZG168" s="90"/>
      <c r="KZH168" s="90"/>
      <c r="KZI168" s="90"/>
      <c r="KZJ168" s="90"/>
      <c r="KZK168" s="90"/>
      <c r="KZL168" s="90"/>
      <c r="KZM168" s="90"/>
      <c r="KZN168" s="90"/>
      <c r="KZO168" s="90"/>
      <c r="KZP168" s="90"/>
      <c r="KZQ168" s="90"/>
      <c r="KZR168" s="90"/>
      <c r="KZS168" s="90"/>
      <c r="KZT168" s="90"/>
      <c r="KZU168" s="90"/>
      <c r="KZV168" s="90"/>
      <c r="KZW168" s="90"/>
      <c r="KZX168" s="90"/>
      <c r="KZY168" s="90"/>
      <c r="KZZ168" s="90"/>
      <c r="LAA168" s="90"/>
      <c r="LAB168" s="90"/>
      <c r="LAC168" s="90"/>
      <c r="LAD168" s="90"/>
      <c r="LAE168" s="90"/>
      <c r="LAF168" s="90"/>
      <c r="LAG168" s="90"/>
      <c r="LAH168" s="90"/>
      <c r="LAI168" s="90"/>
      <c r="LAJ168" s="90"/>
      <c r="LAK168" s="90"/>
      <c r="LAL168" s="90"/>
      <c r="LAM168" s="90"/>
      <c r="LAN168" s="90"/>
      <c r="LAO168" s="90"/>
      <c r="LAP168" s="90"/>
      <c r="LAQ168" s="90"/>
      <c r="LAR168" s="90"/>
      <c r="LAS168" s="90"/>
      <c r="LAT168" s="90"/>
      <c r="LAU168" s="90"/>
      <c r="LAV168" s="90"/>
      <c r="LAW168" s="90"/>
      <c r="LAX168" s="90"/>
      <c r="LAY168" s="90"/>
      <c r="LAZ168" s="90"/>
      <c r="LBA168" s="90"/>
      <c r="LBB168" s="90"/>
      <c r="LBC168" s="90"/>
      <c r="LBD168" s="90"/>
      <c r="LBE168" s="90"/>
      <c r="LBF168" s="90"/>
      <c r="LBG168" s="90"/>
      <c r="LBH168" s="90"/>
      <c r="LBI168" s="90"/>
      <c r="LBJ168" s="90"/>
      <c r="LBK168" s="90"/>
      <c r="LBL168" s="90"/>
      <c r="LBM168" s="90"/>
      <c r="LBN168" s="90"/>
      <c r="LBO168" s="90"/>
      <c r="LBP168" s="90"/>
      <c r="LBQ168" s="90"/>
      <c r="LBR168" s="90"/>
      <c r="LBS168" s="90"/>
      <c r="LBT168" s="90"/>
      <c r="LBU168" s="90"/>
      <c r="LBV168" s="90"/>
      <c r="LBW168" s="90"/>
      <c r="LBX168" s="90"/>
      <c r="LBY168" s="90"/>
      <c r="LBZ168" s="90"/>
      <c r="LCA168" s="90"/>
      <c r="LCB168" s="90"/>
      <c r="LCC168" s="90"/>
      <c r="LCD168" s="90"/>
      <c r="LCE168" s="90"/>
      <c r="LCF168" s="90"/>
      <c r="LCG168" s="90"/>
      <c r="LCH168" s="90"/>
      <c r="LCI168" s="90"/>
      <c r="LCJ168" s="90"/>
      <c r="LCK168" s="90"/>
      <c r="LCL168" s="90"/>
      <c r="LCM168" s="90"/>
      <c r="LCN168" s="90"/>
      <c r="LCO168" s="90"/>
      <c r="LCP168" s="90"/>
      <c r="LCQ168" s="90"/>
      <c r="LCR168" s="90"/>
      <c r="LCS168" s="90"/>
      <c r="LCT168" s="90"/>
      <c r="LCU168" s="90"/>
      <c r="LCV168" s="90"/>
      <c r="LCW168" s="90"/>
      <c r="LCX168" s="90"/>
      <c r="LCY168" s="90"/>
      <c r="LCZ168" s="90"/>
      <c r="LDA168" s="90"/>
      <c r="LDB168" s="90"/>
      <c r="LDC168" s="90"/>
      <c r="LDD168" s="90"/>
      <c r="LDE168" s="90"/>
      <c r="LDF168" s="90"/>
      <c r="LDG168" s="90"/>
      <c r="LDH168" s="90"/>
      <c r="LDI168" s="90"/>
      <c r="LDJ168" s="90"/>
      <c r="LDK168" s="90"/>
      <c r="LDL168" s="90"/>
      <c r="LDM168" s="90"/>
      <c r="LDN168" s="90"/>
      <c r="LDO168" s="90"/>
      <c r="LDP168" s="90"/>
      <c r="LDQ168" s="90"/>
      <c r="LDR168" s="90"/>
      <c r="LDS168" s="90"/>
      <c r="LDT168" s="90"/>
      <c r="LDU168" s="90"/>
      <c r="LDV168" s="90"/>
      <c r="LDW168" s="90"/>
      <c r="LDX168" s="90"/>
      <c r="LDY168" s="90"/>
      <c r="LDZ168" s="90"/>
      <c r="LEA168" s="90"/>
      <c r="LEB168" s="90"/>
      <c r="LEC168" s="90"/>
      <c r="LED168" s="90"/>
      <c r="LEE168" s="90"/>
      <c r="LEF168" s="90"/>
      <c r="LEG168" s="90"/>
      <c r="LEH168" s="90"/>
      <c r="LEI168" s="90"/>
      <c r="LEJ168" s="90"/>
      <c r="LEK168" s="90"/>
      <c r="LEL168" s="90"/>
      <c r="LEM168" s="90"/>
      <c r="LEN168" s="90"/>
      <c r="LEO168" s="90"/>
      <c r="LEP168" s="90"/>
      <c r="LEQ168" s="90"/>
      <c r="LER168" s="90"/>
      <c r="LES168" s="90"/>
      <c r="LET168" s="90"/>
      <c r="LEU168" s="90"/>
      <c r="LEV168" s="90"/>
      <c r="LEW168" s="90"/>
      <c r="LEX168" s="90"/>
      <c r="LEY168" s="90"/>
      <c r="LEZ168" s="90"/>
      <c r="LFA168" s="90"/>
      <c r="LFB168" s="90"/>
      <c r="LFC168" s="90"/>
      <c r="LFD168" s="90"/>
      <c r="LFE168" s="90"/>
      <c r="LFF168" s="90"/>
      <c r="LFG168" s="90"/>
      <c r="LFH168" s="90"/>
      <c r="LFI168" s="90"/>
      <c r="LFJ168" s="90"/>
      <c r="LFK168" s="90"/>
      <c r="LFL168" s="90"/>
      <c r="LFM168" s="90"/>
      <c r="LFN168" s="90"/>
      <c r="LFO168" s="90"/>
      <c r="LFP168" s="90"/>
      <c r="LFQ168" s="90"/>
      <c r="LFR168" s="90"/>
      <c r="LFS168" s="90"/>
      <c r="LFT168" s="90"/>
      <c r="LFU168" s="90"/>
      <c r="LFV168" s="90"/>
      <c r="LFW168" s="90"/>
      <c r="LFX168" s="90"/>
      <c r="LFY168" s="90"/>
      <c r="LFZ168" s="90"/>
      <c r="LGA168" s="90"/>
      <c r="LGB168" s="90"/>
      <c r="LGC168" s="90"/>
      <c r="LGD168" s="90"/>
      <c r="LGE168" s="90"/>
      <c r="LGF168" s="90"/>
      <c r="LGG168" s="90"/>
      <c r="LGH168" s="90"/>
      <c r="LGI168" s="90"/>
      <c r="LGJ168" s="90"/>
      <c r="LGK168" s="90"/>
      <c r="LGL168" s="90"/>
      <c r="LGM168" s="90"/>
      <c r="LGN168" s="90"/>
      <c r="LGO168" s="90"/>
      <c r="LGP168" s="90"/>
      <c r="LGQ168" s="90"/>
      <c r="LGR168" s="90"/>
      <c r="LGS168" s="90"/>
      <c r="LGT168" s="90"/>
      <c r="LGU168" s="90"/>
      <c r="LGV168" s="90"/>
      <c r="LGW168" s="90"/>
      <c r="LGX168" s="90"/>
      <c r="LGY168" s="90"/>
      <c r="LGZ168" s="90"/>
      <c r="LHA168" s="90"/>
      <c r="LHB168" s="90"/>
      <c r="LHC168" s="90"/>
      <c r="LHD168" s="90"/>
      <c r="LHE168" s="90"/>
      <c r="LHF168" s="90"/>
      <c r="LHG168" s="90"/>
      <c r="LHH168" s="90"/>
      <c r="LHI168" s="90"/>
      <c r="LHJ168" s="90"/>
      <c r="LHK168" s="90"/>
      <c r="LHL168" s="90"/>
      <c r="LHM168" s="90"/>
      <c r="LHN168" s="90"/>
      <c r="LHO168" s="90"/>
      <c r="LHP168" s="90"/>
      <c r="LHQ168" s="90"/>
      <c r="LHR168" s="90"/>
      <c r="LHS168" s="90"/>
      <c r="LHT168" s="90"/>
      <c r="LHU168" s="90"/>
      <c r="LHV168" s="90"/>
      <c r="LHW168" s="90"/>
      <c r="LHX168" s="90"/>
      <c r="LHY168" s="90"/>
      <c r="LHZ168" s="90"/>
      <c r="LIA168" s="90"/>
      <c r="LIB168" s="90"/>
      <c r="LIC168" s="90"/>
      <c r="LID168" s="90"/>
      <c r="LIE168" s="90"/>
      <c r="LIF168" s="90"/>
      <c r="LIG168" s="90"/>
      <c r="LIH168" s="90"/>
      <c r="LII168" s="90"/>
      <c r="LIJ168" s="90"/>
      <c r="LIK168" s="90"/>
      <c r="LIL168" s="90"/>
      <c r="LIM168" s="90"/>
      <c r="LIN168" s="90"/>
      <c r="LIO168" s="90"/>
      <c r="LIP168" s="90"/>
      <c r="LIQ168" s="90"/>
      <c r="LIR168" s="90"/>
      <c r="LIS168" s="90"/>
      <c r="LIT168" s="90"/>
      <c r="LIU168" s="90"/>
      <c r="LIV168" s="90"/>
      <c r="LIW168" s="90"/>
      <c r="LIX168" s="90"/>
      <c r="LIY168" s="90"/>
      <c r="LIZ168" s="90"/>
      <c r="LJA168" s="90"/>
      <c r="LJB168" s="90"/>
      <c r="LJC168" s="90"/>
      <c r="LJD168" s="90"/>
      <c r="LJE168" s="90"/>
      <c r="LJF168" s="90"/>
      <c r="LJG168" s="90"/>
      <c r="LJH168" s="90"/>
      <c r="LJI168" s="90"/>
      <c r="LJJ168" s="90"/>
      <c r="LJK168" s="90"/>
      <c r="LJL168" s="90"/>
      <c r="LJM168" s="90"/>
      <c r="LJN168" s="90"/>
      <c r="LJO168" s="90"/>
      <c r="LJP168" s="90"/>
      <c r="LJQ168" s="90"/>
      <c r="LJR168" s="90"/>
      <c r="LJS168" s="90"/>
      <c r="LJT168" s="90"/>
      <c r="LJU168" s="90"/>
      <c r="LJV168" s="90"/>
      <c r="LJW168" s="90"/>
      <c r="LJX168" s="90"/>
      <c r="LJY168" s="90"/>
      <c r="LJZ168" s="90"/>
      <c r="LKA168" s="90"/>
      <c r="LKB168" s="90"/>
      <c r="LKC168" s="90"/>
      <c r="LKD168" s="90"/>
      <c r="LKE168" s="90"/>
      <c r="LKF168" s="90"/>
      <c r="LKG168" s="90"/>
      <c r="LKH168" s="90"/>
      <c r="LKI168" s="90"/>
      <c r="LKJ168" s="90"/>
      <c r="LKK168" s="90"/>
      <c r="LKL168" s="90"/>
      <c r="LKM168" s="90"/>
      <c r="LKN168" s="90"/>
      <c r="LKO168" s="90"/>
      <c r="LKP168" s="90"/>
      <c r="LKQ168" s="90"/>
      <c r="LKR168" s="90"/>
      <c r="LKS168" s="90"/>
      <c r="LKT168" s="90"/>
      <c r="LKU168" s="90"/>
      <c r="LKV168" s="90"/>
      <c r="LKW168" s="90"/>
      <c r="LKX168" s="90"/>
      <c r="LKY168" s="90"/>
      <c r="LKZ168" s="90"/>
      <c r="LLA168" s="90"/>
      <c r="LLB168" s="90"/>
      <c r="LLC168" s="90"/>
      <c r="LLD168" s="90"/>
      <c r="LLE168" s="90"/>
      <c r="LLF168" s="90"/>
      <c r="LLG168" s="90"/>
      <c r="LLH168" s="90"/>
      <c r="LLI168" s="90"/>
      <c r="LLJ168" s="90"/>
      <c r="LLK168" s="90"/>
      <c r="LLL168" s="90"/>
      <c r="LLM168" s="90"/>
      <c r="LLN168" s="90"/>
      <c r="LLO168" s="90"/>
      <c r="LLP168" s="90"/>
      <c r="LLQ168" s="90"/>
      <c r="LLR168" s="90"/>
      <c r="LLS168" s="90"/>
      <c r="LLT168" s="90"/>
      <c r="LLU168" s="90"/>
      <c r="LLV168" s="90"/>
      <c r="LLW168" s="90"/>
      <c r="LLX168" s="90"/>
      <c r="LLY168" s="90"/>
      <c r="LLZ168" s="90"/>
      <c r="LMA168" s="90"/>
      <c r="LMB168" s="90"/>
      <c r="LMC168" s="90"/>
      <c r="LMD168" s="90"/>
      <c r="LME168" s="90"/>
      <c r="LMF168" s="90"/>
      <c r="LMG168" s="90"/>
      <c r="LMH168" s="90"/>
      <c r="LMI168" s="90"/>
      <c r="LMJ168" s="90"/>
      <c r="LMK168" s="90"/>
      <c r="LML168" s="90"/>
      <c r="LMM168" s="90"/>
      <c r="LMN168" s="90"/>
      <c r="LMO168" s="90"/>
      <c r="LMP168" s="90"/>
      <c r="LMQ168" s="90"/>
      <c r="LMR168" s="90"/>
      <c r="LMS168" s="90"/>
      <c r="LMT168" s="90"/>
      <c r="LMU168" s="90"/>
      <c r="LMV168" s="90"/>
      <c r="LMW168" s="90"/>
      <c r="LMX168" s="90"/>
      <c r="LMY168" s="90"/>
      <c r="LMZ168" s="90"/>
      <c r="LNA168" s="90"/>
      <c r="LNB168" s="90"/>
      <c r="LNC168" s="90"/>
      <c r="LND168" s="90"/>
      <c r="LNE168" s="90"/>
      <c r="LNF168" s="90"/>
      <c r="LNG168" s="90"/>
      <c r="LNH168" s="90"/>
      <c r="LNI168" s="90"/>
      <c r="LNJ168" s="90"/>
      <c r="LNK168" s="90"/>
      <c r="LNL168" s="90"/>
      <c r="LNM168" s="90"/>
      <c r="LNN168" s="90"/>
      <c r="LNO168" s="90"/>
      <c r="LNP168" s="90"/>
      <c r="LNQ168" s="90"/>
      <c r="LNR168" s="90"/>
      <c r="LNS168" s="90"/>
      <c r="LNT168" s="90"/>
      <c r="LNU168" s="90"/>
      <c r="LNV168" s="90"/>
      <c r="LNW168" s="90"/>
      <c r="LNX168" s="90"/>
      <c r="LNY168" s="90"/>
      <c r="LNZ168" s="90"/>
      <c r="LOA168" s="90"/>
      <c r="LOB168" s="90"/>
      <c r="LOC168" s="90"/>
      <c r="LOD168" s="90"/>
      <c r="LOE168" s="90"/>
      <c r="LOF168" s="90"/>
      <c r="LOG168" s="90"/>
      <c r="LOH168" s="90"/>
      <c r="LOI168" s="90"/>
      <c r="LOJ168" s="90"/>
      <c r="LOK168" s="90"/>
      <c r="LOL168" s="90"/>
      <c r="LOM168" s="90"/>
      <c r="LON168" s="90"/>
      <c r="LOO168" s="90"/>
      <c r="LOP168" s="90"/>
      <c r="LOQ168" s="90"/>
      <c r="LOR168" s="90"/>
      <c r="LOS168" s="90"/>
      <c r="LOT168" s="90"/>
      <c r="LOU168" s="90"/>
      <c r="LOV168" s="90"/>
      <c r="LOW168" s="90"/>
      <c r="LOX168" s="90"/>
      <c r="LOY168" s="90"/>
      <c r="LOZ168" s="90"/>
      <c r="LPA168" s="90"/>
      <c r="LPB168" s="90"/>
      <c r="LPC168" s="90"/>
      <c r="LPD168" s="90"/>
      <c r="LPE168" s="90"/>
      <c r="LPF168" s="90"/>
      <c r="LPG168" s="90"/>
      <c r="LPH168" s="90"/>
      <c r="LPI168" s="90"/>
      <c r="LPJ168" s="90"/>
      <c r="LPK168" s="90"/>
      <c r="LPL168" s="90"/>
      <c r="LPM168" s="90"/>
      <c r="LPN168" s="90"/>
      <c r="LPO168" s="90"/>
      <c r="LPP168" s="90"/>
      <c r="LPQ168" s="90"/>
      <c r="LPR168" s="90"/>
      <c r="LPS168" s="90"/>
      <c r="LPT168" s="90"/>
      <c r="LPU168" s="90"/>
      <c r="LPV168" s="90"/>
      <c r="LPW168" s="90"/>
      <c r="LPX168" s="90"/>
      <c r="LPY168" s="90"/>
      <c r="LPZ168" s="90"/>
      <c r="LQA168" s="90"/>
      <c r="LQB168" s="90"/>
      <c r="LQC168" s="90"/>
      <c r="LQD168" s="90"/>
      <c r="LQE168" s="90"/>
      <c r="LQF168" s="90"/>
      <c r="LQG168" s="90"/>
      <c r="LQH168" s="90"/>
      <c r="LQI168" s="90"/>
      <c r="LQJ168" s="90"/>
      <c r="LQK168" s="90"/>
      <c r="LQL168" s="90"/>
      <c r="LQM168" s="90"/>
      <c r="LQN168" s="90"/>
      <c r="LQO168" s="90"/>
      <c r="LQP168" s="90"/>
      <c r="LQQ168" s="90"/>
      <c r="LQR168" s="90"/>
      <c r="LQS168" s="90"/>
      <c r="LQT168" s="90"/>
      <c r="LQU168" s="90"/>
      <c r="LQV168" s="90"/>
      <c r="LQW168" s="90"/>
      <c r="LQX168" s="90"/>
      <c r="LQY168" s="90"/>
      <c r="LQZ168" s="90"/>
      <c r="LRA168" s="90"/>
      <c r="LRB168" s="90"/>
      <c r="LRC168" s="90"/>
      <c r="LRD168" s="90"/>
      <c r="LRE168" s="90"/>
      <c r="LRF168" s="90"/>
      <c r="LRG168" s="90"/>
      <c r="LRH168" s="90"/>
      <c r="LRI168" s="90"/>
      <c r="LRJ168" s="90"/>
      <c r="LRK168" s="90"/>
      <c r="LRL168" s="90"/>
      <c r="LRM168" s="90"/>
      <c r="LRN168" s="90"/>
      <c r="LRO168" s="90"/>
      <c r="LRP168" s="90"/>
      <c r="LRQ168" s="90"/>
      <c r="LRR168" s="90"/>
      <c r="LRS168" s="90"/>
      <c r="LRT168" s="90"/>
      <c r="LRU168" s="90"/>
      <c r="LRV168" s="90"/>
      <c r="LRW168" s="90"/>
      <c r="LRX168" s="90"/>
      <c r="LRY168" s="90"/>
      <c r="LRZ168" s="90"/>
      <c r="LSA168" s="90"/>
      <c r="LSB168" s="90"/>
      <c r="LSC168" s="90"/>
      <c r="LSD168" s="90"/>
      <c r="LSE168" s="90"/>
      <c r="LSF168" s="90"/>
      <c r="LSG168" s="90"/>
      <c r="LSH168" s="90"/>
      <c r="LSI168" s="90"/>
      <c r="LSJ168" s="90"/>
      <c r="LSK168" s="90"/>
      <c r="LSL168" s="90"/>
      <c r="LSM168" s="90"/>
      <c r="LSN168" s="90"/>
      <c r="LSO168" s="90"/>
      <c r="LSP168" s="90"/>
      <c r="LSQ168" s="90"/>
      <c r="LSR168" s="90"/>
      <c r="LSS168" s="90"/>
      <c r="LST168" s="90"/>
      <c r="LSU168" s="90"/>
      <c r="LSV168" s="90"/>
      <c r="LSW168" s="90"/>
      <c r="LSX168" s="90"/>
      <c r="LSY168" s="90"/>
      <c r="LSZ168" s="90"/>
      <c r="LTA168" s="90"/>
      <c r="LTB168" s="90"/>
      <c r="LTC168" s="90"/>
      <c r="LTD168" s="90"/>
      <c r="LTE168" s="90"/>
      <c r="LTF168" s="90"/>
      <c r="LTG168" s="90"/>
      <c r="LTH168" s="90"/>
      <c r="LTI168" s="90"/>
      <c r="LTJ168" s="90"/>
      <c r="LTK168" s="90"/>
      <c r="LTL168" s="90"/>
      <c r="LTM168" s="90"/>
      <c r="LTN168" s="90"/>
      <c r="LTO168" s="90"/>
      <c r="LTP168" s="90"/>
      <c r="LTQ168" s="90"/>
      <c r="LTR168" s="90"/>
      <c r="LTS168" s="90"/>
      <c r="LTT168" s="90"/>
      <c r="LTU168" s="90"/>
      <c r="LTV168" s="90"/>
      <c r="LTW168" s="90"/>
      <c r="LTX168" s="90"/>
      <c r="LTY168" s="90"/>
      <c r="LTZ168" s="90"/>
      <c r="LUA168" s="90"/>
      <c r="LUB168" s="90"/>
      <c r="LUC168" s="90"/>
      <c r="LUD168" s="90"/>
      <c r="LUE168" s="90"/>
      <c r="LUF168" s="90"/>
      <c r="LUG168" s="90"/>
      <c r="LUH168" s="90"/>
      <c r="LUI168" s="90"/>
      <c r="LUJ168" s="90"/>
      <c r="LUK168" s="90"/>
      <c r="LUL168" s="90"/>
      <c r="LUM168" s="90"/>
      <c r="LUN168" s="90"/>
      <c r="LUO168" s="90"/>
      <c r="LUP168" s="90"/>
      <c r="LUQ168" s="90"/>
      <c r="LUR168" s="90"/>
      <c r="LUS168" s="90"/>
      <c r="LUT168" s="90"/>
      <c r="LUU168" s="90"/>
      <c r="LUV168" s="90"/>
      <c r="LUW168" s="90"/>
      <c r="LUX168" s="90"/>
      <c r="LUY168" s="90"/>
      <c r="LUZ168" s="90"/>
      <c r="LVA168" s="90"/>
      <c r="LVB168" s="90"/>
      <c r="LVC168" s="90"/>
      <c r="LVD168" s="90"/>
      <c r="LVE168" s="90"/>
      <c r="LVF168" s="90"/>
      <c r="LVG168" s="90"/>
      <c r="LVH168" s="90"/>
      <c r="LVI168" s="90"/>
      <c r="LVJ168" s="90"/>
      <c r="LVK168" s="90"/>
      <c r="LVL168" s="90"/>
      <c r="LVM168" s="90"/>
      <c r="LVN168" s="90"/>
      <c r="LVO168" s="90"/>
      <c r="LVP168" s="90"/>
      <c r="LVQ168" s="90"/>
      <c r="LVR168" s="90"/>
      <c r="LVS168" s="90"/>
      <c r="LVT168" s="90"/>
      <c r="LVU168" s="90"/>
      <c r="LVV168" s="90"/>
      <c r="LVW168" s="90"/>
      <c r="LVX168" s="90"/>
      <c r="LVY168" s="90"/>
      <c r="LVZ168" s="90"/>
      <c r="LWA168" s="90"/>
      <c r="LWB168" s="90"/>
      <c r="LWC168" s="90"/>
      <c r="LWD168" s="90"/>
      <c r="LWE168" s="90"/>
      <c r="LWF168" s="90"/>
      <c r="LWG168" s="90"/>
      <c r="LWH168" s="90"/>
      <c r="LWI168" s="90"/>
      <c r="LWJ168" s="90"/>
      <c r="LWK168" s="90"/>
      <c r="LWL168" s="90"/>
      <c r="LWM168" s="90"/>
      <c r="LWN168" s="90"/>
      <c r="LWO168" s="90"/>
      <c r="LWP168" s="90"/>
      <c r="LWQ168" s="90"/>
      <c r="LWR168" s="90"/>
      <c r="LWS168" s="90"/>
      <c r="LWT168" s="90"/>
      <c r="LWU168" s="90"/>
      <c r="LWV168" s="90"/>
      <c r="LWW168" s="90"/>
      <c r="LWX168" s="90"/>
      <c r="LWY168" s="90"/>
      <c r="LWZ168" s="90"/>
      <c r="LXA168" s="90"/>
      <c r="LXB168" s="90"/>
      <c r="LXC168" s="90"/>
      <c r="LXD168" s="90"/>
      <c r="LXE168" s="90"/>
      <c r="LXF168" s="90"/>
      <c r="LXG168" s="90"/>
      <c r="LXH168" s="90"/>
      <c r="LXI168" s="90"/>
      <c r="LXJ168" s="90"/>
      <c r="LXK168" s="90"/>
      <c r="LXL168" s="90"/>
      <c r="LXM168" s="90"/>
      <c r="LXN168" s="90"/>
      <c r="LXO168" s="90"/>
      <c r="LXP168" s="90"/>
      <c r="LXQ168" s="90"/>
      <c r="LXR168" s="90"/>
      <c r="LXS168" s="90"/>
      <c r="LXT168" s="90"/>
      <c r="LXU168" s="90"/>
      <c r="LXV168" s="90"/>
      <c r="LXW168" s="90"/>
      <c r="LXX168" s="90"/>
      <c r="LXY168" s="90"/>
      <c r="LXZ168" s="90"/>
      <c r="LYA168" s="90"/>
      <c r="LYB168" s="90"/>
      <c r="LYC168" s="90"/>
      <c r="LYD168" s="90"/>
      <c r="LYE168" s="90"/>
      <c r="LYF168" s="90"/>
      <c r="LYG168" s="90"/>
      <c r="LYH168" s="90"/>
      <c r="LYI168" s="90"/>
      <c r="LYJ168" s="90"/>
      <c r="LYK168" s="90"/>
      <c r="LYL168" s="90"/>
      <c r="LYM168" s="90"/>
      <c r="LYN168" s="90"/>
      <c r="LYO168" s="90"/>
      <c r="LYP168" s="90"/>
      <c r="LYQ168" s="90"/>
      <c r="LYR168" s="90"/>
      <c r="LYS168" s="90"/>
      <c r="LYT168" s="90"/>
      <c r="LYU168" s="90"/>
      <c r="LYV168" s="90"/>
      <c r="LYW168" s="90"/>
      <c r="LYX168" s="90"/>
      <c r="LYY168" s="90"/>
      <c r="LYZ168" s="90"/>
      <c r="LZA168" s="90"/>
      <c r="LZB168" s="90"/>
      <c r="LZC168" s="90"/>
      <c r="LZD168" s="90"/>
      <c r="LZE168" s="90"/>
      <c r="LZF168" s="90"/>
      <c r="LZG168" s="90"/>
      <c r="LZH168" s="90"/>
      <c r="LZI168" s="90"/>
      <c r="LZJ168" s="90"/>
      <c r="LZK168" s="90"/>
      <c r="LZL168" s="90"/>
      <c r="LZM168" s="90"/>
      <c r="LZN168" s="90"/>
      <c r="LZO168" s="90"/>
      <c r="LZP168" s="90"/>
      <c r="LZQ168" s="90"/>
      <c r="LZR168" s="90"/>
      <c r="LZS168" s="90"/>
      <c r="LZT168" s="90"/>
      <c r="LZU168" s="90"/>
      <c r="LZV168" s="90"/>
      <c r="LZW168" s="90"/>
      <c r="LZX168" s="90"/>
      <c r="LZY168" s="90"/>
      <c r="LZZ168" s="90"/>
      <c r="MAA168" s="90"/>
      <c r="MAB168" s="90"/>
      <c r="MAC168" s="90"/>
      <c r="MAD168" s="90"/>
      <c r="MAE168" s="90"/>
      <c r="MAF168" s="90"/>
      <c r="MAG168" s="90"/>
      <c r="MAH168" s="90"/>
      <c r="MAI168" s="90"/>
      <c r="MAJ168" s="90"/>
      <c r="MAK168" s="90"/>
      <c r="MAL168" s="90"/>
      <c r="MAM168" s="90"/>
      <c r="MAN168" s="90"/>
      <c r="MAO168" s="90"/>
      <c r="MAP168" s="90"/>
      <c r="MAQ168" s="90"/>
      <c r="MAR168" s="90"/>
      <c r="MAS168" s="90"/>
      <c r="MAT168" s="90"/>
      <c r="MAU168" s="90"/>
      <c r="MAV168" s="90"/>
      <c r="MAW168" s="90"/>
      <c r="MAX168" s="90"/>
      <c r="MAY168" s="90"/>
      <c r="MAZ168" s="90"/>
      <c r="MBA168" s="90"/>
      <c r="MBB168" s="90"/>
      <c r="MBC168" s="90"/>
      <c r="MBD168" s="90"/>
      <c r="MBE168" s="90"/>
      <c r="MBF168" s="90"/>
      <c r="MBG168" s="90"/>
      <c r="MBH168" s="90"/>
      <c r="MBI168" s="90"/>
      <c r="MBJ168" s="90"/>
      <c r="MBK168" s="90"/>
      <c r="MBL168" s="90"/>
      <c r="MBM168" s="90"/>
      <c r="MBN168" s="90"/>
      <c r="MBO168" s="90"/>
      <c r="MBP168" s="90"/>
      <c r="MBQ168" s="90"/>
      <c r="MBR168" s="90"/>
      <c r="MBS168" s="90"/>
      <c r="MBT168" s="90"/>
      <c r="MBU168" s="90"/>
      <c r="MBV168" s="90"/>
      <c r="MBW168" s="90"/>
      <c r="MBX168" s="90"/>
      <c r="MBY168" s="90"/>
      <c r="MBZ168" s="90"/>
      <c r="MCA168" s="90"/>
      <c r="MCB168" s="90"/>
      <c r="MCC168" s="90"/>
      <c r="MCD168" s="90"/>
      <c r="MCE168" s="90"/>
      <c r="MCF168" s="90"/>
      <c r="MCG168" s="90"/>
      <c r="MCH168" s="90"/>
      <c r="MCI168" s="90"/>
      <c r="MCJ168" s="90"/>
      <c r="MCK168" s="90"/>
      <c r="MCL168" s="90"/>
      <c r="MCM168" s="90"/>
      <c r="MCN168" s="90"/>
      <c r="MCO168" s="90"/>
      <c r="MCP168" s="90"/>
      <c r="MCQ168" s="90"/>
      <c r="MCR168" s="90"/>
      <c r="MCS168" s="90"/>
      <c r="MCT168" s="90"/>
      <c r="MCU168" s="90"/>
      <c r="MCV168" s="90"/>
      <c r="MCW168" s="90"/>
      <c r="MCX168" s="90"/>
      <c r="MCY168" s="90"/>
      <c r="MCZ168" s="90"/>
      <c r="MDA168" s="90"/>
      <c r="MDB168" s="90"/>
      <c r="MDC168" s="90"/>
      <c r="MDD168" s="90"/>
      <c r="MDE168" s="90"/>
      <c r="MDF168" s="90"/>
      <c r="MDG168" s="90"/>
      <c r="MDH168" s="90"/>
      <c r="MDI168" s="90"/>
      <c r="MDJ168" s="90"/>
      <c r="MDK168" s="90"/>
      <c r="MDL168" s="90"/>
      <c r="MDM168" s="90"/>
      <c r="MDN168" s="90"/>
      <c r="MDO168" s="90"/>
      <c r="MDP168" s="90"/>
      <c r="MDQ168" s="90"/>
      <c r="MDR168" s="90"/>
      <c r="MDS168" s="90"/>
      <c r="MDT168" s="90"/>
      <c r="MDU168" s="90"/>
      <c r="MDV168" s="90"/>
      <c r="MDW168" s="90"/>
      <c r="MDX168" s="90"/>
      <c r="MDY168" s="90"/>
      <c r="MDZ168" s="90"/>
      <c r="MEA168" s="90"/>
      <c r="MEB168" s="90"/>
      <c r="MEC168" s="90"/>
      <c r="MED168" s="90"/>
      <c r="MEE168" s="90"/>
      <c r="MEF168" s="90"/>
      <c r="MEG168" s="90"/>
      <c r="MEH168" s="90"/>
      <c r="MEI168" s="90"/>
      <c r="MEJ168" s="90"/>
      <c r="MEK168" s="90"/>
      <c r="MEL168" s="90"/>
      <c r="MEM168" s="90"/>
      <c r="MEN168" s="90"/>
      <c r="MEO168" s="90"/>
      <c r="MEP168" s="90"/>
      <c r="MEQ168" s="90"/>
      <c r="MER168" s="90"/>
      <c r="MES168" s="90"/>
      <c r="MET168" s="90"/>
      <c r="MEU168" s="90"/>
      <c r="MEV168" s="90"/>
      <c r="MEW168" s="90"/>
      <c r="MEX168" s="90"/>
      <c r="MEY168" s="90"/>
      <c r="MEZ168" s="90"/>
      <c r="MFA168" s="90"/>
      <c r="MFB168" s="90"/>
      <c r="MFC168" s="90"/>
      <c r="MFD168" s="90"/>
      <c r="MFE168" s="90"/>
      <c r="MFF168" s="90"/>
      <c r="MFG168" s="90"/>
      <c r="MFH168" s="90"/>
      <c r="MFI168" s="90"/>
      <c r="MFJ168" s="90"/>
      <c r="MFK168" s="90"/>
      <c r="MFL168" s="90"/>
      <c r="MFM168" s="90"/>
      <c r="MFN168" s="90"/>
      <c r="MFO168" s="90"/>
      <c r="MFP168" s="90"/>
      <c r="MFQ168" s="90"/>
      <c r="MFR168" s="90"/>
      <c r="MFS168" s="90"/>
      <c r="MFT168" s="90"/>
      <c r="MFU168" s="90"/>
      <c r="MFV168" s="90"/>
      <c r="MFW168" s="90"/>
      <c r="MFX168" s="90"/>
      <c r="MFY168" s="90"/>
      <c r="MFZ168" s="90"/>
      <c r="MGA168" s="90"/>
      <c r="MGB168" s="90"/>
      <c r="MGC168" s="90"/>
      <c r="MGD168" s="90"/>
      <c r="MGE168" s="90"/>
      <c r="MGF168" s="90"/>
      <c r="MGG168" s="90"/>
      <c r="MGH168" s="90"/>
      <c r="MGI168" s="90"/>
      <c r="MGJ168" s="90"/>
      <c r="MGK168" s="90"/>
      <c r="MGL168" s="90"/>
      <c r="MGM168" s="90"/>
      <c r="MGN168" s="90"/>
      <c r="MGO168" s="90"/>
      <c r="MGP168" s="90"/>
      <c r="MGQ168" s="90"/>
      <c r="MGR168" s="90"/>
      <c r="MGS168" s="90"/>
      <c r="MGT168" s="90"/>
      <c r="MGU168" s="90"/>
      <c r="MGV168" s="90"/>
      <c r="MGW168" s="90"/>
      <c r="MGX168" s="90"/>
      <c r="MGY168" s="90"/>
      <c r="MGZ168" s="90"/>
      <c r="MHA168" s="90"/>
      <c r="MHB168" s="90"/>
      <c r="MHC168" s="90"/>
      <c r="MHD168" s="90"/>
      <c r="MHE168" s="90"/>
      <c r="MHF168" s="90"/>
      <c r="MHG168" s="90"/>
      <c r="MHH168" s="90"/>
      <c r="MHI168" s="90"/>
      <c r="MHJ168" s="90"/>
      <c r="MHK168" s="90"/>
      <c r="MHL168" s="90"/>
      <c r="MHM168" s="90"/>
      <c r="MHN168" s="90"/>
      <c r="MHO168" s="90"/>
      <c r="MHP168" s="90"/>
      <c r="MHQ168" s="90"/>
      <c r="MHR168" s="90"/>
      <c r="MHS168" s="90"/>
      <c r="MHT168" s="90"/>
      <c r="MHU168" s="90"/>
      <c r="MHV168" s="90"/>
      <c r="MHW168" s="90"/>
      <c r="MHX168" s="90"/>
      <c r="MHY168" s="90"/>
      <c r="MHZ168" s="90"/>
      <c r="MIA168" s="90"/>
      <c r="MIB168" s="90"/>
      <c r="MIC168" s="90"/>
      <c r="MID168" s="90"/>
      <c r="MIE168" s="90"/>
      <c r="MIF168" s="90"/>
      <c r="MIG168" s="90"/>
      <c r="MIH168" s="90"/>
      <c r="MII168" s="90"/>
      <c r="MIJ168" s="90"/>
      <c r="MIK168" s="90"/>
      <c r="MIL168" s="90"/>
      <c r="MIM168" s="90"/>
      <c r="MIN168" s="90"/>
      <c r="MIO168" s="90"/>
      <c r="MIP168" s="90"/>
      <c r="MIQ168" s="90"/>
      <c r="MIR168" s="90"/>
      <c r="MIS168" s="90"/>
      <c r="MIT168" s="90"/>
      <c r="MIU168" s="90"/>
      <c r="MIV168" s="90"/>
      <c r="MIW168" s="90"/>
      <c r="MIX168" s="90"/>
      <c r="MIY168" s="90"/>
      <c r="MIZ168" s="90"/>
      <c r="MJA168" s="90"/>
      <c r="MJB168" s="90"/>
      <c r="MJC168" s="90"/>
      <c r="MJD168" s="90"/>
      <c r="MJE168" s="90"/>
      <c r="MJF168" s="90"/>
      <c r="MJG168" s="90"/>
      <c r="MJH168" s="90"/>
      <c r="MJI168" s="90"/>
      <c r="MJJ168" s="90"/>
      <c r="MJK168" s="90"/>
      <c r="MJL168" s="90"/>
      <c r="MJM168" s="90"/>
      <c r="MJN168" s="90"/>
      <c r="MJO168" s="90"/>
      <c r="MJP168" s="90"/>
      <c r="MJQ168" s="90"/>
      <c r="MJR168" s="90"/>
      <c r="MJS168" s="90"/>
      <c r="MJT168" s="90"/>
      <c r="MJU168" s="90"/>
      <c r="MJV168" s="90"/>
      <c r="MJW168" s="90"/>
      <c r="MJX168" s="90"/>
      <c r="MJY168" s="90"/>
      <c r="MJZ168" s="90"/>
      <c r="MKA168" s="90"/>
      <c r="MKB168" s="90"/>
      <c r="MKC168" s="90"/>
      <c r="MKD168" s="90"/>
      <c r="MKE168" s="90"/>
      <c r="MKF168" s="90"/>
      <c r="MKG168" s="90"/>
      <c r="MKH168" s="90"/>
      <c r="MKI168" s="90"/>
      <c r="MKJ168" s="90"/>
      <c r="MKK168" s="90"/>
      <c r="MKL168" s="90"/>
      <c r="MKM168" s="90"/>
      <c r="MKN168" s="90"/>
      <c r="MKO168" s="90"/>
      <c r="MKP168" s="90"/>
      <c r="MKQ168" s="90"/>
      <c r="MKR168" s="90"/>
      <c r="MKS168" s="90"/>
      <c r="MKT168" s="90"/>
      <c r="MKU168" s="90"/>
      <c r="MKV168" s="90"/>
      <c r="MKW168" s="90"/>
      <c r="MKX168" s="90"/>
      <c r="MKY168" s="90"/>
      <c r="MKZ168" s="90"/>
      <c r="MLA168" s="90"/>
      <c r="MLB168" s="90"/>
      <c r="MLC168" s="90"/>
      <c r="MLD168" s="90"/>
      <c r="MLE168" s="90"/>
      <c r="MLF168" s="90"/>
      <c r="MLG168" s="90"/>
      <c r="MLH168" s="90"/>
      <c r="MLI168" s="90"/>
      <c r="MLJ168" s="90"/>
      <c r="MLK168" s="90"/>
      <c r="MLL168" s="90"/>
      <c r="MLM168" s="90"/>
      <c r="MLN168" s="90"/>
      <c r="MLO168" s="90"/>
      <c r="MLP168" s="90"/>
      <c r="MLQ168" s="90"/>
      <c r="MLR168" s="90"/>
      <c r="MLS168" s="90"/>
      <c r="MLT168" s="90"/>
      <c r="MLU168" s="90"/>
      <c r="MLV168" s="90"/>
      <c r="MLW168" s="90"/>
      <c r="MLX168" s="90"/>
      <c r="MLY168" s="90"/>
      <c r="MLZ168" s="90"/>
      <c r="MMA168" s="90"/>
      <c r="MMB168" s="90"/>
      <c r="MMC168" s="90"/>
      <c r="MMD168" s="90"/>
      <c r="MME168" s="90"/>
      <c r="MMF168" s="90"/>
      <c r="MMG168" s="90"/>
      <c r="MMH168" s="90"/>
      <c r="MMI168" s="90"/>
      <c r="MMJ168" s="90"/>
      <c r="MMK168" s="90"/>
      <c r="MML168" s="90"/>
      <c r="MMM168" s="90"/>
      <c r="MMN168" s="90"/>
      <c r="MMO168" s="90"/>
      <c r="MMP168" s="90"/>
      <c r="MMQ168" s="90"/>
      <c r="MMR168" s="90"/>
      <c r="MMS168" s="90"/>
      <c r="MMT168" s="90"/>
      <c r="MMU168" s="90"/>
      <c r="MMV168" s="90"/>
      <c r="MMW168" s="90"/>
      <c r="MMX168" s="90"/>
      <c r="MMY168" s="90"/>
      <c r="MMZ168" s="90"/>
      <c r="MNA168" s="90"/>
      <c r="MNB168" s="90"/>
      <c r="MNC168" s="90"/>
      <c r="MND168" s="90"/>
      <c r="MNE168" s="90"/>
      <c r="MNF168" s="90"/>
      <c r="MNG168" s="90"/>
      <c r="MNH168" s="90"/>
      <c r="MNI168" s="90"/>
      <c r="MNJ168" s="90"/>
      <c r="MNK168" s="90"/>
      <c r="MNL168" s="90"/>
      <c r="MNM168" s="90"/>
      <c r="MNN168" s="90"/>
      <c r="MNO168" s="90"/>
      <c r="MNP168" s="90"/>
      <c r="MNQ168" s="90"/>
      <c r="MNR168" s="90"/>
      <c r="MNS168" s="90"/>
      <c r="MNT168" s="90"/>
      <c r="MNU168" s="90"/>
      <c r="MNV168" s="90"/>
      <c r="MNW168" s="90"/>
      <c r="MNX168" s="90"/>
      <c r="MNY168" s="90"/>
      <c r="MNZ168" s="90"/>
      <c r="MOA168" s="90"/>
      <c r="MOB168" s="90"/>
      <c r="MOC168" s="90"/>
      <c r="MOD168" s="90"/>
      <c r="MOE168" s="90"/>
      <c r="MOF168" s="90"/>
      <c r="MOG168" s="90"/>
      <c r="MOH168" s="90"/>
      <c r="MOI168" s="90"/>
      <c r="MOJ168" s="90"/>
      <c r="MOK168" s="90"/>
      <c r="MOL168" s="90"/>
      <c r="MOM168" s="90"/>
      <c r="MON168" s="90"/>
      <c r="MOO168" s="90"/>
      <c r="MOP168" s="90"/>
      <c r="MOQ168" s="90"/>
      <c r="MOR168" s="90"/>
      <c r="MOS168" s="90"/>
      <c r="MOT168" s="90"/>
      <c r="MOU168" s="90"/>
      <c r="MOV168" s="90"/>
      <c r="MOW168" s="90"/>
      <c r="MOX168" s="90"/>
      <c r="MOY168" s="90"/>
      <c r="MOZ168" s="90"/>
      <c r="MPA168" s="90"/>
      <c r="MPB168" s="90"/>
      <c r="MPC168" s="90"/>
      <c r="MPD168" s="90"/>
      <c r="MPE168" s="90"/>
      <c r="MPF168" s="90"/>
      <c r="MPG168" s="90"/>
      <c r="MPH168" s="90"/>
      <c r="MPI168" s="90"/>
      <c r="MPJ168" s="90"/>
      <c r="MPK168" s="90"/>
      <c r="MPL168" s="90"/>
      <c r="MPM168" s="90"/>
      <c r="MPN168" s="90"/>
      <c r="MPO168" s="90"/>
      <c r="MPP168" s="90"/>
      <c r="MPQ168" s="90"/>
      <c r="MPR168" s="90"/>
      <c r="MPS168" s="90"/>
      <c r="MPT168" s="90"/>
      <c r="MPU168" s="90"/>
      <c r="MPV168" s="90"/>
      <c r="MPW168" s="90"/>
      <c r="MPX168" s="90"/>
      <c r="MPY168" s="90"/>
      <c r="MPZ168" s="90"/>
      <c r="MQA168" s="90"/>
      <c r="MQB168" s="90"/>
      <c r="MQC168" s="90"/>
      <c r="MQD168" s="90"/>
      <c r="MQE168" s="90"/>
      <c r="MQF168" s="90"/>
      <c r="MQG168" s="90"/>
      <c r="MQH168" s="90"/>
      <c r="MQI168" s="90"/>
      <c r="MQJ168" s="90"/>
      <c r="MQK168" s="90"/>
      <c r="MQL168" s="90"/>
      <c r="MQM168" s="90"/>
      <c r="MQN168" s="90"/>
      <c r="MQO168" s="90"/>
      <c r="MQP168" s="90"/>
      <c r="MQQ168" s="90"/>
      <c r="MQR168" s="90"/>
      <c r="MQS168" s="90"/>
      <c r="MQT168" s="90"/>
      <c r="MQU168" s="90"/>
      <c r="MQV168" s="90"/>
      <c r="MQW168" s="90"/>
      <c r="MQX168" s="90"/>
      <c r="MQY168" s="90"/>
      <c r="MQZ168" s="90"/>
      <c r="MRA168" s="90"/>
      <c r="MRB168" s="90"/>
      <c r="MRC168" s="90"/>
      <c r="MRD168" s="90"/>
      <c r="MRE168" s="90"/>
      <c r="MRF168" s="90"/>
      <c r="MRG168" s="90"/>
      <c r="MRH168" s="90"/>
      <c r="MRI168" s="90"/>
      <c r="MRJ168" s="90"/>
      <c r="MRK168" s="90"/>
      <c r="MRL168" s="90"/>
      <c r="MRM168" s="90"/>
      <c r="MRN168" s="90"/>
      <c r="MRO168" s="90"/>
      <c r="MRP168" s="90"/>
      <c r="MRQ168" s="90"/>
      <c r="MRR168" s="90"/>
      <c r="MRS168" s="90"/>
      <c r="MRT168" s="90"/>
      <c r="MRU168" s="90"/>
      <c r="MRV168" s="90"/>
      <c r="MRW168" s="90"/>
      <c r="MRX168" s="90"/>
      <c r="MRY168" s="90"/>
      <c r="MRZ168" s="90"/>
      <c r="MSA168" s="90"/>
      <c r="MSB168" s="90"/>
      <c r="MSC168" s="90"/>
      <c r="MSD168" s="90"/>
      <c r="MSE168" s="90"/>
      <c r="MSF168" s="90"/>
      <c r="MSG168" s="90"/>
      <c r="MSH168" s="90"/>
      <c r="MSI168" s="90"/>
      <c r="MSJ168" s="90"/>
      <c r="MSK168" s="90"/>
      <c r="MSL168" s="90"/>
      <c r="MSM168" s="90"/>
      <c r="MSN168" s="90"/>
      <c r="MSO168" s="90"/>
      <c r="MSP168" s="90"/>
      <c r="MSQ168" s="90"/>
      <c r="MSR168" s="90"/>
      <c r="MSS168" s="90"/>
      <c r="MST168" s="90"/>
      <c r="MSU168" s="90"/>
      <c r="MSV168" s="90"/>
      <c r="MSW168" s="90"/>
      <c r="MSX168" s="90"/>
      <c r="MSY168" s="90"/>
      <c r="MSZ168" s="90"/>
      <c r="MTA168" s="90"/>
      <c r="MTB168" s="90"/>
      <c r="MTC168" s="90"/>
      <c r="MTD168" s="90"/>
      <c r="MTE168" s="90"/>
      <c r="MTF168" s="90"/>
      <c r="MTG168" s="90"/>
      <c r="MTH168" s="90"/>
      <c r="MTI168" s="90"/>
      <c r="MTJ168" s="90"/>
      <c r="MTK168" s="90"/>
      <c r="MTL168" s="90"/>
      <c r="MTM168" s="90"/>
      <c r="MTN168" s="90"/>
      <c r="MTO168" s="90"/>
      <c r="MTP168" s="90"/>
      <c r="MTQ168" s="90"/>
      <c r="MTR168" s="90"/>
      <c r="MTS168" s="90"/>
      <c r="MTT168" s="90"/>
      <c r="MTU168" s="90"/>
      <c r="MTV168" s="90"/>
      <c r="MTW168" s="90"/>
      <c r="MTX168" s="90"/>
      <c r="MTY168" s="90"/>
      <c r="MTZ168" s="90"/>
      <c r="MUA168" s="90"/>
      <c r="MUB168" s="90"/>
      <c r="MUC168" s="90"/>
      <c r="MUD168" s="90"/>
      <c r="MUE168" s="90"/>
      <c r="MUF168" s="90"/>
      <c r="MUG168" s="90"/>
      <c r="MUH168" s="90"/>
      <c r="MUI168" s="90"/>
      <c r="MUJ168" s="90"/>
      <c r="MUK168" s="90"/>
      <c r="MUL168" s="90"/>
      <c r="MUM168" s="90"/>
      <c r="MUN168" s="90"/>
      <c r="MUO168" s="90"/>
      <c r="MUP168" s="90"/>
      <c r="MUQ168" s="90"/>
      <c r="MUR168" s="90"/>
      <c r="MUS168" s="90"/>
      <c r="MUT168" s="90"/>
      <c r="MUU168" s="90"/>
      <c r="MUV168" s="90"/>
      <c r="MUW168" s="90"/>
      <c r="MUX168" s="90"/>
      <c r="MUY168" s="90"/>
      <c r="MUZ168" s="90"/>
      <c r="MVA168" s="90"/>
      <c r="MVB168" s="90"/>
      <c r="MVC168" s="90"/>
      <c r="MVD168" s="90"/>
      <c r="MVE168" s="90"/>
      <c r="MVF168" s="90"/>
      <c r="MVG168" s="90"/>
      <c r="MVH168" s="90"/>
      <c r="MVI168" s="90"/>
      <c r="MVJ168" s="90"/>
      <c r="MVK168" s="90"/>
      <c r="MVL168" s="90"/>
      <c r="MVM168" s="90"/>
      <c r="MVN168" s="90"/>
      <c r="MVO168" s="90"/>
      <c r="MVP168" s="90"/>
      <c r="MVQ168" s="90"/>
      <c r="MVR168" s="90"/>
      <c r="MVS168" s="90"/>
      <c r="MVT168" s="90"/>
      <c r="MVU168" s="90"/>
      <c r="MVV168" s="90"/>
      <c r="MVW168" s="90"/>
      <c r="MVX168" s="90"/>
      <c r="MVY168" s="90"/>
      <c r="MVZ168" s="90"/>
      <c r="MWA168" s="90"/>
      <c r="MWB168" s="90"/>
      <c r="MWC168" s="90"/>
      <c r="MWD168" s="90"/>
      <c r="MWE168" s="90"/>
      <c r="MWF168" s="90"/>
      <c r="MWG168" s="90"/>
      <c r="MWH168" s="90"/>
      <c r="MWI168" s="90"/>
      <c r="MWJ168" s="90"/>
      <c r="MWK168" s="90"/>
      <c r="MWL168" s="90"/>
      <c r="MWM168" s="90"/>
      <c r="MWN168" s="90"/>
      <c r="MWO168" s="90"/>
      <c r="MWP168" s="90"/>
      <c r="MWQ168" s="90"/>
      <c r="MWR168" s="90"/>
      <c r="MWS168" s="90"/>
      <c r="MWT168" s="90"/>
      <c r="MWU168" s="90"/>
      <c r="MWV168" s="90"/>
      <c r="MWW168" s="90"/>
      <c r="MWX168" s="90"/>
      <c r="MWY168" s="90"/>
      <c r="MWZ168" s="90"/>
      <c r="MXA168" s="90"/>
      <c r="MXB168" s="90"/>
      <c r="MXC168" s="90"/>
      <c r="MXD168" s="90"/>
      <c r="MXE168" s="90"/>
      <c r="MXF168" s="90"/>
      <c r="MXG168" s="90"/>
      <c r="MXH168" s="90"/>
      <c r="MXI168" s="90"/>
      <c r="MXJ168" s="90"/>
      <c r="MXK168" s="90"/>
      <c r="MXL168" s="90"/>
      <c r="MXM168" s="90"/>
      <c r="MXN168" s="90"/>
      <c r="MXO168" s="90"/>
      <c r="MXP168" s="90"/>
      <c r="MXQ168" s="90"/>
      <c r="MXR168" s="90"/>
      <c r="MXS168" s="90"/>
      <c r="MXT168" s="90"/>
      <c r="MXU168" s="90"/>
      <c r="MXV168" s="90"/>
      <c r="MXW168" s="90"/>
      <c r="MXX168" s="90"/>
      <c r="MXY168" s="90"/>
      <c r="MXZ168" s="90"/>
      <c r="MYA168" s="90"/>
      <c r="MYB168" s="90"/>
      <c r="MYC168" s="90"/>
      <c r="MYD168" s="90"/>
      <c r="MYE168" s="90"/>
      <c r="MYF168" s="90"/>
      <c r="MYG168" s="90"/>
      <c r="MYH168" s="90"/>
      <c r="MYI168" s="90"/>
      <c r="MYJ168" s="90"/>
      <c r="MYK168" s="90"/>
      <c r="MYL168" s="90"/>
      <c r="MYM168" s="90"/>
      <c r="MYN168" s="90"/>
      <c r="MYO168" s="90"/>
      <c r="MYP168" s="90"/>
      <c r="MYQ168" s="90"/>
      <c r="MYR168" s="90"/>
      <c r="MYS168" s="90"/>
      <c r="MYT168" s="90"/>
      <c r="MYU168" s="90"/>
      <c r="MYV168" s="90"/>
      <c r="MYW168" s="90"/>
      <c r="MYX168" s="90"/>
      <c r="MYY168" s="90"/>
      <c r="MYZ168" s="90"/>
      <c r="MZA168" s="90"/>
      <c r="MZB168" s="90"/>
      <c r="MZC168" s="90"/>
      <c r="MZD168" s="90"/>
      <c r="MZE168" s="90"/>
      <c r="MZF168" s="90"/>
      <c r="MZG168" s="90"/>
      <c r="MZH168" s="90"/>
      <c r="MZI168" s="90"/>
      <c r="MZJ168" s="90"/>
      <c r="MZK168" s="90"/>
      <c r="MZL168" s="90"/>
      <c r="MZM168" s="90"/>
      <c r="MZN168" s="90"/>
      <c r="MZO168" s="90"/>
      <c r="MZP168" s="90"/>
      <c r="MZQ168" s="90"/>
      <c r="MZR168" s="90"/>
      <c r="MZS168" s="90"/>
      <c r="MZT168" s="90"/>
      <c r="MZU168" s="90"/>
      <c r="MZV168" s="90"/>
      <c r="MZW168" s="90"/>
      <c r="MZX168" s="90"/>
      <c r="MZY168" s="90"/>
      <c r="MZZ168" s="90"/>
      <c r="NAA168" s="90"/>
      <c r="NAB168" s="90"/>
      <c r="NAC168" s="90"/>
      <c r="NAD168" s="90"/>
      <c r="NAE168" s="90"/>
      <c r="NAF168" s="90"/>
      <c r="NAG168" s="90"/>
      <c r="NAH168" s="90"/>
      <c r="NAI168" s="90"/>
      <c r="NAJ168" s="90"/>
      <c r="NAK168" s="90"/>
      <c r="NAL168" s="90"/>
      <c r="NAM168" s="90"/>
      <c r="NAN168" s="90"/>
      <c r="NAO168" s="90"/>
      <c r="NAP168" s="90"/>
      <c r="NAQ168" s="90"/>
      <c r="NAR168" s="90"/>
      <c r="NAS168" s="90"/>
      <c r="NAT168" s="90"/>
      <c r="NAU168" s="90"/>
      <c r="NAV168" s="90"/>
      <c r="NAW168" s="90"/>
      <c r="NAX168" s="90"/>
      <c r="NAY168" s="90"/>
      <c r="NAZ168" s="90"/>
      <c r="NBA168" s="90"/>
      <c r="NBB168" s="90"/>
      <c r="NBC168" s="90"/>
      <c r="NBD168" s="90"/>
      <c r="NBE168" s="90"/>
      <c r="NBF168" s="90"/>
      <c r="NBG168" s="90"/>
      <c r="NBH168" s="90"/>
      <c r="NBI168" s="90"/>
      <c r="NBJ168" s="90"/>
      <c r="NBK168" s="90"/>
      <c r="NBL168" s="90"/>
      <c r="NBM168" s="90"/>
      <c r="NBN168" s="90"/>
      <c r="NBO168" s="90"/>
      <c r="NBP168" s="90"/>
      <c r="NBQ168" s="90"/>
      <c r="NBR168" s="90"/>
      <c r="NBS168" s="90"/>
      <c r="NBT168" s="90"/>
      <c r="NBU168" s="90"/>
      <c r="NBV168" s="90"/>
      <c r="NBW168" s="90"/>
      <c r="NBX168" s="90"/>
      <c r="NBY168" s="90"/>
      <c r="NBZ168" s="90"/>
      <c r="NCA168" s="90"/>
      <c r="NCB168" s="90"/>
      <c r="NCC168" s="90"/>
      <c r="NCD168" s="90"/>
      <c r="NCE168" s="90"/>
      <c r="NCF168" s="90"/>
      <c r="NCG168" s="90"/>
      <c r="NCH168" s="90"/>
      <c r="NCI168" s="90"/>
      <c r="NCJ168" s="90"/>
      <c r="NCK168" s="90"/>
      <c r="NCL168" s="90"/>
      <c r="NCM168" s="90"/>
      <c r="NCN168" s="90"/>
      <c r="NCO168" s="90"/>
      <c r="NCP168" s="90"/>
      <c r="NCQ168" s="90"/>
      <c r="NCR168" s="90"/>
      <c r="NCS168" s="90"/>
      <c r="NCT168" s="90"/>
      <c r="NCU168" s="90"/>
      <c r="NCV168" s="90"/>
      <c r="NCW168" s="90"/>
      <c r="NCX168" s="90"/>
      <c r="NCY168" s="90"/>
      <c r="NCZ168" s="90"/>
      <c r="NDA168" s="90"/>
      <c r="NDB168" s="90"/>
      <c r="NDC168" s="90"/>
      <c r="NDD168" s="90"/>
      <c r="NDE168" s="90"/>
      <c r="NDF168" s="90"/>
      <c r="NDG168" s="90"/>
      <c r="NDH168" s="90"/>
      <c r="NDI168" s="90"/>
      <c r="NDJ168" s="90"/>
      <c r="NDK168" s="90"/>
      <c r="NDL168" s="90"/>
      <c r="NDM168" s="90"/>
      <c r="NDN168" s="90"/>
      <c r="NDO168" s="90"/>
      <c r="NDP168" s="90"/>
      <c r="NDQ168" s="90"/>
      <c r="NDR168" s="90"/>
      <c r="NDS168" s="90"/>
      <c r="NDT168" s="90"/>
      <c r="NDU168" s="90"/>
      <c r="NDV168" s="90"/>
      <c r="NDW168" s="90"/>
      <c r="NDX168" s="90"/>
      <c r="NDY168" s="90"/>
      <c r="NDZ168" s="90"/>
      <c r="NEA168" s="90"/>
      <c r="NEB168" s="90"/>
      <c r="NEC168" s="90"/>
      <c r="NED168" s="90"/>
      <c r="NEE168" s="90"/>
      <c r="NEF168" s="90"/>
      <c r="NEG168" s="90"/>
      <c r="NEH168" s="90"/>
      <c r="NEI168" s="90"/>
      <c r="NEJ168" s="90"/>
      <c r="NEK168" s="90"/>
      <c r="NEL168" s="90"/>
      <c r="NEM168" s="90"/>
      <c r="NEN168" s="90"/>
      <c r="NEO168" s="90"/>
      <c r="NEP168" s="90"/>
      <c r="NEQ168" s="90"/>
      <c r="NER168" s="90"/>
      <c r="NES168" s="90"/>
      <c r="NET168" s="90"/>
      <c r="NEU168" s="90"/>
      <c r="NEV168" s="90"/>
      <c r="NEW168" s="90"/>
      <c r="NEX168" s="90"/>
      <c r="NEY168" s="90"/>
      <c r="NEZ168" s="90"/>
      <c r="NFA168" s="90"/>
      <c r="NFB168" s="90"/>
      <c r="NFC168" s="90"/>
      <c r="NFD168" s="90"/>
      <c r="NFE168" s="90"/>
      <c r="NFF168" s="90"/>
      <c r="NFG168" s="90"/>
      <c r="NFH168" s="90"/>
      <c r="NFI168" s="90"/>
      <c r="NFJ168" s="90"/>
      <c r="NFK168" s="90"/>
      <c r="NFL168" s="90"/>
      <c r="NFM168" s="90"/>
      <c r="NFN168" s="90"/>
      <c r="NFO168" s="90"/>
      <c r="NFP168" s="90"/>
      <c r="NFQ168" s="90"/>
      <c r="NFR168" s="90"/>
      <c r="NFS168" s="90"/>
      <c r="NFT168" s="90"/>
      <c r="NFU168" s="90"/>
      <c r="NFV168" s="90"/>
      <c r="NFW168" s="90"/>
      <c r="NFX168" s="90"/>
      <c r="NFY168" s="90"/>
      <c r="NFZ168" s="90"/>
      <c r="NGA168" s="90"/>
      <c r="NGB168" s="90"/>
      <c r="NGC168" s="90"/>
      <c r="NGD168" s="90"/>
      <c r="NGE168" s="90"/>
      <c r="NGF168" s="90"/>
      <c r="NGG168" s="90"/>
      <c r="NGH168" s="90"/>
      <c r="NGI168" s="90"/>
      <c r="NGJ168" s="90"/>
      <c r="NGK168" s="90"/>
      <c r="NGL168" s="90"/>
      <c r="NGM168" s="90"/>
      <c r="NGN168" s="90"/>
      <c r="NGO168" s="90"/>
      <c r="NGP168" s="90"/>
      <c r="NGQ168" s="90"/>
      <c r="NGR168" s="90"/>
      <c r="NGS168" s="90"/>
      <c r="NGT168" s="90"/>
      <c r="NGU168" s="90"/>
      <c r="NGV168" s="90"/>
      <c r="NGW168" s="90"/>
      <c r="NGX168" s="90"/>
      <c r="NGY168" s="90"/>
      <c r="NGZ168" s="90"/>
      <c r="NHA168" s="90"/>
      <c r="NHB168" s="90"/>
      <c r="NHC168" s="90"/>
      <c r="NHD168" s="90"/>
      <c r="NHE168" s="90"/>
      <c r="NHF168" s="90"/>
      <c r="NHG168" s="90"/>
      <c r="NHH168" s="90"/>
      <c r="NHI168" s="90"/>
      <c r="NHJ168" s="90"/>
      <c r="NHK168" s="90"/>
      <c r="NHL168" s="90"/>
      <c r="NHM168" s="90"/>
      <c r="NHN168" s="90"/>
      <c r="NHO168" s="90"/>
      <c r="NHP168" s="90"/>
      <c r="NHQ168" s="90"/>
      <c r="NHR168" s="90"/>
      <c r="NHS168" s="90"/>
      <c r="NHT168" s="90"/>
      <c r="NHU168" s="90"/>
      <c r="NHV168" s="90"/>
      <c r="NHW168" s="90"/>
      <c r="NHX168" s="90"/>
      <c r="NHY168" s="90"/>
      <c r="NHZ168" s="90"/>
      <c r="NIA168" s="90"/>
      <c r="NIB168" s="90"/>
      <c r="NIC168" s="90"/>
      <c r="NID168" s="90"/>
      <c r="NIE168" s="90"/>
      <c r="NIF168" s="90"/>
      <c r="NIG168" s="90"/>
      <c r="NIH168" s="90"/>
      <c r="NII168" s="90"/>
      <c r="NIJ168" s="90"/>
      <c r="NIK168" s="90"/>
      <c r="NIL168" s="90"/>
      <c r="NIM168" s="90"/>
      <c r="NIN168" s="90"/>
      <c r="NIO168" s="90"/>
      <c r="NIP168" s="90"/>
      <c r="NIQ168" s="90"/>
      <c r="NIR168" s="90"/>
      <c r="NIS168" s="90"/>
      <c r="NIT168" s="90"/>
      <c r="NIU168" s="90"/>
      <c r="NIV168" s="90"/>
      <c r="NIW168" s="90"/>
      <c r="NIX168" s="90"/>
      <c r="NIY168" s="90"/>
      <c r="NIZ168" s="90"/>
      <c r="NJA168" s="90"/>
      <c r="NJB168" s="90"/>
      <c r="NJC168" s="90"/>
      <c r="NJD168" s="90"/>
      <c r="NJE168" s="90"/>
      <c r="NJF168" s="90"/>
      <c r="NJG168" s="90"/>
      <c r="NJH168" s="90"/>
      <c r="NJI168" s="90"/>
      <c r="NJJ168" s="90"/>
      <c r="NJK168" s="90"/>
      <c r="NJL168" s="90"/>
      <c r="NJM168" s="90"/>
      <c r="NJN168" s="90"/>
      <c r="NJO168" s="90"/>
      <c r="NJP168" s="90"/>
      <c r="NJQ168" s="90"/>
      <c r="NJR168" s="90"/>
      <c r="NJS168" s="90"/>
      <c r="NJT168" s="90"/>
      <c r="NJU168" s="90"/>
      <c r="NJV168" s="90"/>
      <c r="NJW168" s="90"/>
      <c r="NJX168" s="90"/>
      <c r="NJY168" s="90"/>
      <c r="NJZ168" s="90"/>
      <c r="NKA168" s="90"/>
      <c r="NKB168" s="90"/>
      <c r="NKC168" s="90"/>
      <c r="NKD168" s="90"/>
      <c r="NKE168" s="90"/>
      <c r="NKF168" s="90"/>
      <c r="NKG168" s="90"/>
      <c r="NKH168" s="90"/>
      <c r="NKI168" s="90"/>
      <c r="NKJ168" s="90"/>
      <c r="NKK168" s="90"/>
      <c r="NKL168" s="90"/>
      <c r="NKM168" s="90"/>
      <c r="NKN168" s="90"/>
      <c r="NKO168" s="90"/>
      <c r="NKP168" s="90"/>
      <c r="NKQ168" s="90"/>
      <c r="NKR168" s="90"/>
      <c r="NKS168" s="90"/>
      <c r="NKT168" s="90"/>
      <c r="NKU168" s="90"/>
      <c r="NKV168" s="90"/>
      <c r="NKW168" s="90"/>
      <c r="NKX168" s="90"/>
      <c r="NKY168" s="90"/>
      <c r="NKZ168" s="90"/>
      <c r="NLA168" s="90"/>
      <c r="NLB168" s="90"/>
      <c r="NLC168" s="90"/>
      <c r="NLD168" s="90"/>
      <c r="NLE168" s="90"/>
      <c r="NLF168" s="90"/>
      <c r="NLG168" s="90"/>
      <c r="NLH168" s="90"/>
      <c r="NLI168" s="90"/>
      <c r="NLJ168" s="90"/>
      <c r="NLK168" s="90"/>
      <c r="NLL168" s="90"/>
      <c r="NLM168" s="90"/>
      <c r="NLN168" s="90"/>
      <c r="NLO168" s="90"/>
      <c r="NLP168" s="90"/>
      <c r="NLQ168" s="90"/>
      <c r="NLR168" s="90"/>
      <c r="NLS168" s="90"/>
      <c r="NLT168" s="90"/>
      <c r="NLU168" s="90"/>
      <c r="NLV168" s="90"/>
      <c r="NLW168" s="90"/>
      <c r="NLX168" s="90"/>
      <c r="NLY168" s="90"/>
      <c r="NLZ168" s="90"/>
      <c r="NMA168" s="90"/>
      <c r="NMB168" s="90"/>
      <c r="NMC168" s="90"/>
      <c r="NMD168" s="90"/>
      <c r="NME168" s="90"/>
      <c r="NMF168" s="90"/>
      <c r="NMG168" s="90"/>
      <c r="NMH168" s="90"/>
      <c r="NMI168" s="90"/>
      <c r="NMJ168" s="90"/>
      <c r="NMK168" s="90"/>
      <c r="NML168" s="90"/>
      <c r="NMM168" s="90"/>
      <c r="NMN168" s="90"/>
      <c r="NMO168" s="90"/>
      <c r="NMP168" s="90"/>
      <c r="NMQ168" s="90"/>
      <c r="NMR168" s="90"/>
      <c r="NMS168" s="90"/>
      <c r="NMT168" s="90"/>
      <c r="NMU168" s="90"/>
      <c r="NMV168" s="90"/>
      <c r="NMW168" s="90"/>
      <c r="NMX168" s="90"/>
      <c r="NMY168" s="90"/>
      <c r="NMZ168" s="90"/>
      <c r="NNA168" s="90"/>
      <c r="NNB168" s="90"/>
      <c r="NNC168" s="90"/>
      <c r="NND168" s="90"/>
      <c r="NNE168" s="90"/>
      <c r="NNF168" s="90"/>
      <c r="NNG168" s="90"/>
      <c r="NNH168" s="90"/>
      <c r="NNI168" s="90"/>
      <c r="NNJ168" s="90"/>
      <c r="NNK168" s="90"/>
      <c r="NNL168" s="90"/>
      <c r="NNM168" s="90"/>
      <c r="NNN168" s="90"/>
      <c r="NNO168" s="90"/>
      <c r="NNP168" s="90"/>
      <c r="NNQ168" s="90"/>
      <c r="NNR168" s="90"/>
      <c r="NNS168" s="90"/>
      <c r="NNT168" s="90"/>
      <c r="NNU168" s="90"/>
      <c r="NNV168" s="90"/>
      <c r="NNW168" s="90"/>
      <c r="NNX168" s="90"/>
      <c r="NNY168" s="90"/>
      <c r="NNZ168" s="90"/>
      <c r="NOA168" s="90"/>
      <c r="NOB168" s="90"/>
      <c r="NOC168" s="90"/>
      <c r="NOD168" s="90"/>
      <c r="NOE168" s="90"/>
      <c r="NOF168" s="90"/>
      <c r="NOG168" s="90"/>
      <c r="NOH168" s="90"/>
      <c r="NOI168" s="90"/>
      <c r="NOJ168" s="90"/>
      <c r="NOK168" s="90"/>
      <c r="NOL168" s="90"/>
      <c r="NOM168" s="90"/>
      <c r="NON168" s="90"/>
      <c r="NOO168" s="90"/>
      <c r="NOP168" s="90"/>
      <c r="NOQ168" s="90"/>
      <c r="NOR168" s="90"/>
      <c r="NOS168" s="90"/>
      <c r="NOT168" s="90"/>
      <c r="NOU168" s="90"/>
      <c r="NOV168" s="90"/>
      <c r="NOW168" s="90"/>
      <c r="NOX168" s="90"/>
      <c r="NOY168" s="90"/>
      <c r="NOZ168" s="90"/>
      <c r="NPA168" s="90"/>
      <c r="NPB168" s="90"/>
      <c r="NPC168" s="90"/>
      <c r="NPD168" s="90"/>
      <c r="NPE168" s="90"/>
      <c r="NPF168" s="90"/>
      <c r="NPG168" s="90"/>
      <c r="NPH168" s="90"/>
      <c r="NPI168" s="90"/>
      <c r="NPJ168" s="90"/>
      <c r="NPK168" s="90"/>
      <c r="NPL168" s="90"/>
      <c r="NPM168" s="90"/>
      <c r="NPN168" s="90"/>
      <c r="NPO168" s="90"/>
      <c r="NPP168" s="90"/>
      <c r="NPQ168" s="90"/>
      <c r="NPR168" s="90"/>
      <c r="NPS168" s="90"/>
      <c r="NPT168" s="90"/>
      <c r="NPU168" s="90"/>
      <c r="NPV168" s="90"/>
      <c r="NPW168" s="90"/>
      <c r="NPX168" s="90"/>
      <c r="NPY168" s="90"/>
      <c r="NPZ168" s="90"/>
      <c r="NQA168" s="90"/>
      <c r="NQB168" s="90"/>
      <c r="NQC168" s="90"/>
      <c r="NQD168" s="90"/>
      <c r="NQE168" s="90"/>
      <c r="NQF168" s="90"/>
      <c r="NQG168" s="90"/>
      <c r="NQH168" s="90"/>
      <c r="NQI168" s="90"/>
      <c r="NQJ168" s="90"/>
      <c r="NQK168" s="90"/>
      <c r="NQL168" s="90"/>
      <c r="NQM168" s="90"/>
      <c r="NQN168" s="90"/>
      <c r="NQO168" s="90"/>
      <c r="NQP168" s="90"/>
      <c r="NQQ168" s="90"/>
      <c r="NQR168" s="90"/>
      <c r="NQS168" s="90"/>
      <c r="NQT168" s="90"/>
      <c r="NQU168" s="90"/>
      <c r="NQV168" s="90"/>
      <c r="NQW168" s="90"/>
      <c r="NQX168" s="90"/>
      <c r="NQY168" s="90"/>
      <c r="NQZ168" s="90"/>
      <c r="NRA168" s="90"/>
      <c r="NRB168" s="90"/>
      <c r="NRC168" s="90"/>
      <c r="NRD168" s="90"/>
      <c r="NRE168" s="90"/>
      <c r="NRF168" s="90"/>
      <c r="NRG168" s="90"/>
      <c r="NRH168" s="90"/>
      <c r="NRI168" s="90"/>
      <c r="NRJ168" s="90"/>
      <c r="NRK168" s="90"/>
      <c r="NRL168" s="90"/>
      <c r="NRM168" s="90"/>
      <c r="NRN168" s="90"/>
      <c r="NRO168" s="90"/>
      <c r="NRP168" s="90"/>
      <c r="NRQ168" s="90"/>
      <c r="NRR168" s="90"/>
      <c r="NRS168" s="90"/>
      <c r="NRT168" s="90"/>
      <c r="NRU168" s="90"/>
      <c r="NRV168" s="90"/>
      <c r="NRW168" s="90"/>
      <c r="NRX168" s="90"/>
      <c r="NRY168" s="90"/>
      <c r="NRZ168" s="90"/>
      <c r="NSA168" s="90"/>
      <c r="NSB168" s="90"/>
      <c r="NSC168" s="90"/>
      <c r="NSD168" s="90"/>
      <c r="NSE168" s="90"/>
      <c r="NSF168" s="90"/>
      <c r="NSG168" s="90"/>
      <c r="NSH168" s="90"/>
      <c r="NSI168" s="90"/>
      <c r="NSJ168" s="90"/>
      <c r="NSK168" s="90"/>
      <c r="NSL168" s="90"/>
      <c r="NSM168" s="90"/>
      <c r="NSN168" s="90"/>
      <c r="NSO168" s="90"/>
      <c r="NSP168" s="90"/>
      <c r="NSQ168" s="90"/>
      <c r="NSR168" s="90"/>
      <c r="NSS168" s="90"/>
      <c r="NST168" s="90"/>
      <c r="NSU168" s="90"/>
      <c r="NSV168" s="90"/>
      <c r="NSW168" s="90"/>
      <c r="NSX168" s="90"/>
      <c r="NSY168" s="90"/>
      <c r="NSZ168" s="90"/>
      <c r="NTA168" s="90"/>
      <c r="NTB168" s="90"/>
      <c r="NTC168" s="90"/>
      <c r="NTD168" s="90"/>
      <c r="NTE168" s="90"/>
      <c r="NTF168" s="90"/>
      <c r="NTG168" s="90"/>
      <c r="NTH168" s="90"/>
      <c r="NTI168" s="90"/>
      <c r="NTJ168" s="90"/>
      <c r="NTK168" s="90"/>
      <c r="NTL168" s="90"/>
      <c r="NTM168" s="90"/>
      <c r="NTN168" s="90"/>
      <c r="NTO168" s="90"/>
      <c r="NTP168" s="90"/>
      <c r="NTQ168" s="90"/>
      <c r="NTR168" s="90"/>
      <c r="NTS168" s="90"/>
      <c r="NTT168" s="90"/>
      <c r="NTU168" s="90"/>
      <c r="NTV168" s="90"/>
      <c r="NTW168" s="90"/>
      <c r="NTX168" s="90"/>
      <c r="NTY168" s="90"/>
      <c r="NTZ168" s="90"/>
      <c r="NUA168" s="90"/>
      <c r="NUB168" s="90"/>
      <c r="NUC168" s="90"/>
      <c r="NUD168" s="90"/>
      <c r="NUE168" s="90"/>
      <c r="NUF168" s="90"/>
      <c r="NUG168" s="90"/>
      <c r="NUH168" s="90"/>
      <c r="NUI168" s="90"/>
      <c r="NUJ168" s="90"/>
      <c r="NUK168" s="90"/>
      <c r="NUL168" s="90"/>
      <c r="NUM168" s="90"/>
      <c r="NUN168" s="90"/>
      <c r="NUO168" s="90"/>
      <c r="NUP168" s="90"/>
      <c r="NUQ168" s="90"/>
      <c r="NUR168" s="90"/>
      <c r="NUS168" s="90"/>
      <c r="NUT168" s="90"/>
      <c r="NUU168" s="90"/>
      <c r="NUV168" s="90"/>
      <c r="NUW168" s="90"/>
      <c r="NUX168" s="90"/>
      <c r="NUY168" s="90"/>
      <c r="NUZ168" s="90"/>
      <c r="NVA168" s="90"/>
      <c r="NVB168" s="90"/>
      <c r="NVC168" s="90"/>
      <c r="NVD168" s="90"/>
      <c r="NVE168" s="90"/>
      <c r="NVF168" s="90"/>
      <c r="NVG168" s="90"/>
      <c r="NVH168" s="90"/>
      <c r="NVI168" s="90"/>
      <c r="NVJ168" s="90"/>
      <c r="NVK168" s="90"/>
      <c r="NVL168" s="90"/>
      <c r="NVM168" s="90"/>
      <c r="NVN168" s="90"/>
      <c r="NVO168" s="90"/>
      <c r="NVP168" s="90"/>
      <c r="NVQ168" s="90"/>
      <c r="NVR168" s="90"/>
      <c r="NVS168" s="90"/>
      <c r="NVT168" s="90"/>
      <c r="NVU168" s="90"/>
      <c r="NVV168" s="90"/>
      <c r="NVW168" s="90"/>
      <c r="NVX168" s="90"/>
      <c r="NVY168" s="90"/>
      <c r="NVZ168" s="90"/>
      <c r="NWA168" s="90"/>
      <c r="NWB168" s="90"/>
      <c r="NWC168" s="90"/>
      <c r="NWD168" s="90"/>
      <c r="NWE168" s="90"/>
      <c r="NWF168" s="90"/>
      <c r="NWG168" s="90"/>
      <c r="NWH168" s="90"/>
      <c r="NWI168" s="90"/>
      <c r="NWJ168" s="90"/>
      <c r="NWK168" s="90"/>
      <c r="NWL168" s="90"/>
      <c r="NWM168" s="90"/>
      <c r="NWN168" s="90"/>
      <c r="NWO168" s="90"/>
      <c r="NWP168" s="90"/>
      <c r="NWQ168" s="90"/>
      <c r="NWR168" s="90"/>
      <c r="NWS168" s="90"/>
      <c r="NWT168" s="90"/>
      <c r="NWU168" s="90"/>
      <c r="NWV168" s="90"/>
      <c r="NWW168" s="90"/>
      <c r="NWX168" s="90"/>
      <c r="NWY168" s="90"/>
      <c r="NWZ168" s="90"/>
      <c r="NXA168" s="90"/>
      <c r="NXB168" s="90"/>
      <c r="NXC168" s="90"/>
      <c r="NXD168" s="90"/>
      <c r="NXE168" s="90"/>
      <c r="NXF168" s="90"/>
      <c r="NXG168" s="90"/>
      <c r="NXH168" s="90"/>
      <c r="NXI168" s="90"/>
      <c r="NXJ168" s="90"/>
      <c r="NXK168" s="90"/>
      <c r="NXL168" s="90"/>
      <c r="NXM168" s="90"/>
      <c r="NXN168" s="90"/>
      <c r="NXO168" s="90"/>
      <c r="NXP168" s="90"/>
      <c r="NXQ168" s="90"/>
      <c r="NXR168" s="90"/>
      <c r="NXS168" s="90"/>
      <c r="NXT168" s="90"/>
      <c r="NXU168" s="90"/>
      <c r="NXV168" s="90"/>
      <c r="NXW168" s="90"/>
      <c r="NXX168" s="90"/>
      <c r="NXY168" s="90"/>
      <c r="NXZ168" s="90"/>
      <c r="NYA168" s="90"/>
      <c r="NYB168" s="90"/>
      <c r="NYC168" s="90"/>
      <c r="NYD168" s="90"/>
      <c r="NYE168" s="90"/>
      <c r="NYF168" s="90"/>
      <c r="NYG168" s="90"/>
      <c r="NYH168" s="90"/>
      <c r="NYI168" s="90"/>
      <c r="NYJ168" s="90"/>
      <c r="NYK168" s="90"/>
      <c r="NYL168" s="90"/>
      <c r="NYM168" s="90"/>
      <c r="NYN168" s="90"/>
      <c r="NYO168" s="90"/>
      <c r="NYP168" s="90"/>
      <c r="NYQ168" s="90"/>
      <c r="NYR168" s="90"/>
      <c r="NYS168" s="90"/>
      <c r="NYT168" s="90"/>
      <c r="NYU168" s="90"/>
      <c r="NYV168" s="90"/>
      <c r="NYW168" s="90"/>
      <c r="NYX168" s="90"/>
      <c r="NYY168" s="90"/>
      <c r="NYZ168" s="90"/>
      <c r="NZA168" s="90"/>
      <c r="NZB168" s="90"/>
      <c r="NZC168" s="90"/>
      <c r="NZD168" s="90"/>
      <c r="NZE168" s="90"/>
      <c r="NZF168" s="90"/>
      <c r="NZG168" s="90"/>
      <c r="NZH168" s="90"/>
      <c r="NZI168" s="90"/>
      <c r="NZJ168" s="90"/>
      <c r="NZK168" s="90"/>
      <c r="NZL168" s="90"/>
      <c r="NZM168" s="90"/>
      <c r="NZN168" s="90"/>
      <c r="NZO168" s="90"/>
      <c r="NZP168" s="90"/>
      <c r="NZQ168" s="90"/>
      <c r="NZR168" s="90"/>
      <c r="NZS168" s="90"/>
      <c r="NZT168" s="90"/>
      <c r="NZU168" s="90"/>
      <c r="NZV168" s="90"/>
      <c r="NZW168" s="90"/>
      <c r="NZX168" s="90"/>
      <c r="NZY168" s="90"/>
      <c r="NZZ168" s="90"/>
      <c r="OAA168" s="90"/>
      <c r="OAB168" s="90"/>
      <c r="OAC168" s="90"/>
      <c r="OAD168" s="90"/>
      <c r="OAE168" s="90"/>
      <c r="OAF168" s="90"/>
      <c r="OAG168" s="90"/>
      <c r="OAH168" s="90"/>
      <c r="OAI168" s="90"/>
      <c r="OAJ168" s="90"/>
      <c r="OAK168" s="90"/>
      <c r="OAL168" s="90"/>
      <c r="OAM168" s="90"/>
      <c r="OAN168" s="90"/>
      <c r="OAO168" s="90"/>
      <c r="OAP168" s="90"/>
      <c r="OAQ168" s="90"/>
      <c r="OAR168" s="90"/>
      <c r="OAS168" s="90"/>
      <c r="OAT168" s="90"/>
      <c r="OAU168" s="90"/>
      <c r="OAV168" s="90"/>
      <c r="OAW168" s="90"/>
      <c r="OAX168" s="90"/>
      <c r="OAY168" s="90"/>
      <c r="OAZ168" s="90"/>
      <c r="OBA168" s="90"/>
      <c r="OBB168" s="90"/>
      <c r="OBC168" s="90"/>
      <c r="OBD168" s="90"/>
      <c r="OBE168" s="90"/>
      <c r="OBF168" s="90"/>
      <c r="OBG168" s="90"/>
      <c r="OBH168" s="90"/>
      <c r="OBI168" s="90"/>
      <c r="OBJ168" s="90"/>
      <c r="OBK168" s="90"/>
      <c r="OBL168" s="90"/>
      <c r="OBM168" s="90"/>
      <c r="OBN168" s="90"/>
      <c r="OBO168" s="90"/>
      <c r="OBP168" s="90"/>
      <c r="OBQ168" s="90"/>
      <c r="OBR168" s="90"/>
      <c r="OBS168" s="90"/>
      <c r="OBT168" s="90"/>
      <c r="OBU168" s="90"/>
      <c r="OBV168" s="90"/>
      <c r="OBW168" s="90"/>
      <c r="OBX168" s="90"/>
      <c r="OBY168" s="90"/>
      <c r="OBZ168" s="90"/>
      <c r="OCA168" s="90"/>
      <c r="OCB168" s="90"/>
      <c r="OCC168" s="90"/>
      <c r="OCD168" s="90"/>
      <c r="OCE168" s="90"/>
      <c r="OCF168" s="90"/>
      <c r="OCG168" s="90"/>
      <c r="OCH168" s="90"/>
      <c r="OCI168" s="90"/>
      <c r="OCJ168" s="90"/>
      <c r="OCK168" s="90"/>
      <c r="OCL168" s="90"/>
      <c r="OCM168" s="90"/>
      <c r="OCN168" s="90"/>
      <c r="OCO168" s="90"/>
      <c r="OCP168" s="90"/>
      <c r="OCQ168" s="90"/>
      <c r="OCR168" s="90"/>
      <c r="OCS168" s="90"/>
      <c r="OCT168" s="90"/>
      <c r="OCU168" s="90"/>
      <c r="OCV168" s="90"/>
      <c r="OCW168" s="90"/>
      <c r="OCX168" s="90"/>
      <c r="OCY168" s="90"/>
      <c r="OCZ168" s="90"/>
      <c r="ODA168" s="90"/>
      <c r="ODB168" s="90"/>
      <c r="ODC168" s="90"/>
      <c r="ODD168" s="90"/>
      <c r="ODE168" s="90"/>
      <c r="ODF168" s="90"/>
      <c r="ODG168" s="90"/>
      <c r="ODH168" s="90"/>
      <c r="ODI168" s="90"/>
      <c r="ODJ168" s="90"/>
      <c r="ODK168" s="90"/>
      <c r="ODL168" s="90"/>
      <c r="ODM168" s="90"/>
      <c r="ODN168" s="90"/>
      <c r="ODO168" s="90"/>
      <c r="ODP168" s="90"/>
      <c r="ODQ168" s="90"/>
      <c r="ODR168" s="90"/>
      <c r="ODS168" s="90"/>
      <c r="ODT168" s="90"/>
      <c r="ODU168" s="90"/>
      <c r="ODV168" s="90"/>
      <c r="ODW168" s="90"/>
      <c r="ODX168" s="90"/>
      <c r="ODY168" s="90"/>
      <c r="ODZ168" s="90"/>
      <c r="OEA168" s="90"/>
      <c r="OEB168" s="90"/>
      <c r="OEC168" s="90"/>
      <c r="OED168" s="90"/>
      <c r="OEE168" s="90"/>
      <c r="OEF168" s="90"/>
      <c r="OEG168" s="90"/>
      <c r="OEH168" s="90"/>
      <c r="OEI168" s="90"/>
      <c r="OEJ168" s="90"/>
      <c r="OEK168" s="90"/>
      <c r="OEL168" s="90"/>
      <c r="OEM168" s="90"/>
      <c r="OEN168" s="90"/>
      <c r="OEO168" s="90"/>
      <c r="OEP168" s="90"/>
      <c r="OEQ168" s="90"/>
      <c r="OER168" s="90"/>
      <c r="OES168" s="90"/>
      <c r="OET168" s="90"/>
      <c r="OEU168" s="90"/>
      <c r="OEV168" s="90"/>
      <c r="OEW168" s="90"/>
      <c r="OEX168" s="90"/>
      <c r="OEY168" s="90"/>
      <c r="OEZ168" s="90"/>
      <c r="OFA168" s="90"/>
      <c r="OFB168" s="90"/>
      <c r="OFC168" s="90"/>
      <c r="OFD168" s="90"/>
      <c r="OFE168" s="90"/>
      <c r="OFF168" s="90"/>
      <c r="OFG168" s="90"/>
      <c r="OFH168" s="90"/>
      <c r="OFI168" s="90"/>
      <c r="OFJ168" s="90"/>
      <c r="OFK168" s="90"/>
      <c r="OFL168" s="90"/>
      <c r="OFM168" s="90"/>
      <c r="OFN168" s="90"/>
      <c r="OFO168" s="90"/>
      <c r="OFP168" s="90"/>
      <c r="OFQ168" s="90"/>
      <c r="OFR168" s="90"/>
      <c r="OFS168" s="90"/>
      <c r="OFT168" s="90"/>
      <c r="OFU168" s="90"/>
      <c r="OFV168" s="90"/>
      <c r="OFW168" s="90"/>
      <c r="OFX168" s="90"/>
      <c r="OFY168" s="90"/>
      <c r="OFZ168" s="90"/>
      <c r="OGA168" s="90"/>
      <c r="OGB168" s="90"/>
      <c r="OGC168" s="90"/>
      <c r="OGD168" s="90"/>
      <c r="OGE168" s="90"/>
      <c r="OGF168" s="90"/>
      <c r="OGG168" s="90"/>
      <c r="OGH168" s="90"/>
      <c r="OGI168" s="90"/>
      <c r="OGJ168" s="90"/>
      <c r="OGK168" s="90"/>
      <c r="OGL168" s="90"/>
      <c r="OGM168" s="90"/>
      <c r="OGN168" s="90"/>
      <c r="OGO168" s="90"/>
      <c r="OGP168" s="90"/>
      <c r="OGQ168" s="90"/>
      <c r="OGR168" s="90"/>
      <c r="OGS168" s="90"/>
      <c r="OGT168" s="90"/>
      <c r="OGU168" s="90"/>
      <c r="OGV168" s="90"/>
      <c r="OGW168" s="90"/>
      <c r="OGX168" s="90"/>
      <c r="OGY168" s="90"/>
      <c r="OGZ168" s="90"/>
      <c r="OHA168" s="90"/>
      <c r="OHB168" s="90"/>
      <c r="OHC168" s="90"/>
      <c r="OHD168" s="90"/>
      <c r="OHE168" s="90"/>
      <c r="OHF168" s="90"/>
      <c r="OHG168" s="90"/>
      <c r="OHH168" s="90"/>
      <c r="OHI168" s="90"/>
      <c r="OHJ168" s="90"/>
      <c r="OHK168" s="90"/>
      <c r="OHL168" s="90"/>
      <c r="OHM168" s="90"/>
      <c r="OHN168" s="90"/>
      <c r="OHO168" s="90"/>
      <c r="OHP168" s="90"/>
      <c r="OHQ168" s="90"/>
      <c r="OHR168" s="90"/>
      <c r="OHS168" s="90"/>
      <c r="OHT168" s="90"/>
      <c r="OHU168" s="90"/>
      <c r="OHV168" s="90"/>
      <c r="OHW168" s="90"/>
      <c r="OHX168" s="90"/>
      <c r="OHY168" s="90"/>
      <c r="OHZ168" s="90"/>
      <c r="OIA168" s="90"/>
      <c r="OIB168" s="90"/>
      <c r="OIC168" s="90"/>
      <c r="OID168" s="90"/>
      <c r="OIE168" s="90"/>
      <c r="OIF168" s="90"/>
      <c r="OIG168" s="90"/>
      <c r="OIH168" s="90"/>
      <c r="OII168" s="90"/>
      <c r="OIJ168" s="90"/>
      <c r="OIK168" s="90"/>
      <c r="OIL168" s="90"/>
      <c r="OIM168" s="90"/>
      <c r="OIN168" s="90"/>
      <c r="OIO168" s="90"/>
      <c r="OIP168" s="90"/>
      <c r="OIQ168" s="90"/>
      <c r="OIR168" s="90"/>
      <c r="OIS168" s="90"/>
      <c r="OIT168" s="90"/>
      <c r="OIU168" s="90"/>
      <c r="OIV168" s="90"/>
      <c r="OIW168" s="90"/>
      <c r="OIX168" s="90"/>
      <c r="OIY168" s="90"/>
      <c r="OIZ168" s="90"/>
      <c r="OJA168" s="90"/>
      <c r="OJB168" s="90"/>
      <c r="OJC168" s="90"/>
      <c r="OJD168" s="90"/>
      <c r="OJE168" s="90"/>
      <c r="OJF168" s="90"/>
      <c r="OJG168" s="90"/>
      <c r="OJH168" s="90"/>
      <c r="OJI168" s="90"/>
      <c r="OJJ168" s="90"/>
      <c r="OJK168" s="90"/>
      <c r="OJL168" s="90"/>
      <c r="OJM168" s="90"/>
      <c r="OJN168" s="90"/>
      <c r="OJO168" s="90"/>
      <c r="OJP168" s="90"/>
      <c r="OJQ168" s="90"/>
      <c r="OJR168" s="90"/>
      <c r="OJS168" s="90"/>
      <c r="OJT168" s="90"/>
      <c r="OJU168" s="90"/>
      <c r="OJV168" s="90"/>
      <c r="OJW168" s="90"/>
      <c r="OJX168" s="90"/>
      <c r="OJY168" s="90"/>
      <c r="OJZ168" s="90"/>
      <c r="OKA168" s="90"/>
      <c r="OKB168" s="90"/>
      <c r="OKC168" s="90"/>
      <c r="OKD168" s="90"/>
      <c r="OKE168" s="90"/>
      <c r="OKF168" s="90"/>
      <c r="OKG168" s="90"/>
      <c r="OKH168" s="90"/>
      <c r="OKI168" s="90"/>
      <c r="OKJ168" s="90"/>
      <c r="OKK168" s="90"/>
      <c r="OKL168" s="90"/>
      <c r="OKM168" s="90"/>
      <c r="OKN168" s="90"/>
      <c r="OKO168" s="90"/>
      <c r="OKP168" s="90"/>
      <c r="OKQ168" s="90"/>
      <c r="OKR168" s="90"/>
      <c r="OKS168" s="90"/>
      <c r="OKT168" s="90"/>
      <c r="OKU168" s="90"/>
      <c r="OKV168" s="90"/>
      <c r="OKW168" s="90"/>
      <c r="OKX168" s="90"/>
      <c r="OKY168" s="90"/>
      <c r="OKZ168" s="90"/>
      <c r="OLA168" s="90"/>
      <c r="OLB168" s="90"/>
      <c r="OLC168" s="90"/>
      <c r="OLD168" s="90"/>
      <c r="OLE168" s="90"/>
      <c r="OLF168" s="90"/>
      <c r="OLG168" s="90"/>
      <c r="OLH168" s="90"/>
      <c r="OLI168" s="90"/>
      <c r="OLJ168" s="90"/>
      <c r="OLK168" s="90"/>
      <c r="OLL168" s="90"/>
      <c r="OLM168" s="90"/>
      <c r="OLN168" s="90"/>
      <c r="OLO168" s="90"/>
      <c r="OLP168" s="90"/>
      <c r="OLQ168" s="90"/>
      <c r="OLR168" s="90"/>
      <c r="OLS168" s="90"/>
      <c r="OLT168" s="90"/>
      <c r="OLU168" s="90"/>
      <c r="OLV168" s="90"/>
      <c r="OLW168" s="90"/>
      <c r="OLX168" s="90"/>
      <c r="OLY168" s="90"/>
      <c r="OLZ168" s="90"/>
      <c r="OMA168" s="90"/>
      <c r="OMB168" s="90"/>
      <c r="OMC168" s="90"/>
      <c r="OMD168" s="90"/>
      <c r="OME168" s="90"/>
      <c r="OMF168" s="90"/>
      <c r="OMG168" s="90"/>
      <c r="OMH168" s="90"/>
      <c r="OMI168" s="90"/>
      <c r="OMJ168" s="90"/>
      <c r="OMK168" s="90"/>
      <c r="OML168" s="90"/>
      <c r="OMM168" s="90"/>
      <c r="OMN168" s="90"/>
      <c r="OMO168" s="90"/>
      <c r="OMP168" s="90"/>
      <c r="OMQ168" s="90"/>
      <c r="OMR168" s="90"/>
      <c r="OMS168" s="90"/>
      <c r="OMT168" s="90"/>
      <c r="OMU168" s="90"/>
      <c r="OMV168" s="90"/>
      <c r="OMW168" s="90"/>
      <c r="OMX168" s="90"/>
      <c r="OMY168" s="90"/>
      <c r="OMZ168" s="90"/>
      <c r="ONA168" s="90"/>
      <c r="ONB168" s="90"/>
      <c r="ONC168" s="90"/>
      <c r="OND168" s="90"/>
      <c r="ONE168" s="90"/>
      <c r="ONF168" s="90"/>
      <c r="ONG168" s="90"/>
      <c r="ONH168" s="90"/>
      <c r="ONI168" s="90"/>
      <c r="ONJ168" s="90"/>
      <c r="ONK168" s="90"/>
      <c r="ONL168" s="90"/>
      <c r="ONM168" s="90"/>
      <c r="ONN168" s="90"/>
      <c r="ONO168" s="90"/>
      <c r="ONP168" s="90"/>
      <c r="ONQ168" s="90"/>
      <c r="ONR168" s="90"/>
      <c r="ONS168" s="90"/>
      <c r="ONT168" s="90"/>
      <c r="ONU168" s="90"/>
      <c r="ONV168" s="90"/>
      <c r="ONW168" s="90"/>
      <c r="ONX168" s="90"/>
      <c r="ONY168" s="90"/>
      <c r="ONZ168" s="90"/>
      <c r="OOA168" s="90"/>
      <c r="OOB168" s="90"/>
      <c r="OOC168" s="90"/>
      <c r="OOD168" s="90"/>
      <c r="OOE168" s="90"/>
      <c r="OOF168" s="90"/>
      <c r="OOG168" s="90"/>
      <c r="OOH168" s="90"/>
      <c r="OOI168" s="90"/>
      <c r="OOJ168" s="90"/>
      <c r="OOK168" s="90"/>
      <c r="OOL168" s="90"/>
      <c r="OOM168" s="90"/>
      <c r="OON168" s="90"/>
      <c r="OOO168" s="90"/>
      <c r="OOP168" s="90"/>
      <c r="OOQ168" s="90"/>
      <c r="OOR168" s="90"/>
      <c r="OOS168" s="90"/>
      <c r="OOT168" s="90"/>
      <c r="OOU168" s="90"/>
      <c r="OOV168" s="90"/>
      <c r="OOW168" s="90"/>
      <c r="OOX168" s="90"/>
      <c r="OOY168" s="90"/>
      <c r="OOZ168" s="90"/>
      <c r="OPA168" s="90"/>
      <c r="OPB168" s="90"/>
      <c r="OPC168" s="90"/>
      <c r="OPD168" s="90"/>
      <c r="OPE168" s="90"/>
      <c r="OPF168" s="90"/>
      <c r="OPG168" s="90"/>
      <c r="OPH168" s="90"/>
      <c r="OPI168" s="90"/>
      <c r="OPJ168" s="90"/>
      <c r="OPK168" s="90"/>
      <c r="OPL168" s="90"/>
      <c r="OPM168" s="90"/>
      <c r="OPN168" s="90"/>
      <c r="OPO168" s="90"/>
      <c r="OPP168" s="90"/>
      <c r="OPQ168" s="90"/>
      <c r="OPR168" s="90"/>
      <c r="OPS168" s="90"/>
      <c r="OPT168" s="90"/>
      <c r="OPU168" s="90"/>
      <c r="OPV168" s="90"/>
      <c r="OPW168" s="90"/>
      <c r="OPX168" s="90"/>
      <c r="OPY168" s="90"/>
      <c r="OPZ168" s="90"/>
      <c r="OQA168" s="90"/>
      <c r="OQB168" s="90"/>
      <c r="OQC168" s="90"/>
      <c r="OQD168" s="90"/>
      <c r="OQE168" s="90"/>
      <c r="OQF168" s="90"/>
      <c r="OQG168" s="90"/>
      <c r="OQH168" s="90"/>
      <c r="OQI168" s="90"/>
      <c r="OQJ168" s="90"/>
      <c r="OQK168" s="90"/>
      <c r="OQL168" s="90"/>
      <c r="OQM168" s="90"/>
      <c r="OQN168" s="90"/>
      <c r="OQO168" s="90"/>
      <c r="OQP168" s="90"/>
      <c r="OQQ168" s="90"/>
      <c r="OQR168" s="90"/>
      <c r="OQS168" s="90"/>
      <c r="OQT168" s="90"/>
      <c r="OQU168" s="90"/>
      <c r="OQV168" s="90"/>
      <c r="OQW168" s="90"/>
      <c r="OQX168" s="90"/>
      <c r="OQY168" s="90"/>
      <c r="OQZ168" s="90"/>
      <c r="ORA168" s="90"/>
      <c r="ORB168" s="90"/>
      <c r="ORC168" s="90"/>
      <c r="ORD168" s="90"/>
      <c r="ORE168" s="90"/>
      <c r="ORF168" s="90"/>
      <c r="ORG168" s="90"/>
      <c r="ORH168" s="90"/>
      <c r="ORI168" s="90"/>
      <c r="ORJ168" s="90"/>
      <c r="ORK168" s="90"/>
      <c r="ORL168" s="90"/>
      <c r="ORM168" s="90"/>
      <c r="ORN168" s="90"/>
      <c r="ORO168" s="90"/>
      <c r="ORP168" s="90"/>
      <c r="ORQ168" s="90"/>
      <c r="ORR168" s="90"/>
      <c r="ORS168" s="90"/>
      <c r="ORT168" s="90"/>
      <c r="ORU168" s="90"/>
      <c r="ORV168" s="90"/>
      <c r="ORW168" s="90"/>
      <c r="ORX168" s="90"/>
      <c r="ORY168" s="90"/>
      <c r="ORZ168" s="90"/>
      <c r="OSA168" s="90"/>
      <c r="OSB168" s="90"/>
      <c r="OSC168" s="90"/>
      <c r="OSD168" s="90"/>
      <c r="OSE168" s="90"/>
      <c r="OSF168" s="90"/>
      <c r="OSG168" s="90"/>
      <c r="OSH168" s="90"/>
      <c r="OSI168" s="90"/>
      <c r="OSJ168" s="90"/>
      <c r="OSK168" s="90"/>
      <c r="OSL168" s="90"/>
      <c r="OSM168" s="90"/>
      <c r="OSN168" s="90"/>
      <c r="OSO168" s="90"/>
      <c r="OSP168" s="90"/>
      <c r="OSQ168" s="90"/>
      <c r="OSR168" s="90"/>
      <c r="OSS168" s="90"/>
      <c r="OST168" s="90"/>
      <c r="OSU168" s="90"/>
      <c r="OSV168" s="90"/>
      <c r="OSW168" s="90"/>
      <c r="OSX168" s="90"/>
      <c r="OSY168" s="90"/>
      <c r="OSZ168" s="90"/>
      <c r="OTA168" s="90"/>
      <c r="OTB168" s="90"/>
      <c r="OTC168" s="90"/>
      <c r="OTD168" s="90"/>
      <c r="OTE168" s="90"/>
      <c r="OTF168" s="90"/>
      <c r="OTG168" s="90"/>
      <c r="OTH168" s="90"/>
      <c r="OTI168" s="90"/>
      <c r="OTJ168" s="90"/>
      <c r="OTK168" s="90"/>
      <c r="OTL168" s="90"/>
      <c r="OTM168" s="90"/>
      <c r="OTN168" s="90"/>
      <c r="OTO168" s="90"/>
      <c r="OTP168" s="90"/>
      <c r="OTQ168" s="90"/>
      <c r="OTR168" s="90"/>
      <c r="OTS168" s="90"/>
      <c r="OTT168" s="90"/>
      <c r="OTU168" s="90"/>
      <c r="OTV168" s="90"/>
      <c r="OTW168" s="90"/>
      <c r="OTX168" s="90"/>
      <c r="OTY168" s="90"/>
      <c r="OTZ168" s="90"/>
      <c r="OUA168" s="90"/>
      <c r="OUB168" s="90"/>
      <c r="OUC168" s="90"/>
      <c r="OUD168" s="90"/>
      <c r="OUE168" s="90"/>
      <c r="OUF168" s="90"/>
      <c r="OUG168" s="90"/>
      <c r="OUH168" s="90"/>
      <c r="OUI168" s="90"/>
      <c r="OUJ168" s="90"/>
      <c r="OUK168" s="90"/>
      <c r="OUL168" s="90"/>
      <c r="OUM168" s="90"/>
      <c r="OUN168" s="90"/>
      <c r="OUO168" s="90"/>
      <c r="OUP168" s="90"/>
      <c r="OUQ168" s="90"/>
      <c r="OUR168" s="90"/>
      <c r="OUS168" s="90"/>
      <c r="OUT168" s="90"/>
      <c r="OUU168" s="90"/>
      <c r="OUV168" s="90"/>
      <c r="OUW168" s="90"/>
      <c r="OUX168" s="90"/>
      <c r="OUY168" s="90"/>
      <c r="OUZ168" s="90"/>
      <c r="OVA168" s="90"/>
      <c r="OVB168" s="90"/>
      <c r="OVC168" s="90"/>
      <c r="OVD168" s="90"/>
      <c r="OVE168" s="90"/>
      <c r="OVF168" s="90"/>
      <c r="OVG168" s="90"/>
      <c r="OVH168" s="90"/>
      <c r="OVI168" s="90"/>
      <c r="OVJ168" s="90"/>
      <c r="OVK168" s="90"/>
      <c r="OVL168" s="90"/>
      <c r="OVM168" s="90"/>
      <c r="OVN168" s="90"/>
      <c r="OVO168" s="90"/>
      <c r="OVP168" s="90"/>
      <c r="OVQ168" s="90"/>
      <c r="OVR168" s="90"/>
      <c r="OVS168" s="90"/>
      <c r="OVT168" s="90"/>
      <c r="OVU168" s="90"/>
      <c r="OVV168" s="90"/>
      <c r="OVW168" s="90"/>
      <c r="OVX168" s="90"/>
      <c r="OVY168" s="90"/>
      <c r="OVZ168" s="90"/>
      <c r="OWA168" s="90"/>
      <c r="OWB168" s="90"/>
      <c r="OWC168" s="90"/>
      <c r="OWD168" s="90"/>
      <c r="OWE168" s="90"/>
      <c r="OWF168" s="90"/>
      <c r="OWG168" s="90"/>
      <c r="OWH168" s="90"/>
      <c r="OWI168" s="90"/>
      <c r="OWJ168" s="90"/>
      <c r="OWK168" s="90"/>
      <c r="OWL168" s="90"/>
      <c r="OWM168" s="90"/>
      <c r="OWN168" s="90"/>
      <c r="OWO168" s="90"/>
      <c r="OWP168" s="90"/>
      <c r="OWQ168" s="90"/>
      <c r="OWR168" s="90"/>
      <c r="OWS168" s="90"/>
      <c r="OWT168" s="90"/>
      <c r="OWU168" s="90"/>
      <c r="OWV168" s="90"/>
      <c r="OWW168" s="90"/>
      <c r="OWX168" s="90"/>
      <c r="OWY168" s="90"/>
      <c r="OWZ168" s="90"/>
      <c r="OXA168" s="90"/>
      <c r="OXB168" s="90"/>
      <c r="OXC168" s="90"/>
      <c r="OXD168" s="90"/>
      <c r="OXE168" s="90"/>
      <c r="OXF168" s="90"/>
      <c r="OXG168" s="90"/>
      <c r="OXH168" s="90"/>
      <c r="OXI168" s="90"/>
      <c r="OXJ168" s="90"/>
      <c r="OXK168" s="90"/>
      <c r="OXL168" s="90"/>
      <c r="OXM168" s="90"/>
      <c r="OXN168" s="90"/>
      <c r="OXO168" s="90"/>
      <c r="OXP168" s="90"/>
      <c r="OXQ168" s="90"/>
      <c r="OXR168" s="90"/>
      <c r="OXS168" s="90"/>
      <c r="OXT168" s="90"/>
      <c r="OXU168" s="90"/>
      <c r="OXV168" s="90"/>
      <c r="OXW168" s="90"/>
      <c r="OXX168" s="90"/>
      <c r="OXY168" s="90"/>
      <c r="OXZ168" s="90"/>
      <c r="OYA168" s="90"/>
      <c r="OYB168" s="90"/>
      <c r="OYC168" s="90"/>
      <c r="OYD168" s="90"/>
      <c r="OYE168" s="90"/>
      <c r="OYF168" s="90"/>
      <c r="OYG168" s="90"/>
      <c r="OYH168" s="90"/>
      <c r="OYI168" s="90"/>
      <c r="OYJ168" s="90"/>
      <c r="OYK168" s="90"/>
      <c r="OYL168" s="90"/>
      <c r="OYM168" s="90"/>
      <c r="OYN168" s="90"/>
      <c r="OYO168" s="90"/>
      <c r="OYP168" s="90"/>
      <c r="OYQ168" s="90"/>
      <c r="OYR168" s="90"/>
      <c r="OYS168" s="90"/>
      <c r="OYT168" s="90"/>
      <c r="OYU168" s="90"/>
      <c r="OYV168" s="90"/>
      <c r="OYW168" s="90"/>
      <c r="OYX168" s="90"/>
      <c r="OYY168" s="90"/>
      <c r="OYZ168" s="90"/>
      <c r="OZA168" s="90"/>
      <c r="OZB168" s="90"/>
      <c r="OZC168" s="90"/>
      <c r="OZD168" s="90"/>
      <c r="OZE168" s="90"/>
      <c r="OZF168" s="90"/>
      <c r="OZG168" s="90"/>
      <c r="OZH168" s="90"/>
      <c r="OZI168" s="90"/>
      <c r="OZJ168" s="90"/>
      <c r="OZK168" s="90"/>
      <c r="OZL168" s="90"/>
      <c r="OZM168" s="90"/>
      <c r="OZN168" s="90"/>
      <c r="OZO168" s="90"/>
      <c r="OZP168" s="90"/>
      <c r="OZQ168" s="90"/>
      <c r="OZR168" s="90"/>
      <c r="OZS168" s="90"/>
      <c r="OZT168" s="90"/>
      <c r="OZU168" s="90"/>
      <c r="OZV168" s="90"/>
      <c r="OZW168" s="90"/>
      <c r="OZX168" s="90"/>
      <c r="OZY168" s="90"/>
      <c r="OZZ168" s="90"/>
      <c r="PAA168" s="90"/>
      <c r="PAB168" s="90"/>
      <c r="PAC168" s="90"/>
      <c r="PAD168" s="90"/>
      <c r="PAE168" s="90"/>
      <c r="PAF168" s="90"/>
      <c r="PAG168" s="90"/>
      <c r="PAH168" s="90"/>
      <c r="PAI168" s="90"/>
      <c r="PAJ168" s="90"/>
      <c r="PAK168" s="90"/>
      <c r="PAL168" s="90"/>
      <c r="PAM168" s="90"/>
      <c r="PAN168" s="90"/>
      <c r="PAO168" s="90"/>
      <c r="PAP168" s="90"/>
      <c r="PAQ168" s="90"/>
      <c r="PAR168" s="90"/>
      <c r="PAS168" s="90"/>
      <c r="PAT168" s="90"/>
      <c r="PAU168" s="90"/>
      <c r="PAV168" s="90"/>
      <c r="PAW168" s="90"/>
      <c r="PAX168" s="90"/>
      <c r="PAY168" s="90"/>
      <c r="PAZ168" s="90"/>
      <c r="PBA168" s="90"/>
      <c r="PBB168" s="90"/>
      <c r="PBC168" s="90"/>
      <c r="PBD168" s="90"/>
      <c r="PBE168" s="90"/>
      <c r="PBF168" s="90"/>
      <c r="PBG168" s="90"/>
      <c r="PBH168" s="90"/>
      <c r="PBI168" s="90"/>
      <c r="PBJ168" s="90"/>
      <c r="PBK168" s="90"/>
      <c r="PBL168" s="90"/>
      <c r="PBM168" s="90"/>
      <c r="PBN168" s="90"/>
      <c r="PBO168" s="90"/>
      <c r="PBP168" s="90"/>
      <c r="PBQ168" s="90"/>
      <c r="PBR168" s="90"/>
      <c r="PBS168" s="90"/>
      <c r="PBT168" s="90"/>
      <c r="PBU168" s="90"/>
      <c r="PBV168" s="90"/>
      <c r="PBW168" s="90"/>
      <c r="PBX168" s="90"/>
      <c r="PBY168" s="90"/>
      <c r="PBZ168" s="90"/>
      <c r="PCA168" s="90"/>
      <c r="PCB168" s="90"/>
      <c r="PCC168" s="90"/>
      <c r="PCD168" s="90"/>
      <c r="PCE168" s="90"/>
      <c r="PCF168" s="90"/>
      <c r="PCG168" s="90"/>
      <c r="PCH168" s="90"/>
      <c r="PCI168" s="90"/>
      <c r="PCJ168" s="90"/>
      <c r="PCK168" s="90"/>
      <c r="PCL168" s="90"/>
      <c r="PCM168" s="90"/>
      <c r="PCN168" s="90"/>
      <c r="PCO168" s="90"/>
      <c r="PCP168" s="90"/>
      <c r="PCQ168" s="90"/>
      <c r="PCR168" s="90"/>
      <c r="PCS168" s="90"/>
      <c r="PCT168" s="90"/>
      <c r="PCU168" s="90"/>
      <c r="PCV168" s="90"/>
      <c r="PCW168" s="90"/>
      <c r="PCX168" s="90"/>
      <c r="PCY168" s="90"/>
      <c r="PCZ168" s="90"/>
      <c r="PDA168" s="90"/>
      <c r="PDB168" s="90"/>
      <c r="PDC168" s="90"/>
      <c r="PDD168" s="90"/>
      <c r="PDE168" s="90"/>
      <c r="PDF168" s="90"/>
      <c r="PDG168" s="90"/>
      <c r="PDH168" s="90"/>
      <c r="PDI168" s="90"/>
      <c r="PDJ168" s="90"/>
      <c r="PDK168" s="90"/>
      <c r="PDL168" s="90"/>
      <c r="PDM168" s="90"/>
      <c r="PDN168" s="90"/>
      <c r="PDO168" s="90"/>
      <c r="PDP168" s="90"/>
      <c r="PDQ168" s="90"/>
      <c r="PDR168" s="90"/>
      <c r="PDS168" s="90"/>
      <c r="PDT168" s="90"/>
      <c r="PDU168" s="90"/>
      <c r="PDV168" s="90"/>
      <c r="PDW168" s="90"/>
      <c r="PDX168" s="90"/>
      <c r="PDY168" s="90"/>
      <c r="PDZ168" s="90"/>
      <c r="PEA168" s="90"/>
      <c r="PEB168" s="90"/>
      <c r="PEC168" s="90"/>
      <c r="PED168" s="90"/>
      <c r="PEE168" s="90"/>
      <c r="PEF168" s="90"/>
      <c r="PEG168" s="90"/>
      <c r="PEH168" s="90"/>
      <c r="PEI168" s="90"/>
      <c r="PEJ168" s="90"/>
      <c r="PEK168" s="90"/>
      <c r="PEL168" s="90"/>
      <c r="PEM168" s="90"/>
      <c r="PEN168" s="90"/>
      <c r="PEO168" s="90"/>
      <c r="PEP168" s="90"/>
      <c r="PEQ168" s="90"/>
      <c r="PER168" s="90"/>
      <c r="PES168" s="90"/>
      <c r="PET168" s="90"/>
      <c r="PEU168" s="90"/>
      <c r="PEV168" s="90"/>
      <c r="PEW168" s="90"/>
      <c r="PEX168" s="90"/>
      <c r="PEY168" s="90"/>
      <c r="PEZ168" s="90"/>
      <c r="PFA168" s="90"/>
      <c r="PFB168" s="90"/>
      <c r="PFC168" s="90"/>
      <c r="PFD168" s="90"/>
      <c r="PFE168" s="90"/>
      <c r="PFF168" s="90"/>
      <c r="PFG168" s="90"/>
      <c r="PFH168" s="90"/>
      <c r="PFI168" s="90"/>
      <c r="PFJ168" s="90"/>
      <c r="PFK168" s="90"/>
      <c r="PFL168" s="90"/>
      <c r="PFM168" s="90"/>
      <c r="PFN168" s="90"/>
      <c r="PFO168" s="90"/>
      <c r="PFP168" s="90"/>
      <c r="PFQ168" s="90"/>
      <c r="PFR168" s="90"/>
      <c r="PFS168" s="90"/>
      <c r="PFT168" s="90"/>
      <c r="PFU168" s="90"/>
      <c r="PFV168" s="90"/>
      <c r="PFW168" s="90"/>
      <c r="PFX168" s="90"/>
      <c r="PFY168" s="90"/>
      <c r="PFZ168" s="90"/>
      <c r="PGA168" s="90"/>
      <c r="PGB168" s="90"/>
      <c r="PGC168" s="90"/>
      <c r="PGD168" s="90"/>
      <c r="PGE168" s="90"/>
      <c r="PGF168" s="90"/>
      <c r="PGG168" s="90"/>
      <c r="PGH168" s="90"/>
      <c r="PGI168" s="90"/>
      <c r="PGJ168" s="90"/>
      <c r="PGK168" s="90"/>
      <c r="PGL168" s="90"/>
      <c r="PGM168" s="90"/>
      <c r="PGN168" s="90"/>
      <c r="PGO168" s="90"/>
      <c r="PGP168" s="90"/>
      <c r="PGQ168" s="90"/>
      <c r="PGR168" s="90"/>
      <c r="PGS168" s="90"/>
      <c r="PGT168" s="90"/>
      <c r="PGU168" s="90"/>
      <c r="PGV168" s="90"/>
      <c r="PGW168" s="90"/>
      <c r="PGX168" s="90"/>
      <c r="PGY168" s="90"/>
      <c r="PGZ168" s="90"/>
      <c r="PHA168" s="90"/>
      <c r="PHB168" s="90"/>
      <c r="PHC168" s="90"/>
      <c r="PHD168" s="90"/>
      <c r="PHE168" s="90"/>
      <c r="PHF168" s="90"/>
      <c r="PHG168" s="90"/>
      <c r="PHH168" s="90"/>
      <c r="PHI168" s="90"/>
      <c r="PHJ168" s="90"/>
      <c r="PHK168" s="90"/>
      <c r="PHL168" s="90"/>
      <c r="PHM168" s="90"/>
      <c r="PHN168" s="90"/>
      <c r="PHO168" s="90"/>
      <c r="PHP168" s="90"/>
      <c r="PHQ168" s="90"/>
      <c r="PHR168" s="90"/>
      <c r="PHS168" s="90"/>
      <c r="PHT168" s="90"/>
      <c r="PHU168" s="90"/>
      <c r="PHV168" s="90"/>
      <c r="PHW168" s="90"/>
      <c r="PHX168" s="90"/>
      <c r="PHY168" s="90"/>
      <c r="PHZ168" s="90"/>
      <c r="PIA168" s="90"/>
      <c r="PIB168" s="90"/>
      <c r="PIC168" s="90"/>
      <c r="PID168" s="90"/>
      <c r="PIE168" s="90"/>
      <c r="PIF168" s="90"/>
      <c r="PIG168" s="90"/>
      <c r="PIH168" s="90"/>
      <c r="PII168" s="90"/>
      <c r="PIJ168" s="90"/>
      <c r="PIK168" s="90"/>
      <c r="PIL168" s="90"/>
      <c r="PIM168" s="90"/>
      <c r="PIN168" s="90"/>
      <c r="PIO168" s="90"/>
      <c r="PIP168" s="90"/>
      <c r="PIQ168" s="90"/>
      <c r="PIR168" s="90"/>
      <c r="PIS168" s="90"/>
      <c r="PIT168" s="90"/>
      <c r="PIU168" s="90"/>
      <c r="PIV168" s="90"/>
      <c r="PIW168" s="90"/>
      <c r="PIX168" s="90"/>
      <c r="PIY168" s="90"/>
      <c r="PIZ168" s="90"/>
      <c r="PJA168" s="90"/>
      <c r="PJB168" s="90"/>
      <c r="PJC168" s="90"/>
      <c r="PJD168" s="90"/>
      <c r="PJE168" s="90"/>
      <c r="PJF168" s="90"/>
      <c r="PJG168" s="90"/>
      <c r="PJH168" s="90"/>
      <c r="PJI168" s="90"/>
      <c r="PJJ168" s="90"/>
      <c r="PJK168" s="90"/>
      <c r="PJL168" s="90"/>
      <c r="PJM168" s="90"/>
      <c r="PJN168" s="90"/>
      <c r="PJO168" s="90"/>
      <c r="PJP168" s="90"/>
      <c r="PJQ168" s="90"/>
      <c r="PJR168" s="90"/>
      <c r="PJS168" s="90"/>
      <c r="PJT168" s="90"/>
      <c r="PJU168" s="90"/>
      <c r="PJV168" s="90"/>
      <c r="PJW168" s="90"/>
      <c r="PJX168" s="90"/>
      <c r="PJY168" s="90"/>
      <c r="PJZ168" s="90"/>
      <c r="PKA168" s="90"/>
      <c r="PKB168" s="90"/>
      <c r="PKC168" s="90"/>
      <c r="PKD168" s="90"/>
      <c r="PKE168" s="90"/>
      <c r="PKF168" s="90"/>
      <c r="PKG168" s="90"/>
      <c r="PKH168" s="90"/>
      <c r="PKI168" s="90"/>
      <c r="PKJ168" s="90"/>
      <c r="PKK168" s="90"/>
      <c r="PKL168" s="90"/>
      <c r="PKM168" s="90"/>
      <c r="PKN168" s="90"/>
      <c r="PKO168" s="90"/>
      <c r="PKP168" s="90"/>
      <c r="PKQ168" s="90"/>
      <c r="PKR168" s="90"/>
      <c r="PKS168" s="90"/>
      <c r="PKT168" s="90"/>
      <c r="PKU168" s="90"/>
      <c r="PKV168" s="90"/>
      <c r="PKW168" s="90"/>
      <c r="PKX168" s="90"/>
      <c r="PKY168" s="90"/>
      <c r="PKZ168" s="90"/>
      <c r="PLA168" s="90"/>
      <c r="PLB168" s="90"/>
      <c r="PLC168" s="90"/>
      <c r="PLD168" s="90"/>
      <c r="PLE168" s="90"/>
      <c r="PLF168" s="90"/>
      <c r="PLG168" s="90"/>
      <c r="PLH168" s="90"/>
      <c r="PLI168" s="90"/>
      <c r="PLJ168" s="90"/>
      <c r="PLK168" s="90"/>
      <c r="PLL168" s="90"/>
      <c r="PLM168" s="90"/>
      <c r="PLN168" s="90"/>
      <c r="PLO168" s="90"/>
      <c r="PLP168" s="90"/>
      <c r="PLQ168" s="90"/>
      <c r="PLR168" s="90"/>
      <c r="PLS168" s="90"/>
      <c r="PLT168" s="90"/>
      <c r="PLU168" s="90"/>
      <c r="PLV168" s="90"/>
      <c r="PLW168" s="90"/>
      <c r="PLX168" s="90"/>
      <c r="PLY168" s="90"/>
      <c r="PLZ168" s="90"/>
      <c r="PMA168" s="90"/>
      <c r="PMB168" s="90"/>
      <c r="PMC168" s="90"/>
      <c r="PMD168" s="90"/>
      <c r="PME168" s="90"/>
      <c r="PMF168" s="90"/>
      <c r="PMG168" s="90"/>
      <c r="PMH168" s="90"/>
      <c r="PMI168" s="90"/>
      <c r="PMJ168" s="90"/>
      <c r="PMK168" s="90"/>
      <c r="PML168" s="90"/>
      <c r="PMM168" s="90"/>
      <c r="PMN168" s="90"/>
      <c r="PMO168" s="90"/>
      <c r="PMP168" s="90"/>
      <c r="PMQ168" s="90"/>
      <c r="PMR168" s="90"/>
      <c r="PMS168" s="90"/>
      <c r="PMT168" s="90"/>
      <c r="PMU168" s="90"/>
      <c r="PMV168" s="90"/>
      <c r="PMW168" s="90"/>
      <c r="PMX168" s="90"/>
      <c r="PMY168" s="90"/>
      <c r="PMZ168" s="90"/>
      <c r="PNA168" s="90"/>
      <c r="PNB168" s="90"/>
      <c r="PNC168" s="90"/>
      <c r="PND168" s="90"/>
      <c r="PNE168" s="90"/>
      <c r="PNF168" s="90"/>
      <c r="PNG168" s="90"/>
      <c r="PNH168" s="90"/>
      <c r="PNI168" s="90"/>
      <c r="PNJ168" s="90"/>
      <c r="PNK168" s="90"/>
      <c r="PNL168" s="90"/>
      <c r="PNM168" s="90"/>
      <c r="PNN168" s="90"/>
      <c r="PNO168" s="90"/>
      <c r="PNP168" s="90"/>
      <c r="PNQ168" s="90"/>
      <c r="PNR168" s="90"/>
      <c r="PNS168" s="90"/>
      <c r="PNT168" s="90"/>
      <c r="PNU168" s="90"/>
      <c r="PNV168" s="90"/>
      <c r="PNW168" s="90"/>
      <c r="PNX168" s="90"/>
      <c r="PNY168" s="90"/>
      <c r="PNZ168" s="90"/>
      <c r="POA168" s="90"/>
      <c r="POB168" s="90"/>
      <c r="POC168" s="90"/>
      <c r="POD168" s="90"/>
      <c r="POE168" s="90"/>
      <c r="POF168" s="90"/>
      <c r="POG168" s="90"/>
      <c r="POH168" s="90"/>
      <c r="POI168" s="90"/>
      <c r="POJ168" s="90"/>
      <c r="POK168" s="90"/>
      <c r="POL168" s="90"/>
      <c r="POM168" s="90"/>
      <c r="PON168" s="90"/>
      <c r="POO168" s="90"/>
      <c r="POP168" s="90"/>
      <c r="POQ168" s="90"/>
      <c r="POR168" s="90"/>
      <c r="POS168" s="90"/>
      <c r="POT168" s="90"/>
      <c r="POU168" s="90"/>
      <c r="POV168" s="90"/>
      <c r="POW168" s="90"/>
      <c r="POX168" s="90"/>
      <c r="POY168" s="90"/>
      <c r="POZ168" s="90"/>
      <c r="PPA168" s="90"/>
      <c r="PPB168" s="90"/>
      <c r="PPC168" s="90"/>
      <c r="PPD168" s="90"/>
      <c r="PPE168" s="90"/>
      <c r="PPF168" s="90"/>
      <c r="PPG168" s="90"/>
      <c r="PPH168" s="90"/>
      <c r="PPI168" s="90"/>
      <c r="PPJ168" s="90"/>
      <c r="PPK168" s="90"/>
      <c r="PPL168" s="90"/>
      <c r="PPM168" s="90"/>
      <c r="PPN168" s="90"/>
      <c r="PPO168" s="90"/>
      <c r="PPP168" s="90"/>
      <c r="PPQ168" s="90"/>
      <c r="PPR168" s="90"/>
      <c r="PPS168" s="90"/>
      <c r="PPT168" s="90"/>
      <c r="PPU168" s="90"/>
      <c r="PPV168" s="90"/>
      <c r="PPW168" s="90"/>
      <c r="PPX168" s="90"/>
      <c r="PPY168" s="90"/>
      <c r="PPZ168" s="90"/>
      <c r="PQA168" s="90"/>
      <c r="PQB168" s="90"/>
      <c r="PQC168" s="90"/>
      <c r="PQD168" s="90"/>
      <c r="PQE168" s="90"/>
      <c r="PQF168" s="90"/>
      <c r="PQG168" s="90"/>
      <c r="PQH168" s="90"/>
      <c r="PQI168" s="90"/>
      <c r="PQJ168" s="90"/>
      <c r="PQK168" s="90"/>
      <c r="PQL168" s="90"/>
      <c r="PQM168" s="90"/>
      <c r="PQN168" s="90"/>
      <c r="PQO168" s="90"/>
      <c r="PQP168" s="90"/>
      <c r="PQQ168" s="90"/>
      <c r="PQR168" s="90"/>
      <c r="PQS168" s="90"/>
      <c r="PQT168" s="90"/>
      <c r="PQU168" s="90"/>
      <c r="PQV168" s="90"/>
      <c r="PQW168" s="90"/>
      <c r="PQX168" s="90"/>
      <c r="PQY168" s="90"/>
      <c r="PQZ168" s="90"/>
      <c r="PRA168" s="90"/>
      <c r="PRB168" s="90"/>
      <c r="PRC168" s="90"/>
      <c r="PRD168" s="90"/>
      <c r="PRE168" s="90"/>
      <c r="PRF168" s="90"/>
      <c r="PRG168" s="90"/>
      <c r="PRH168" s="90"/>
      <c r="PRI168" s="90"/>
      <c r="PRJ168" s="90"/>
      <c r="PRK168" s="90"/>
      <c r="PRL168" s="90"/>
      <c r="PRM168" s="90"/>
      <c r="PRN168" s="90"/>
      <c r="PRO168" s="90"/>
      <c r="PRP168" s="90"/>
      <c r="PRQ168" s="90"/>
      <c r="PRR168" s="90"/>
      <c r="PRS168" s="90"/>
      <c r="PRT168" s="90"/>
      <c r="PRU168" s="90"/>
      <c r="PRV168" s="90"/>
      <c r="PRW168" s="90"/>
      <c r="PRX168" s="90"/>
      <c r="PRY168" s="90"/>
      <c r="PRZ168" s="90"/>
      <c r="PSA168" s="90"/>
      <c r="PSB168" s="90"/>
      <c r="PSC168" s="90"/>
      <c r="PSD168" s="90"/>
      <c r="PSE168" s="90"/>
      <c r="PSF168" s="90"/>
      <c r="PSG168" s="90"/>
      <c r="PSH168" s="90"/>
      <c r="PSI168" s="90"/>
      <c r="PSJ168" s="90"/>
      <c r="PSK168" s="90"/>
      <c r="PSL168" s="90"/>
      <c r="PSM168" s="90"/>
      <c r="PSN168" s="90"/>
      <c r="PSO168" s="90"/>
      <c r="PSP168" s="90"/>
      <c r="PSQ168" s="90"/>
      <c r="PSR168" s="90"/>
      <c r="PSS168" s="90"/>
      <c r="PST168" s="90"/>
      <c r="PSU168" s="90"/>
      <c r="PSV168" s="90"/>
      <c r="PSW168" s="90"/>
      <c r="PSX168" s="90"/>
      <c r="PSY168" s="90"/>
      <c r="PSZ168" s="90"/>
      <c r="PTA168" s="90"/>
      <c r="PTB168" s="90"/>
      <c r="PTC168" s="90"/>
      <c r="PTD168" s="90"/>
      <c r="PTE168" s="90"/>
      <c r="PTF168" s="90"/>
      <c r="PTG168" s="90"/>
      <c r="PTH168" s="90"/>
      <c r="PTI168" s="90"/>
      <c r="PTJ168" s="90"/>
      <c r="PTK168" s="90"/>
      <c r="PTL168" s="90"/>
      <c r="PTM168" s="90"/>
      <c r="PTN168" s="90"/>
      <c r="PTO168" s="90"/>
      <c r="PTP168" s="90"/>
      <c r="PTQ168" s="90"/>
      <c r="PTR168" s="90"/>
      <c r="PTS168" s="90"/>
      <c r="PTT168" s="90"/>
      <c r="PTU168" s="90"/>
      <c r="PTV168" s="90"/>
      <c r="PTW168" s="90"/>
      <c r="PTX168" s="90"/>
      <c r="PTY168" s="90"/>
      <c r="PTZ168" s="90"/>
      <c r="PUA168" s="90"/>
      <c r="PUB168" s="90"/>
      <c r="PUC168" s="90"/>
      <c r="PUD168" s="90"/>
      <c r="PUE168" s="90"/>
      <c r="PUF168" s="90"/>
      <c r="PUG168" s="90"/>
      <c r="PUH168" s="90"/>
      <c r="PUI168" s="90"/>
      <c r="PUJ168" s="90"/>
      <c r="PUK168" s="90"/>
      <c r="PUL168" s="90"/>
      <c r="PUM168" s="90"/>
      <c r="PUN168" s="90"/>
      <c r="PUO168" s="90"/>
      <c r="PUP168" s="90"/>
      <c r="PUQ168" s="90"/>
      <c r="PUR168" s="90"/>
      <c r="PUS168" s="90"/>
      <c r="PUT168" s="90"/>
      <c r="PUU168" s="90"/>
      <c r="PUV168" s="90"/>
      <c r="PUW168" s="90"/>
      <c r="PUX168" s="90"/>
      <c r="PUY168" s="90"/>
      <c r="PUZ168" s="90"/>
      <c r="PVA168" s="90"/>
      <c r="PVB168" s="90"/>
      <c r="PVC168" s="90"/>
      <c r="PVD168" s="90"/>
      <c r="PVE168" s="90"/>
      <c r="PVF168" s="90"/>
      <c r="PVG168" s="90"/>
      <c r="PVH168" s="90"/>
      <c r="PVI168" s="90"/>
      <c r="PVJ168" s="90"/>
      <c r="PVK168" s="90"/>
      <c r="PVL168" s="90"/>
      <c r="PVM168" s="90"/>
      <c r="PVN168" s="90"/>
      <c r="PVO168" s="90"/>
      <c r="PVP168" s="90"/>
      <c r="PVQ168" s="90"/>
      <c r="PVR168" s="90"/>
      <c r="PVS168" s="90"/>
      <c r="PVT168" s="90"/>
      <c r="PVU168" s="90"/>
      <c r="PVV168" s="90"/>
      <c r="PVW168" s="90"/>
      <c r="PVX168" s="90"/>
      <c r="PVY168" s="90"/>
      <c r="PVZ168" s="90"/>
      <c r="PWA168" s="90"/>
      <c r="PWB168" s="90"/>
      <c r="PWC168" s="90"/>
      <c r="PWD168" s="90"/>
      <c r="PWE168" s="90"/>
      <c r="PWF168" s="90"/>
      <c r="PWG168" s="90"/>
      <c r="PWH168" s="90"/>
      <c r="PWI168" s="90"/>
      <c r="PWJ168" s="90"/>
      <c r="PWK168" s="90"/>
      <c r="PWL168" s="90"/>
      <c r="PWM168" s="90"/>
      <c r="PWN168" s="90"/>
      <c r="PWO168" s="90"/>
      <c r="PWP168" s="90"/>
      <c r="PWQ168" s="90"/>
      <c r="PWR168" s="90"/>
      <c r="PWS168" s="90"/>
      <c r="PWT168" s="90"/>
      <c r="PWU168" s="90"/>
      <c r="PWV168" s="90"/>
      <c r="PWW168" s="90"/>
      <c r="PWX168" s="90"/>
      <c r="PWY168" s="90"/>
      <c r="PWZ168" s="90"/>
      <c r="PXA168" s="90"/>
      <c r="PXB168" s="90"/>
      <c r="PXC168" s="90"/>
      <c r="PXD168" s="90"/>
      <c r="PXE168" s="90"/>
      <c r="PXF168" s="90"/>
      <c r="PXG168" s="90"/>
      <c r="PXH168" s="90"/>
      <c r="PXI168" s="90"/>
      <c r="PXJ168" s="90"/>
      <c r="PXK168" s="90"/>
      <c r="PXL168" s="90"/>
      <c r="PXM168" s="90"/>
      <c r="PXN168" s="90"/>
      <c r="PXO168" s="90"/>
      <c r="PXP168" s="90"/>
      <c r="PXQ168" s="90"/>
      <c r="PXR168" s="90"/>
      <c r="PXS168" s="90"/>
      <c r="PXT168" s="90"/>
      <c r="PXU168" s="90"/>
      <c r="PXV168" s="90"/>
      <c r="PXW168" s="90"/>
      <c r="PXX168" s="90"/>
      <c r="PXY168" s="90"/>
      <c r="PXZ168" s="90"/>
      <c r="PYA168" s="90"/>
      <c r="PYB168" s="90"/>
      <c r="PYC168" s="90"/>
      <c r="PYD168" s="90"/>
      <c r="PYE168" s="90"/>
      <c r="PYF168" s="90"/>
      <c r="PYG168" s="90"/>
      <c r="PYH168" s="90"/>
      <c r="PYI168" s="90"/>
      <c r="PYJ168" s="90"/>
      <c r="PYK168" s="90"/>
      <c r="PYL168" s="90"/>
      <c r="PYM168" s="90"/>
      <c r="PYN168" s="90"/>
      <c r="PYO168" s="90"/>
      <c r="PYP168" s="90"/>
      <c r="PYQ168" s="90"/>
      <c r="PYR168" s="90"/>
      <c r="PYS168" s="90"/>
      <c r="PYT168" s="90"/>
      <c r="PYU168" s="90"/>
      <c r="PYV168" s="90"/>
      <c r="PYW168" s="90"/>
      <c r="PYX168" s="90"/>
      <c r="PYY168" s="90"/>
      <c r="PYZ168" s="90"/>
      <c r="PZA168" s="90"/>
      <c r="PZB168" s="90"/>
      <c r="PZC168" s="90"/>
      <c r="PZD168" s="90"/>
      <c r="PZE168" s="90"/>
      <c r="PZF168" s="90"/>
      <c r="PZG168" s="90"/>
      <c r="PZH168" s="90"/>
      <c r="PZI168" s="90"/>
      <c r="PZJ168" s="90"/>
      <c r="PZK168" s="90"/>
      <c r="PZL168" s="90"/>
      <c r="PZM168" s="90"/>
      <c r="PZN168" s="90"/>
      <c r="PZO168" s="90"/>
      <c r="PZP168" s="90"/>
      <c r="PZQ168" s="90"/>
      <c r="PZR168" s="90"/>
      <c r="PZS168" s="90"/>
      <c r="PZT168" s="90"/>
      <c r="PZU168" s="90"/>
      <c r="PZV168" s="90"/>
      <c r="PZW168" s="90"/>
      <c r="PZX168" s="90"/>
      <c r="PZY168" s="90"/>
      <c r="PZZ168" s="90"/>
      <c r="QAA168" s="90"/>
      <c r="QAB168" s="90"/>
      <c r="QAC168" s="90"/>
      <c r="QAD168" s="90"/>
      <c r="QAE168" s="90"/>
      <c r="QAF168" s="90"/>
      <c r="QAG168" s="90"/>
      <c r="QAH168" s="90"/>
      <c r="QAI168" s="90"/>
      <c r="QAJ168" s="90"/>
      <c r="QAK168" s="90"/>
      <c r="QAL168" s="90"/>
      <c r="QAM168" s="90"/>
      <c r="QAN168" s="90"/>
      <c r="QAO168" s="90"/>
      <c r="QAP168" s="90"/>
      <c r="QAQ168" s="90"/>
      <c r="QAR168" s="90"/>
      <c r="QAS168" s="90"/>
      <c r="QAT168" s="90"/>
      <c r="QAU168" s="90"/>
      <c r="QAV168" s="90"/>
      <c r="QAW168" s="90"/>
      <c r="QAX168" s="90"/>
      <c r="QAY168" s="90"/>
      <c r="QAZ168" s="90"/>
      <c r="QBA168" s="90"/>
      <c r="QBB168" s="90"/>
      <c r="QBC168" s="90"/>
      <c r="QBD168" s="90"/>
      <c r="QBE168" s="90"/>
      <c r="QBF168" s="90"/>
      <c r="QBG168" s="90"/>
      <c r="QBH168" s="90"/>
      <c r="QBI168" s="90"/>
      <c r="QBJ168" s="90"/>
      <c r="QBK168" s="90"/>
      <c r="QBL168" s="90"/>
      <c r="QBM168" s="90"/>
      <c r="QBN168" s="90"/>
      <c r="QBO168" s="90"/>
      <c r="QBP168" s="90"/>
      <c r="QBQ168" s="90"/>
      <c r="QBR168" s="90"/>
      <c r="QBS168" s="90"/>
      <c r="QBT168" s="90"/>
      <c r="QBU168" s="90"/>
      <c r="QBV168" s="90"/>
      <c r="QBW168" s="90"/>
      <c r="QBX168" s="90"/>
      <c r="QBY168" s="90"/>
      <c r="QBZ168" s="90"/>
      <c r="QCA168" s="90"/>
      <c r="QCB168" s="90"/>
      <c r="QCC168" s="90"/>
      <c r="QCD168" s="90"/>
      <c r="QCE168" s="90"/>
      <c r="QCF168" s="90"/>
      <c r="QCG168" s="90"/>
      <c r="QCH168" s="90"/>
      <c r="QCI168" s="90"/>
      <c r="QCJ168" s="90"/>
      <c r="QCK168" s="90"/>
      <c r="QCL168" s="90"/>
      <c r="QCM168" s="90"/>
      <c r="QCN168" s="90"/>
      <c r="QCO168" s="90"/>
      <c r="QCP168" s="90"/>
      <c r="QCQ168" s="90"/>
      <c r="QCR168" s="90"/>
      <c r="QCS168" s="90"/>
      <c r="QCT168" s="90"/>
      <c r="QCU168" s="90"/>
      <c r="QCV168" s="90"/>
      <c r="QCW168" s="90"/>
      <c r="QCX168" s="90"/>
      <c r="QCY168" s="90"/>
      <c r="QCZ168" s="90"/>
      <c r="QDA168" s="90"/>
      <c r="QDB168" s="90"/>
      <c r="QDC168" s="90"/>
      <c r="QDD168" s="90"/>
      <c r="QDE168" s="90"/>
      <c r="QDF168" s="90"/>
      <c r="QDG168" s="90"/>
      <c r="QDH168" s="90"/>
      <c r="QDI168" s="90"/>
      <c r="QDJ168" s="90"/>
      <c r="QDK168" s="90"/>
      <c r="QDL168" s="90"/>
      <c r="QDM168" s="90"/>
      <c r="QDN168" s="90"/>
      <c r="QDO168" s="90"/>
      <c r="QDP168" s="90"/>
      <c r="QDQ168" s="90"/>
      <c r="QDR168" s="90"/>
      <c r="QDS168" s="90"/>
      <c r="QDT168" s="90"/>
      <c r="QDU168" s="90"/>
      <c r="QDV168" s="90"/>
      <c r="QDW168" s="90"/>
      <c r="QDX168" s="90"/>
      <c r="QDY168" s="90"/>
      <c r="QDZ168" s="90"/>
      <c r="QEA168" s="90"/>
      <c r="QEB168" s="90"/>
      <c r="QEC168" s="90"/>
      <c r="QED168" s="90"/>
      <c r="QEE168" s="90"/>
      <c r="QEF168" s="90"/>
      <c r="QEG168" s="90"/>
      <c r="QEH168" s="90"/>
      <c r="QEI168" s="90"/>
      <c r="QEJ168" s="90"/>
      <c r="QEK168" s="90"/>
      <c r="QEL168" s="90"/>
      <c r="QEM168" s="90"/>
      <c r="QEN168" s="90"/>
      <c r="QEO168" s="90"/>
      <c r="QEP168" s="90"/>
      <c r="QEQ168" s="90"/>
      <c r="QER168" s="90"/>
      <c r="QES168" s="90"/>
      <c r="QET168" s="90"/>
      <c r="QEU168" s="90"/>
      <c r="QEV168" s="90"/>
      <c r="QEW168" s="90"/>
      <c r="QEX168" s="90"/>
      <c r="QEY168" s="90"/>
      <c r="QEZ168" s="90"/>
      <c r="QFA168" s="90"/>
      <c r="QFB168" s="90"/>
      <c r="QFC168" s="90"/>
      <c r="QFD168" s="90"/>
      <c r="QFE168" s="90"/>
      <c r="QFF168" s="90"/>
      <c r="QFG168" s="90"/>
      <c r="QFH168" s="90"/>
      <c r="QFI168" s="90"/>
      <c r="QFJ168" s="90"/>
      <c r="QFK168" s="90"/>
      <c r="QFL168" s="90"/>
      <c r="QFM168" s="90"/>
      <c r="QFN168" s="90"/>
      <c r="QFO168" s="90"/>
      <c r="QFP168" s="90"/>
      <c r="QFQ168" s="90"/>
      <c r="QFR168" s="90"/>
      <c r="QFS168" s="90"/>
      <c r="QFT168" s="90"/>
      <c r="QFU168" s="90"/>
      <c r="QFV168" s="90"/>
      <c r="QFW168" s="90"/>
      <c r="QFX168" s="90"/>
      <c r="QFY168" s="90"/>
      <c r="QFZ168" s="90"/>
      <c r="QGA168" s="90"/>
      <c r="QGB168" s="90"/>
      <c r="QGC168" s="90"/>
      <c r="QGD168" s="90"/>
      <c r="QGE168" s="90"/>
      <c r="QGF168" s="90"/>
      <c r="QGG168" s="90"/>
      <c r="QGH168" s="90"/>
      <c r="QGI168" s="90"/>
      <c r="QGJ168" s="90"/>
      <c r="QGK168" s="90"/>
      <c r="QGL168" s="90"/>
      <c r="QGM168" s="90"/>
      <c r="QGN168" s="90"/>
      <c r="QGO168" s="90"/>
      <c r="QGP168" s="90"/>
      <c r="QGQ168" s="90"/>
      <c r="QGR168" s="90"/>
      <c r="QGS168" s="90"/>
      <c r="QGT168" s="90"/>
      <c r="QGU168" s="90"/>
      <c r="QGV168" s="90"/>
      <c r="QGW168" s="90"/>
      <c r="QGX168" s="90"/>
      <c r="QGY168" s="90"/>
      <c r="QGZ168" s="90"/>
      <c r="QHA168" s="90"/>
      <c r="QHB168" s="90"/>
      <c r="QHC168" s="90"/>
      <c r="QHD168" s="90"/>
      <c r="QHE168" s="90"/>
      <c r="QHF168" s="90"/>
      <c r="QHG168" s="90"/>
      <c r="QHH168" s="90"/>
      <c r="QHI168" s="90"/>
      <c r="QHJ168" s="90"/>
      <c r="QHK168" s="90"/>
      <c r="QHL168" s="90"/>
      <c r="QHM168" s="90"/>
      <c r="QHN168" s="90"/>
      <c r="QHO168" s="90"/>
      <c r="QHP168" s="90"/>
      <c r="QHQ168" s="90"/>
      <c r="QHR168" s="90"/>
      <c r="QHS168" s="90"/>
      <c r="QHT168" s="90"/>
      <c r="QHU168" s="90"/>
      <c r="QHV168" s="90"/>
      <c r="QHW168" s="90"/>
      <c r="QHX168" s="90"/>
      <c r="QHY168" s="90"/>
      <c r="QHZ168" s="90"/>
      <c r="QIA168" s="90"/>
      <c r="QIB168" s="90"/>
      <c r="QIC168" s="90"/>
      <c r="QID168" s="90"/>
      <c r="QIE168" s="90"/>
      <c r="QIF168" s="90"/>
      <c r="QIG168" s="90"/>
      <c r="QIH168" s="90"/>
      <c r="QII168" s="90"/>
      <c r="QIJ168" s="90"/>
      <c r="QIK168" s="90"/>
      <c r="QIL168" s="90"/>
      <c r="QIM168" s="90"/>
      <c r="QIN168" s="90"/>
      <c r="QIO168" s="90"/>
      <c r="QIP168" s="90"/>
      <c r="QIQ168" s="90"/>
      <c r="QIR168" s="90"/>
      <c r="QIS168" s="90"/>
      <c r="QIT168" s="90"/>
      <c r="QIU168" s="90"/>
      <c r="QIV168" s="90"/>
      <c r="QIW168" s="90"/>
      <c r="QIX168" s="90"/>
      <c r="QIY168" s="90"/>
      <c r="QIZ168" s="90"/>
      <c r="QJA168" s="90"/>
      <c r="QJB168" s="90"/>
      <c r="QJC168" s="90"/>
      <c r="QJD168" s="90"/>
      <c r="QJE168" s="90"/>
      <c r="QJF168" s="90"/>
      <c r="QJG168" s="90"/>
      <c r="QJH168" s="90"/>
      <c r="QJI168" s="90"/>
      <c r="QJJ168" s="90"/>
      <c r="QJK168" s="90"/>
      <c r="QJL168" s="90"/>
      <c r="QJM168" s="90"/>
      <c r="QJN168" s="90"/>
      <c r="QJO168" s="90"/>
      <c r="QJP168" s="90"/>
      <c r="QJQ168" s="90"/>
      <c r="QJR168" s="90"/>
      <c r="QJS168" s="90"/>
      <c r="QJT168" s="90"/>
      <c r="QJU168" s="90"/>
      <c r="QJV168" s="90"/>
      <c r="QJW168" s="90"/>
      <c r="QJX168" s="90"/>
      <c r="QJY168" s="90"/>
      <c r="QJZ168" s="90"/>
      <c r="QKA168" s="90"/>
      <c r="QKB168" s="90"/>
      <c r="QKC168" s="90"/>
      <c r="QKD168" s="90"/>
      <c r="QKE168" s="90"/>
      <c r="QKF168" s="90"/>
      <c r="QKG168" s="90"/>
      <c r="QKH168" s="90"/>
      <c r="QKI168" s="90"/>
      <c r="QKJ168" s="90"/>
      <c r="QKK168" s="90"/>
      <c r="QKL168" s="90"/>
      <c r="QKM168" s="90"/>
      <c r="QKN168" s="90"/>
      <c r="QKO168" s="90"/>
      <c r="QKP168" s="90"/>
      <c r="QKQ168" s="90"/>
      <c r="QKR168" s="90"/>
      <c r="QKS168" s="90"/>
      <c r="QKT168" s="90"/>
      <c r="QKU168" s="90"/>
      <c r="QKV168" s="90"/>
      <c r="QKW168" s="90"/>
      <c r="QKX168" s="90"/>
      <c r="QKY168" s="90"/>
      <c r="QKZ168" s="90"/>
      <c r="QLA168" s="90"/>
      <c r="QLB168" s="90"/>
      <c r="QLC168" s="90"/>
      <c r="QLD168" s="90"/>
      <c r="QLE168" s="90"/>
      <c r="QLF168" s="90"/>
      <c r="QLG168" s="90"/>
      <c r="QLH168" s="90"/>
      <c r="QLI168" s="90"/>
      <c r="QLJ168" s="90"/>
      <c r="QLK168" s="90"/>
      <c r="QLL168" s="90"/>
      <c r="QLM168" s="90"/>
      <c r="QLN168" s="90"/>
      <c r="QLO168" s="90"/>
      <c r="QLP168" s="90"/>
      <c r="QLQ168" s="90"/>
      <c r="QLR168" s="90"/>
      <c r="QLS168" s="90"/>
      <c r="QLT168" s="90"/>
      <c r="QLU168" s="90"/>
      <c r="QLV168" s="90"/>
      <c r="QLW168" s="90"/>
      <c r="QLX168" s="90"/>
      <c r="QLY168" s="90"/>
      <c r="QLZ168" s="90"/>
      <c r="QMA168" s="90"/>
      <c r="QMB168" s="90"/>
      <c r="QMC168" s="90"/>
      <c r="QMD168" s="90"/>
      <c r="QME168" s="90"/>
      <c r="QMF168" s="90"/>
      <c r="QMG168" s="90"/>
      <c r="QMH168" s="90"/>
      <c r="QMI168" s="90"/>
      <c r="QMJ168" s="90"/>
      <c r="QMK168" s="90"/>
      <c r="QML168" s="90"/>
      <c r="QMM168" s="90"/>
      <c r="QMN168" s="90"/>
      <c r="QMO168" s="90"/>
      <c r="QMP168" s="90"/>
      <c r="QMQ168" s="90"/>
      <c r="QMR168" s="90"/>
      <c r="QMS168" s="90"/>
      <c r="QMT168" s="90"/>
      <c r="QMU168" s="90"/>
      <c r="QMV168" s="90"/>
      <c r="QMW168" s="90"/>
      <c r="QMX168" s="90"/>
      <c r="QMY168" s="90"/>
      <c r="QMZ168" s="90"/>
      <c r="QNA168" s="90"/>
      <c r="QNB168" s="90"/>
      <c r="QNC168" s="90"/>
      <c r="QND168" s="90"/>
      <c r="QNE168" s="90"/>
      <c r="QNF168" s="90"/>
      <c r="QNG168" s="90"/>
      <c r="QNH168" s="90"/>
      <c r="QNI168" s="90"/>
      <c r="QNJ168" s="90"/>
      <c r="QNK168" s="90"/>
      <c r="QNL168" s="90"/>
      <c r="QNM168" s="90"/>
      <c r="QNN168" s="90"/>
      <c r="QNO168" s="90"/>
      <c r="QNP168" s="90"/>
      <c r="QNQ168" s="90"/>
      <c r="QNR168" s="90"/>
      <c r="QNS168" s="90"/>
      <c r="QNT168" s="90"/>
      <c r="QNU168" s="90"/>
      <c r="QNV168" s="90"/>
      <c r="QNW168" s="90"/>
      <c r="QNX168" s="90"/>
      <c r="QNY168" s="90"/>
      <c r="QNZ168" s="90"/>
      <c r="QOA168" s="90"/>
      <c r="QOB168" s="90"/>
      <c r="QOC168" s="90"/>
      <c r="QOD168" s="90"/>
      <c r="QOE168" s="90"/>
      <c r="QOF168" s="90"/>
      <c r="QOG168" s="90"/>
      <c r="QOH168" s="90"/>
      <c r="QOI168" s="90"/>
      <c r="QOJ168" s="90"/>
      <c r="QOK168" s="90"/>
      <c r="QOL168" s="90"/>
      <c r="QOM168" s="90"/>
      <c r="QON168" s="90"/>
      <c r="QOO168" s="90"/>
      <c r="QOP168" s="90"/>
      <c r="QOQ168" s="90"/>
      <c r="QOR168" s="90"/>
      <c r="QOS168" s="90"/>
      <c r="QOT168" s="90"/>
      <c r="QOU168" s="90"/>
      <c r="QOV168" s="90"/>
      <c r="QOW168" s="90"/>
      <c r="QOX168" s="90"/>
      <c r="QOY168" s="90"/>
      <c r="QOZ168" s="90"/>
      <c r="QPA168" s="90"/>
      <c r="QPB168" s="90"/>
      <c r="QPC168" s="90"/>
      <c r="QPD168" s="90"/>
      <c r="QPE168" s="90"/>
      <c r="QPF168" s="90"/>
      <c r="QPG168" s="90"/>
      <c r="QPH168" s="90"/>
      <c r="QPI168" s="90"/>
      <c r="QPJ168" s="90"/>
      <c r="QPK168" s="90"/>
      <c r="QPL168" s="90"/>
      <c r="QPM168" s="90"/>
      <c r="QPN168" s="90"/>
      <c r="QPO168" s="90"/>
      <c r="QPP168" s="90"/>
      <c r="QPQ168" s="90"/>
      <c r="QPR168" s="90"/>
      <c r="QPS168" s="90"/>
      <c r="QPT168" s="90"/>
      <c r="QPU168" s="90"/>
      <c r="QPV168" s="90"/>
      <c r="QPW168" s="90"/>
      <c r="QPX168" s="90"/>
      <c r="QPY168" s="90"/>
      <c r="QPZ168" s="90"/>
      <c r="QQA168" s="90"/>
      <c r="QQB168" s="90"/>
      <c r="QQC168" s="90"/>
      <c r="QQD168" s="90"/>
      <c r="QQE168" s="90"/>
      <c r="QQF168" s="90"/>
      <c r="QQG168" s="90"/>
      <c r="QQH168" s="90"/>
      <c r="QQI168" s="90"/>
      <c r="QQJ168" s="90"/>
      <c r="QQK168" s="90"/>
      <c r="QQL168" s="90"/>
      <c r="QQM168" s="90"/>
      <c r="QQN168" s="90"/>
      <c r="QQO168" s="90"/>
      <c r="QQP168" s="90"/>
      <c r="QQQ168" s="90"/>
      <c r="QQR168" s="90"/>
      <c r="QQS168" s="90"/>
      <c r="QQT168" s="90"/>
      <c r="QQU168" s="90"/>
      <c r="QQV168" s="90"/>
      <c r="QQW168" s="90"/>
      <c r="QQX168" s="90"/>
      <c r="QQY168" s="90"/>
      <c r="QQZ168" s="90"/>
      <c r="QRA168" s="90"/>
      <c r="QRB168" s="90"/>
      <c r="QRC168" s="90"/>
      <c r="QRD168" s="90"/>
      <c r="QRE168" s="90"/>
      <c r="QRF168" s="90"/>
      <c r="QRG168" s="90"/>
      <c r="QRH168" s="90"/>
      <c r="QRI168" s="90"/>
      <c r="QRJ168" s="90"/>
      <c r="QRK168" s="90"/>
      <c r="QRL168" s="90"/>
      <c r="QRM168" s="90"/>
      <c r="QRN168" s="90"/>
      <c r="QRO168" s="90"/>
      <c r="QRP168" s="90"/>
      <c r="QRQ168" s="90"/>
      <c r="QRR168" s="90"/>
      <c r="QRS168" s="90"/>
      <c r="QRT168" s="90"/>
      <c r="QRU168" s="90"/>
      <c r="QRV168" s="90"/>
      <c r="QRW168" s="90"/>
      <c r="QRX168" s="90"/>
      <c r="QRY168" s="90"/>
      <c r="QRZ168" s="90"/>
      <c r="QSA168" s="90"/>
      <c r="QSB168" s="90"/>
      <c r="QSC168" s="90"/>
      <c r="QSD168" s="90"/>
      <c r="QSE168" s="90"/>
      <c r="QSF168" s="90"/>
      <c r="QSG168" s="90"/>
      <c r="QSH168" s="90"/>
      <c r="QSI168" s="90"/>
      <c r="QSJ168" s="90"/>
      <c r="QSK168" s="90"/>
      <c r="QSL168" s="90"/>
      <c r="QSM168" s="90"/>
      <c r="QSN168" s="90"/>
      <c r="QSO168" s="90"/>
      <c r="QSP168" s="90"/>
      <c r="QSQ168" s="90"/>
      <c r="QSR168" s="90"/>
      <c r="QSS168" s="90"/>
      <c r="QST168" s="90"/>
      <c r="QSU168" s="90"/>
      <c r="QSV168" s="90"/>
      <c r="QSW168" s="90"/>
      <c r="QSX168" s="90"/>
      <c r="QSY168" s="90"/>
      <c r="QSZ168" s="90"/>
      <c r="QTA168" s="90"/>
      <c r="QTB168" s="90"/>
      <c r="QTC168" s="90"/>
      <c r="QTD168" s="90"/>
      <c r="QTE168" s="90"/>
      <c r="QTF168" s="90"/>
      <c r="QTG168" s="90"/>
      <c r="QTH168" s="90"/>
      <c r="QTI168" s="90"/>
      <c r="QTJ168" s="90"/>
      <c r="QTK168" s="90"/>
      <c r="QTL168" s="90"/>
      <c r="QTM168" s="90"/>
      <c r="QTN168" s="90"/>
      <c r="QTO168" s="90"/>
      <c r="QTP168" s="90"/>
      <c r="QTQ168" s="90"/>
      <c r="QTR168" s="90"/>
      <c r="QTS168" s="90"/>
      <c r="QTT168" s="90"/>
      <c r="QTU168" s="90"/>
      <c r="QTV168" s="90"/>
      <c r="QTW168" s="90"/>
      <c r="QTX168" s="90"/>
      <c r="QTY168" s="90"/>
      <c r="QTZ168" s="90"/>
      <c r="QUA168" s="90"/>
      <c r="QUB168" s="90"/>
      <c r="QUC168" s="90"/>
      <c r="QUD168" s="90"/>
      <c r="QUE168" s="90"/>
      <c r="QUF168" s="90"/>
      <c r="QUG168" s="90"/>
      <c r="QUH168" s="90"/>
      <c r="QUI168" s="90"/>
      <c r="QUJ168" s="90"/>
      <c r="QUK168" s="90"/>
      <c r="QUL168" s="90"/>
      <c r="QUM168" s="90"/>
      <c r="QUN168" s="90"/>
      <c r="QUO168" s="90"/>
      <c r="QUP168" s="90"/>
      <c r="QUQ168" s="90"/>
      <c r="QUR168" s="90"/>
      <c r="QUS168" s="90"/>
      <c r="QUT168" s="90"/>
      <c r="QUU168" s="90"/>
      <c r="QUV168" s="90"/>
      <c r="QUW168" s="90"/>
      <c r="QUX168" s="90"/>
      <c r="QUY168" s="90"/>
      <c r="QUZ168" s="90"/>
      <c r="QVA168" s="90"/>
      <c r="QVB168" s="90"/>
      <c r="QVC168" s="90"/>
      <c r="QVD168" s="90"/>
      <c r="QVE168" s="90"/>
      <c r="QVF168" s="90"/>
      <c r="QVG168" s="90"/>
      <c r="QVH168" s="90"/>
      <c r="QVI168" s="90"/>
      <c r="QVJ168" s="90"/>
      <c r="QVK168" s="90"/>
      <c r="QVL168" s="90"/>
      <c r="QVM168" s="90"/>
      <c r="QVN168" s="90"/>
      <c r="QVO168" s="90"/>
      <c r="QVP168" s="90"/>
      <c r="QVQ168" s="90"/>
      <c r="QVR168" s="90"/>
      <c r="QVS168" s="90"/>
      <c r="QVT168" s="90"/>
      <c r="QVU168" s="90"/>
      <c r="QVV168" s="90"/>
      <c r="QVW168" s="90"/>
      <c r="QVX168" s="90"/>
      <c r="QVY168" s="90"/>
      <c r="QVZ168" s="90"/>
      <c r="QWA168" s="90"/>
      <c r="QWB168" s="90"/>
      <c r="QWC168" s="90"/>
      <c r="QWD168" s="90"/>
      <c r="QWE168" s="90"/>
      <c r="QWF168" s="90"/>
      <c r="QWG168" s="90"/>
      <c r="QWH168" s="90"/>
      <c r="QWI168" s="90"/>
      <c r="QWJ168" s="90"/>
      <c r="QWK168" s="90"/>
      <c r="QWL168" s="90"/>
      <c r="QWM168" s="90"/>
      <c r="QWN168" s="90"/>
      <c r="QWO168" s="90"/>
      <c r="QWP168" s="90"/>
      <c r="QWQ168" s="90"/>
      <c r="QWR168" s="90"/>
      <c r="QWS168" s="90"/>
      <c r="QWT168" s="90"/>
      <c r="QWU168" s="90"/>
      <c r="QWV168" s="90"/>
      <c r="QWW168" s="90"/>
      <c r="QWX168" s="90"/>
      <c r="QWY168" s="90"/>
      <c r="QWZ168" s="90"/>
      <c r="QXA168" s="90"/>
      <c r="QXB168" s="90"/>
      <c r="QXC168" s="90"/>
      <c r="QXD168" s="90"/>
      <c r="QXE168" s="90"/>
      <c r="QXF168" s="90"/>
      <c r="QXG168" s="90"/>
      <c r="QXH168" s="90"/>
      <c r="QXI168" s="90"/>
      <c r="QXJ168" s="90"/>
      <c r="QXK168" s="90"/>
      <c r="QXL168" s="90"/>
      <c r="QXM168" s="90"/>
      <c r="QXN168" s="90"/>
      <c r="QXO168" s="90"/>
      <c r="QXP168" s="90"/>
      <c r="QXQ168" s="90"/>
      <c r="QXR168" s="90"/>
      <c r="QXS168" s="90"/>
      <c r="QXT168" s="90"/>
      <c r="QXU168" s="90"/>
      <c r="QXV168" s="90"/>
      <c r="QXW168" s="90"/>
      <c r="QXX168" s="90"/>
      <c r="QXY168" s="90"/>
      <c r="QXZ168" s="90"/>
      <c r="QYA168" s="90"/>
      <c r="QYB168" s="90"/>
      <c r="QYC168" s="90"/>
      <c r="QYD168" s="90"/>
      <c r="QYE168" s="90"/>
      <c r="QYF168" s="90"/>
      <c r="QYG168" s="90"/>
      <c r="QYH168" s="90"/>
      <c r="QYI168" s="90"/>
      <c r="QYJ168" s="90"/>
      <c r="QYK168" s="90"/>
      <c r="QYL168" s="90"/>
      <c r="QYM168" s="90"/>
      <c r="QYN168" s="90"/>
      <c r="QYO168" s="90"/>
      <c r="QYP168" s="90"/>
      <c r="QYQ168" s="90"/>
      <c r="QYR168" s="90"/>
      <c r="QYS168" s="90"/>
      <c r="QYT168" s="90"/>
      <c r="QYU168" s="90"/>
      <c r="QYV168" s="90"/>
      <c r="QYW168" s="90"/>
      <c r="QYX168" s="90"/>
      <c r="QYY168" s="90"/>
      <c r="QYZ168" s="90"/>
      <c r="QZA168" s="90"/>
      <c r="QZB168" s="90"/>
      <c r="QZC168" s="90"/>
      <c r="QZD168" s="90"/>
      <c r="QZE168" s="90"/>
      <c r="QZF168" s="90"/>
      <c r="QZG168" s="90"/>
      <c r="QZH168" s="90"/>
      <c r="QZI168" s="90"/>
      <c r="QZJ168" s="90"/>
      <c r="QZK168" s="90"/>
      <c r="QZL168" s="90"/>
      <c r="QZM168" s="90"/>
      <c r="QZN168" s="90"/>
      <c r="QZO168" s="90"/>
      <c r="QZP168" s="90"/>
      <c r="QZQ168" s="90"/>
      <c r="QZR168" s="90"/>
      <c r="QZS168" s="90"/>
      <c r="QZT168" s="90"/>
      <c r="QZU168" s="90"/>
      <c r="QZV168" s="90"/>
      <c r="QZW168" s="90"/>
      <c r="QZX168" s="90"/>
      <c r="QZY168" s="90"/>
      <c r="QZZ168" s="90"/>
      <c r="RAA168" s="90"/>
      <c r="RAB168" s="90"/>
      <c r="RAC168" s="90"/>
      <c r="RAD168" s="90"/>
      <c r="RAE168" s="90"/>
      <c r="RAF168" s="90"/>
      <c r="RAG168" s="90"/>
      <c r="RAH168" s="90"/>
      <c r="RAI168" s="90"/>
      <c r="RAJ168" s="90"/>
      <c r="RAK168" s="90"/>
      <c r="RAL168" s="90"/>
      <c r="RAM168" s="90"/>
      <c r="RAN168" s="90"/>
      <c r="RAO168" s="90"/>
      <c r="RAP168" s="90"/>
      <c r="RAQ168" s="90"/>
      <c r="RAR168" s="90"/>
      <c r="RAS168" s="90"/>
      <c r="RAT168" s="90"/>
      <c r="RAU168" s="90"/>
      <c r="RAV168" s="90"/>
      <c r="RAW168" s="90"/>
      <c r="RAX168" s="90"/>
      <c r="RAY168" s="90"/>
      <c r="RAZ168" s="90"/>
      <c r="RBA168" s="90"/>
      <c r="RBB168" s="90"/>
      <c r="RBC168" s="90"/>
      <c r="RBD168" s="90"/>
      <c r="RBE168" s="90"/>
      <c r="RBF168" s="90"/>
      <c r="RBG168" s="90"/>
      <c r="RBH168" s="90"/>
      <c r="RBI168" s="90"/>
      <c r="RBJ168" s="90"/>
      <c r="RBK168" s="90"/>
      <c r="RBL168" s="90"/>
      <c r="RBM168" s="90"/>
      <c r="RBN168" s="90"/>
      <c r="RBO168" s="90"/>
      <c r="RBP168" s="90"/>
      <c r="RBQ168" s="90"/>
      <c r="RBR168" s="90"/>
      <c r="RBS168" s="90"/>
      <c r="RBT168" s="90"/>
      <c r="RBU168" s="90"/>
      <c r="RBV168" s="90"/>
      <c r="RBW168" s="90"/>
      <c r="RBX168" s="90"/>
      <c r="RBY168" s="90"/>
      <c r="RBZ168" s="90"/>
      <c r="RCA168" s="90"/>
      <c r="RCB168" s="90"/>
      <c r="RCC168" s="90"/>
      <c r="RCD168" s="90"/>
      <c r="RCE168" s="90"/>
      <c r="RCF168" s="90"/>
      <c r="RCG168" s="90"/>
      <c r="RCH168" s="90"/>
      <c r="RCI168" s="90"/>
      <c r="RCJ168" s="90"/>
      <c r="RCK168" s="90"/>
      <c r="RCL168" s="90"/>
      <c r="RCM168" s="90"/>
      <c r="RCN168" s="90"/>
      <c r="RCO168" s="90"/>
      <c r="RCP168" s="90"/>
      <c r="RCQ168" s="90"/>
      <c r="RCR168" s="90"/>
      <c r="RCS168" s="90"/>
      <c r="RCT168" s="90"/>
      <c r="RCU168" s="90"/>
      <c r="RCV168" s="90"/>
      <c r="RCW168" s="90"/>
      <c r="RCX168" s="90"/>
      <c r="RCY168" s="90"/>
      <c r="RCZ168" s="90"/>
      <c r="RDA168" s="90"/>
      <c r="RDB168" s="90"/>
      <c r="RDC168" s="90"/>
      <c r="RDD168" s="90"/>
      <c r="RDE168" s="90"/>
      <c r="RDF168" s="90"/>
      <c r="RDG168" s="90"/>
      <c r="RDH168" s="90"/>
      <c r="RDI168" s="90"/>
      <c r="RDJ168" s="90"/>
      <c r="RDK168" s="90"/>
      <c r="RDL168" s="90"/>
      <c r="RDM168" s="90"/>
      <c r="RDN168" s="90"/>
      <c r="RDO168" s="90"/>
      <c r="RDP168" s="90"/>
      <c r="RDQ168" s="90"/>
      <c r="RDR168" s="90"/>
      <c r="RDS168" s="90"/>
      <c r="RDT168" s="90"/>
      <c r="RDU168" s="90"/>
      <c r="RDV168" s="90"/>
      <c r="RDW168" s="90"/>
      <c r="RDX168" s="90"/>
      <c r="RDY168" s="90"/>
      <c r="RDZ168" s="90"/>
      <c r="REA168" s="90"/>
      <c r="REB168" s="90"/>
      <c r="REC168" s="90"/>
      <c r="RED168" s="90"/>
      <c r="REE168" s="90"/>
      <c r="REF168" s="90"/>
      <c r="REG168" s="90"/>
      <c r="REH168" s="90"/>
      <c r="REI168" s="90"/>
      <c r="REJ168" s="90"/>
      <c r="REK168" s="90"/>
      <c r="REL168" s="90"/>
      <c r="REM168" s="90"/>
      <c r="REN168" s="90"/>
      <c r="REO168" s="90"/>
      <c r="REP168" s="90"/>
      <c r="REQ168" s="90"/>
      <c r="RER168" s="90"/>
      <c r="RES168" s="90"/>
      <c r="RET168" s="90"/>
      <c r="REU168" s="90"/>
      <c r="REV168" s="90"/>
      <c r="REW168" s="90"/>
      <c r="REX168" s="90"/>
      <c r="REY168" s="90"/>
      <c r="REZ168" s="90"/>
      <c r="RFA168" s="90"/>
      <c r="RFB168" s="90"/>
      <c r="RFC168" s="90"/>
      <c r="RFD168" s="90"/>
      <c r="RFE168" s="90"/>
      <c r="RFF168" s="90"/>
      <c r="RFG168" s="90"/>
      <c r="RFH168" s="90"/>
      <c r="RFI168" s="90"/>
      <c r="RFJ168" s="90"/>
      <c r="RFK168" s="90"/>
      <c r="RFL168" s="90"/>
      <c r="RFM168" s="90"/>
      <c r="RFN168" s="90"/>
      <c r="RFO168" s="90"/>
      <c r="RFP168" s="90"/>
      <c r="RFQ168" s="90"/>
      <c r="RFR168" s="90"/>
      <c r="RFS168" s="90"/>
      <c r="RFT168" s="90"/>
      <c r="RFU168" s="90"/>
      <c r="RFV168" s="90"/>
      <c r="RFW168" s="90"/>
      <c r="RFX168" s="90"/>
      <c r="RFY168" s="90"/>
      <c r="RFZ168" s="90"/>
      <c r="RGA168" s="90"/>
      <c r="RGB168" s="90"/>
      <c r="RGC168" s="90"/>
      <c r="RGD168" s="90"/>
      <c r="RGE168" s="90"/>
      <c r="RGF168" s="90"/>
      <c r="RGG168" s="90"/>
      <c r="RGH168" s="90"/>
      <c r="RGI168" s="90"/>
      <c r="RGJ168" s="90"/>
      <c r="RGK168" s="90"/>
      <c r="RGL168" s="90"/>
      <c r="RGM168" s="90"/>
      <c r="RGN168" s="90"/>
      <c r="RGO168" s="90"/>
      <c r="RGP168" s="90"/>
      <c r="RGQ168" s="90"/>
      <c r="RGR168" s="90"/>
      <c r="RGS168" s="90"/>
      <c r="RGT168" s="90"/>
      <c r="RGU168" s="90"/>
      <c r="RGV168" s="90"/>
      <c r="RGW168" s="90"/>
      <c r="RGX168" s="90"/>
      <c r="RGY168" s="90"/>
      <c r="RGZ168" s="90"/>
      <c r="RHA168" s="90"/>
      <c r="RHB168" s="90"/>
      <c r="RHC168" s="90"/>
      <c r="RHD168" s="90"/>
      <c r="RHE168" s="90"/>
      <c r="RHF168" s="90"/>
      <c r="RHG168" s="90"/>
      <c r="RHH168" s="90"/>
      <c r="RHI168" s="90"/>
      <c r="RHJ168" s="90"/>
      <c r="RHK168" s="90"/>
      <c r="RHL168" s="90"/>
      <c r="RHM168" s="90"/>
      <c r="RHN168" s="90"/>
      <c r="RHO168" s="90"/>
      <c r="RHP168" s="90"/>
      <c r="RHQ168" s="90"/>
      <c r="RHR168" s="90"/>
      <c r="RHS168" s="90"/>
      <c r="RHT168" s="90"/>
      <c r="RHU168" s="90"/>
      <c r="RHV168" s="90"/>
      <c r="RHW168" s="90"/>
      <c r="RHX168" s="90"/>
      <c r="RHY168" s="90"/>
      <c r="RHZ168" s="90"/>
      <c r="RIA168" s="90"/>
      <c r="RIB168" s="90"/>
      <c r="RIC168" s="90"/>
      <c r="RID168" s="90"/>
      <c r="RIE168" s="90"/>
      <c r="RIF168" s="90"/>
      <c r="RIG168" s="90"/>
      <c r="RIH168" s="90"/>
      <c r="RII168" s="90"/>
      <c r="RIJ168" s="90"/>
      <c r="RIK168" s="90"/>
      <c r="RIL168" s="90"/>
      <c r="RIM168" s="90"/>
      <c r="RIN168" s="90"/>
      <c r="RIO168" s="90"/>
      <c r="RIP168" s="90"/>
      <c r="RIQ168" s="90"/>
      <c r="RIR168" s="90"/>
      <c r="RIS168" s="90"/>
      <c r="RIT168" s="90"/>
      <c r="RIU168" s="90"/>
      <c r="RIV168" s="90"/>
      <c r="RIW168" s="90"/>
      <c r="RIX168" s="90"/>
      <c r="RIY168" s="90"/>
      <c r="RIZ168" s="90"/>
      <c r="RJA168" s="90"/>
      <c r="RJB168" s="90"/>
      <c r="RJC168" s="90"/>
      <c r="RJD168" s="90"/>
      <c r="RJE168" s="90"/>
      <c r="RJF168" s="90"/>
      <c r="RJG168" s="90"/>
      <c r="RJH168" s="90"/>
      <c r="RJI168" s="90"/>
      <c r="RJJ168" s="90"/>
      <c r="RJK168" s="90"/>
      <c r="RJL168" s="90"/>
      <c r="RJM168" s="90"/>
      <c r="RJN168" s="90"/>
      <c r="RJO168" s="90"/>
      <c r="RJP168" s="90"/>
      <c r="RJQ168" s="90"/>
      <c r="RJR168" s="90"/>
      <c r="RJS168" s="90"/>
      <c r="RJT168" s="90"/>
      <c r="RJU168" s="90"/>
      <c r="RJV168" s="90"/>
      <c r="RJW168" s="90"/>
      <c r="RJX168" s="90"/>
      <c r="RJY168" s="90"/>
      <c r="RJZ168" s="90"/>
      <c r="RKA168" s="90"/>
      <c r="RKB168" s="90"/>
      <c r="RKC168" s="90"/>
      <c r="RKD168" s="90"/>
      <c r="RKE168" s="90"/>
      <c r="RKF168" s="90"/>
      <c r="RKG168" s="90"/>
      <c r="RKH168" s="90"/>
      <c r="RKI168" s="90"/>
      <c r="RKJ168" s="90"/>
      <c r="RKK168" s="90"/>
      <c r="RKL168" s="90"/>
      <c r="RKM168" s="90"/>
      <c r="RKN168" s="90"/>
      <c r="RKO168" s="90"/>
      <c r="RKP168" s="90"/>
      <c r="RKQ168" s="90"/>
      <c r="RKR168" s="90"/>
      <c r="RKS168" s="90"/>
      <c r="RKT168" s="90"/>
      <c r="RKU168" s="90"/>
      <c r="RKV168" s="90"/>
      <c r="RKW168" s="90"/>
      <c r="RKX168" s="90"/>
      <c r="RKY168" s="90"/>
      <c r="RKZ168" s="90"/>
      <c r="RLA168" s="90"/>
      <c r="RLB168" s="90"/>
      <c r="RLC168" s="90"/>
      <c r="RLD168" s="90"/>
      <c r="RLE168" s="90"/>
      <c r="RLF168" s="90"/>
      <c r="RLG168" s="90"/>
      <c r="RLH168" s="90"/>
      <c r="RLI168" s="90"/>
      <c r="RLJ168" s="90"/>
      <c r="RLK168" s="90"/>
      <c r="RLL168" s="90"/>
      <c r="RLM168" s="90"/>
      <c r="RLN168" s="90"/>
      <c r="RLO168" s="90"/>
      <c r="RLP168" s="90"/>
      <c r="RLQ168" s="90"/>
      <c r="RLR168" s="90"/>
      <c r="RLS168" s="90"/>
      <c r="RLT168" s="90"/>
      <c r="RLU168" s="90"/>
      <c r="RLV168" s="90"/>
      <c r="RLW168" s="90"/>
      <c r="RLX168" s="90"/>
      <c r="RLY168" s="90"/>
      <c r="RLZ168" s="90"/>
      <c r="RMA168" s="90"/>
      <c r="RMB168" s="90"/>
      <c r="RMC168" s="90"/>
      <c r="RMD168" s="90"/>
      <c r="RME168" s="90"/>
      <c r="RMF168" s="90"/>
      <c r="RMG168" s="90"/>
      <c r="RMH168" s="90"/>
      <c r="RMI168" s="90"/>
      <c r="RMJ168" s="90"/>
      <c r="RMK168" s="90"/>
      <c r="RML168" s="90"/>
      <c r="RMM168" s="90"/>
      <c r="RMN168" s="90"/>
      <c r="RMO168" s="90"/>
      <c r="RMP168" s="90"/>
      <c r="RMQ168" s="90"/>
      <c r="RMR168" s="90"/>
      <c r="RMS168" s="90"/>
      <c r="RMT168" s="90"/>
      <c r="RMU168" s="90"/>
      <c r="RMV168" s="90"/>
      <c r="RMW168" s="90"/>
      <c r="RMX168" s="90"/>
      <c r="RMY168" s="90"/>
      <c r="RMZ168" s="90"/>
      <c r="RNA168" s="90"/>
      <c r="RNB168" s="90"/>
      <c r="RNC168" s="90"/>
      <c r="RND168" s="90"/>
      <c r="RNE168" s="90"/>
      <c r="RNF168" s="90"/>
      <c r="RNG168" s="90"/>
      <c r="RNH168" s="90"/>
      <c r="RNI168" s="90"/>
      <c r="RNJ168" s="90"/>
      <c r="RNK168" s="90"/>
      <c r="RNL168" s="90"/>
      <c r="RNM168" s="90"/>
      <c r="RNN168" s="90"/>
      <c r="RNO168" s="90"/>
      <c r="RNP168" s="90"/>
      <c r="RNQ168" s="90"/>
      <c r="RNR168" s="90"/>
      <c r="RNS168" s="90"/>
      <c r="RNT168" s="90"/>
      <c r="RNU168" s="90"/>
      <c r="RNV168" s="90"/>
      <c r="RNW168" s="90"/>
      <c r="RNX168" s="90"/>
      <c r="RNY168" s="90"/>
      <c r="RNZ168" s="90"/>
      <c r="ROA168" s="90"/>
      <c r="ROB168" s="90"/>
      <c r="ROC168" s="90"/>
      <c r="ROD168" s="90"/>
      <c r="ROE168" s="90"/>
      <c r="ROF168" s="90"/>
      <c r="ROG168" s="90"/>
      <c r="ROH168" s="90"/>
      <c r="ROI168" s="90"/>
      <c r="ROJ168" s="90"/>
      <c r="ROK168" s="90"/>
      <c r="ROL168" s="90"/>
      <c r="ROM168" s="90"/>
      <c r="RON168" s="90"/>
      <c r="ROO168" s="90"/>
      <c r="ROP168" s="90"/>
      <c r="ROQ168" s="90"/>
      <c r="ROR168" s="90"/>
      <c r="ROS168" s="90"/>
      <c r="ROT168" s="90"/>
      <c r="ROU168" s="90"/>
      <c r="ROV168" s="90"/>
      <c r="ROW168" s="90"/>
      <c r="ROX168" s="90"/>
      <c r="ROY168" s="90"/>
      <c r="ROZ168" s="90"/>
      <c r="RPA168" s="90"/>
      <c r="RPB168" s="90"/>
      <c r="RPC168" s="90"/>
      <c r="RPD168" s="90"/>
      <c r="RPE168" s="90"/>
      <c r="RPF168" s="90"/>
      <c r="RPG168" s="90"/>
      <c r="RPH168" s="90"/>
      <c r="RPI168" s="90"/>
      <c r="RPJ168" s="90"/>
      <c r="RPK168" s="90"/>
      <c r="RPL168" s="90"/>
      <c r="RPM168" s="90"/>
      <c r="RPN168" s="90"/>
      <c r="RPO168" s="90"/>
      <c r="RPP168" s="90"/>
      <c r="RPQ168" s="90"/>
      <c r="RPR168" s="90"/>
      <c r="RPS168" s="90"/>
      <c r="RPT168" s="90"/>
      <c r="RPU168" s="90"/>
      <c r="RPV168" s="90"/>
      <c r="RPW168" s="90"/>
      <c r="RPX168" s="90"/>
      <c r="RPY168" s="90"/>
      <c r="RPZ168" s="90"/>
      <c r="RQA168" s="90"/>
      <c r="RQB168" s="90"/>
      <c r="RQC168" s="90"/>
      <c r="RQD168" s="90"/>
      <c r="RQE168" s="90"/>
      <c r="RQF168" s="90"/>
      <c r="RQG168" s="90"/>
      <c r="RQH168" s="90"/>
      <c r="RQI168" s="90"/>
      <c r="RQJ168" s="90"/>
      <c r="RQK168" s="90"/>
      <c r="RQL168" s="90"/>
      <c r="RQM168" s="90"/>
      <c r="RQN168" s="90"/>
      <c r="RQO168" s="90"/>
      <c r="RQP168" s="90"/>
      <c r="RQQ168" s="90"/>
      <c r="RQR168" s="90"/>
      <c r="RQS168" s="90"/>
      <c r="RQT168" s="90"/>
      <c r="RQU168" s="90"/>
      <c r="RQV168" s="90"/>
      <c r="RQW168" s="90"/>
      <c r="RQX168" s="90"/>
      <c r="RQY168" s="90"/>
      <c r="RQZ168" s="90"/>
      <c r="RRA168" s="90"/>
      <c r="RRB168" s="90"/>
      <c r="RRC168" s="90"/>
      <c r="RRD168" s="90"/>
      <c r="RRE168" s="90"/>
      <c r="RRF168" s="90"/>
      <c r="RRG168" s="90"/>
      <c r="RRH168" s="90"/>
      <c r="RRI168" s="90"/>
      <c r="RRJ168" s="90"/>
      <c r="RRK168" s="90"/>
      <c r="RRL168" s="90"/>
      <c r="RRM168" s="90"/>
      <c r="RRN168" s="90"/>
      <c r="RRO168" s="90"/>
      <c r="RRP168" s="90"/>
      <c r="RRQ168" s="90"/>
      <c r="RRR168" s="90"/>
      <c r="RRS168" s="90"/>
      <c r="RRT168" s="90"/>
      <c r="RRU168" s="90"/>
      <c r="RRV168" s="90"/>
      <c r="RRW168" s="90"/>
      <c r="RRX168" s="90"/>
      <c r="RRY168" s="90"/>
      <c r="RRZ168" s="90"/>
      <c r="RSA168" s="90"/>
      <c r="RSB168" s="90"/>
      <c r="RSC168" s="90"/>
      <c r="RSD168" s="90"/>
      <c r="RSE168" s="90"/>
      <c r="RSF168" s="90"/>
      <c r="RSG168" s="90"/>
      <c r="RSH168" s="90"/>
      <c r="RSI168" s="90"/>
      <c r="RSJ168" s="90"/>
      <c r="RSK168" s="90"/>
      <c r="RSL168" s="90"/>
      <c r="RSM168" s="90"/>
      <c r="RSN168" s="90"/>
      <c r="RSO168" s="90"/>
      <c r="RSP168" s="90"/>
      <c r="RSQ168" s="90"/>
      <c r="RSR168" s="90"/>
      <c r="RSS168" s="90"/>
      <c r="RST168" s="90"/>
      <c r="RSU168" s="90"/>
      <c r="RSV168" s="90"/>
      <c r="RSW168" s="90"/>
      <c r="RSX168" s="90"/>
      <c r="RSY168" s="90"/>
      <c r="RSZ168" s="90"/>
      <c r="RTA168" s="90"/>
      <c r="RTB168" s="90"/>
      <c r="RTC168" s="90"/>
      <c r="RTD168" s="90"/>
      <c r="RTE168" s="90"/>
      <c r="RTF168" s="90"/>
      <c r="RTG168" s="90"/>
      <c r="RTH168" s="90"/>
      <c r="RTI168" s="90"/>
      <c r="RTJ168" s="90"/>
      <c r="RTK168" s="90"/>
      <c r="RTL168" s="90"/>
      <c r="RTM168" s="90"/>
      <c r="RTN168" s="90"/>
      <c r="RTO168" s="90"/>
      <c r="RTP168" s="90"/>
      <c r="RTQ168" s="90"/>
      <c r="RTR168" s="90"/>
      <c r="RTS168" s="90"/>
      <c r="RTT168" s="90"/>
      <c r="RTU168" s="90"/>
      <c r="RTV168" s="90"/>
      <c r="RTW168" s="90"/>
      <c r="RTX168" s="90"/>
      <c r="RTY168" s="90"/>
      <c r="RTZ168" s="90"/>
      <c r="RUA168" s="90"/>
      <c r="RUB168" s="90"/>
      <c r="RUC168" s="90"/>
      <c r="RUD168" s="90"/>
      <c r="RUE168" s="90"/>
      <c r="RUF168" s="90"/>
      <c r="RUG168" s="90"/>
      <c r="RUH168" s="90"/>
      <c r="RUI168" s="90"/>
      <c r="RUJ168" s="90"/>
      <c r="RUK168" s="90"/>
      <c r="RUL168" s="90"/>
      <c r="RUM168" s="90"/>
      <c r="RUN168" s="90"/>
      <c r="RUO168" s="90"/>
      <c r="RUP168" s="90"/>
      <c r="RUQ168" s="90"/>
      <c r="RUR168" s="90"/>
      <c r="RUS168" s="90"/>
      <c r="RUT168" s="90"/>
      <c r="RUU168" s="90"/>
      <c r="RUV168" s="90"/>
      <c r="RUW168" s="90"/>
      <c r="RUX168" s="90"/>
      <c r="RUY168" s="90"/>
      <c r="RUZ168" s="90"/>
      <c r="RVA168" s="90"/>
      <c r="RVB168" s="90"/>
      <c r="RVC168" s="90"/>
      <c r="RVD168" s="90"/>
      <c r="RVE168" s="90"/>
      <c r="RVF168" s="90"/>
      <c r="RVG168" s="90"/>
      <c r="RVH168" s="90"/>
      <c r="RVI168" s="90"/>
      <c r="RVJ168" s="90"/>
      <c r="RVK168" s="90"/>
      <c r="RVL168" s="90"/>
      <c r="RVM168" s="90"/>
      <c r="RVN168" s="90"/>
      <c r="RVO168" s="90"/>
      <c r="RVP168" s="90"/>
      <c r="RVQ168" s="90"/>
      <c r="RVR168" s="90"/>
      <c r="RVS168" s="90"/>
      <c r="RVT168" s="90"/>
      <c r="RVU168" s="90"/>
      <c r="RVV168" s="90"/>
      <c r="RVW168" s="90"/>
      <c r="RVX168" s="90"/>
      <c r="RVY168" s="90"/>
      <c r="RVZ168" s="90"/>
      <c r="RWA168" s="90"/>
      <c r="RWB168" s="90"/>
      <c r="RWC168" s="90"/>
      <c r="RWD168" s="90"/>
      <c r="RWE168" s="90"/>
      <c r="RWF168" s="90"/>
      <c r="RWG168" s="90"/>
      <c r="RWH168" s="90"/>
      <c r="RWI168" s="90"/>
      <c r="RWJ168" s="90"/>
      <c r="RWK168" s="90"/>
      <c r="RWL168" s="90"/>
      <c r="RWM168" s="90"/>
      <c r="RWN168" s="90"/>
      <c r="RWO168" s="90"/>
      <c r="RWP168" s="90"/>
      <c r="RWQ168" s="90"/>
      <c r="RWR168" s="90"/>
      <c r="RWS168" s="90"/>
      <c r="RWT168" s="90"/>
      <c r="RWU168" s="90"/>
      <c r="RWV168" s="90"/>
      <c r="RWW168" s="90"/>
      <c r="RWX168" s="90"/>
      <c r="RWY168" s="90"/>
      <c r="RWZ168" s="90"/>
      <c r="RXA168" s="90"/>
      <c r="RXB168" s="90"/>
      <c r="RXC168" s="90"/>
      <c r="RXD168" s="90"/>
      <c r="RXE168" s="90"/>
      <c r="RXF168" s="90"/>
      <c r="RXG168" s="90"/>
      <c r="RXH168" s="90"/>
      <c r="RXI168" s="90"/>
      <c r="RXJ168" s="90"/>
      <c r="RXK168" s="90"/>
      <c r="RXL168" s="90"/>
      <c r="RXM168" s="90"/>
      <c r="RXN168" s="90"/>
      <c r="RXO168" s="90"/>
      <c r="RXP168" s="90"/>
      <c r="RXQ168" s="90"/>
      <c r="RXR168" s="90"/>
      <c r="RXS168" s="90"/>
      <c r="RXT168" s="90"/>
      <c r="RXU168" s="90"/>
      <c r="RXV168" s="90"/>
      <c r="RXW168" s="90"/>
      <c r="RXX168" s="90"/>
      <c r="RXY168" s="90"/>
      <c r="RXZ168" s="90"/>
      <c r="RYA168" s="90"/>
      <c r="RYB168" s="90"/>
      <c r="RYC168" s="90"/>
      <c r="RYD168" s="90"/>
      <c r="RYE168" s="90"/>
      <c r="RYF168" s="90"/>
      <c r="RYG168" s="90"/>
      <c r="RYH168" s="90"/>
      <c r="RYI168" s="90"/>
      <c r="RYJ168" s="90"/>
      <c r="RYK168" s="90"/>
      <c r="RYL168" s="90"/>
      <c r="RYM168" s="90"/>
      <c r="RYN168" s="90"/>
      <c r="RYO168" s="90"/>
      <c r="RYP168" s="90"/>
      <c r="RYQ168" s="90"/>
      <c r="RYR168" s="90"/>
      <c r="RYS168" s="90"/>
      <c r="RYT168" s="90"/>
      <c r="RYU168" s="90"/>
      <c r="RYV168" s="90"/>
      <c r="RYW168" s="90"/>
      <c r="RYX168" s="90"/>
      <c r="RYY168" s="90"/>
      <c r="RYZ168" s="90"/>
      <c r="RZA168" s="90"/>
      <c r="RZB168" s="90"/>
      <c r="RZC168" s="90"/>
      <c r="RZD168" s="90"/>
      <c r="RZE168" s="90"/>
      <c r="RZF168" s="90"/>
      <c r="RZG168" s="90"/>
      <c r="RZH168" s="90"/>
      <c r="RZI168" s="90"/>
      <c r="RZJ168" s="90"/>
      <c r="RZK168" s="90"/>
      <c r="RZL168" s="90"/>
      <c r="RZM168" s="90"/>
      <c r="RZN168" s="90"/>
      <c r="RZO168" s="90"/>
      <c r="RZP168" s="90"/>
      <c r="RZQ168" s="90"/>
      <c r="RZR168" s="90"/>
      <c r="RZS168" s="90"/>
      <c r="RZT168" s="90"/>
      <c r="RZU168" s="90"/>
      <c r="RZV168" s="90"/>
      <c r="RZW168" s="90"/>
      <c r="RZX168" s="90"/>
      <c r="RZY168" s="90"/>
      <c r="RZZ168" s="90"/>
      <c r="SAA168" s="90"/>
      <c r="SAB168" s="90"/>
      <c r="SAC168" s="90"/>
      <c r="SAD168" s="90"/>
      <c r="SAE168" s="90"/>
      <c r="SAF168" s="90"/>
      <c r="SAG168" s="90"/>
      <c r="SAH168" s="90"/>
      <c r="SAI168" s="90"/>
      <c r="SAJ168" s="90"/>
      <c r="SAK168" s="90"/>
      <c r="SAL168" s="90"/>
      <c r="SAM168" s="90"/>
      <c r="SAN168" s="90"/>
      <c r="SAO168" s="90"/>
      <c r="SAP168" s="90"/>
      <c r="SAQ168" s="90"/>
      <c r="SAR168" s="90"/>
      <c r="SAS168" s="90"/>
      <c r="SAT168" s="90"/>
      <c r="SAU168" s="90"/>
      <c r="SAV168" s="90"/>
      <c r="SAW168" s="90"/>
      <c r="SAX168" s="90"/>
      <c r="SAY168" s="90"/>
      <c r="SAZ168" s="90"/>
      <c r="SBA168" s="90"/>
      <c r="SBB168" s="90"/>
      <c r="SBC168" s="90"/>
      <c r="SBD168" s="90"/>
      <c r="SBE168" s="90"/>
      <c r="SBF168" s="90"/>
      <c r="SBG168" s="90"/>
      <c r="SBH168" s="90"/>
      <c r="SBI168" s="90"/>
      <c r="SBJ168" s="90"/>
      <c r="SBK168" s="90"/>
      <c r="SBL168" s="90"/>
      <c r="SBM168" s="90"/>
      <c r="SBN168" s="90"/>
      <c r="SBO168" s="90"/>
      <c r="SBP168" s="90"/>
      <c r="SBQ168" s="90"/>
      <c r="SBR168" s="90"/>
      <c r="SBS168" s="90"/>
      <c r="SBT168" s="90"/>
      <c r="SBU168" s="90"/>
      <c r="SBV168" s="90"/>
      <c r="SBW168" s="90"/>
      <c r="SBX168" s="90"/>
      <c r="SBY168" s="90"/>
      <c r="SBZ168" s="90"/>
      <c r="SCA168" s="90"/>
      <c r="SCB168" s="90"/>
      <c r="SCC168" s="90"/>
      <c r="SCD168" s="90"/>
      <c r="SCE168" s="90"/>
      <c r="SCF168" s="90"/>
      <c r="SCG168" s="90"/>
      <c r="SCH168" s="90"/>
      <c r="SCI168" s="90"/>
      <c r="SCJ168" s="90"/>
      <c r="SCK168" s="90"/>
      <c r="SCL168" s="90"/>
      <c r="SCM168" s="90"/>
      <c r="SCN168" s="90"/>
      <c r="SCO168" s="90"/>
      <c r="SCP168" s="90"/>
      <c r="SCQ168" s="90"/>
      <c r="SCR168" s="90"/>
      <c r="SCS168" s="90"/>
      <c r="SCT168" s="90"/>
      <c r="SCU168" s="90"/>
      <c r="SCV168" s="90"/>
      <c r="SCW168" s="90"/>
      <c r="SCX168" s="90"/>
      <c r="SCY168" s="90"/>
      <c r="SCZ168" s="90"/>
      <c r="SDA168" s="90"/>
      <c r="SDB168" s="90"/>
      <c r="SDC168" s="90"/>
      <c r="SDD168" s="90"/>
      <c r="SDE168" s="90"/>
      <c r="SDF168" s="90"/>
      <c r="SDG168" s="90"/>
      <c r="SDH168" s="90"/>
      <c r="SDI168" s="90"/>
      <c r="SDJ168" s="90"/>
      <c r="SDK168" s="90"/>
      <c r="SDL168" s="90"/>
      <c r="SDM168" s="90"/>
      <c r="SDN168" s="90"/>
      <c r="SDO168" s="90"/>
      <c r="SDP168" s="90"/>
      <c r="SDQ168" s="90"/>
      <c r="SDR168" s="90"/>
      <c r="SDS168" s="90"/>
      <c r="SDT168" s="90"/>
      <c r="SDU168" s="90"/>
      <c r="SDV168" s="90"/>
      <c r="SDW168" s="90"/>
      <c r="SDX168" s="90"/>
      <c r="SDY168" s="90"/>
      <c r="SDZ168" s="90"/>
      <c r="SEA168" s="90"/>
      <c r="SEB168" s="90"/>
      <c r="SEC168" s="90"/>
      <c r="SED168" s="90"/>
      <c r="SEE168" s="90"/>
      <c r="SEF168" s="90"/>
      <c r="SEG168" s="90"/>
      <c r="SEH168" s="90"/>
      <c r="SEI168" s="90"/>
      <c r="SEJ168" s="90"/>
      <c r="SEK168" s="90"/>
      <c r="SEL168" s="90"/>
      <c r="SEM168" s="90"/>
      <c r="SEN168" s="90"/>
      <c r="SEO168" s="90"/>
      <c r="SEP168" s="90"/>
      <c r="SEQ168" s="90"/>
      <c r="SER168" s="90"/>
      <c r="SES168" s="90"/>
      <c r="SET168" s="90"/>
      <c r="SEU168" s="90"/>
      <c r="SEV168" s="90"/>
      <c r="SEW168" s="90"/>
      <c r="SEX168" s="90"/>
      <c r="SEY168" s="90"/>
      <c r="SEZ168" s="90"/>
      <c r="SFA168" s="90"/>
      <c r="SFB168" s="90"/>
      <c r="SFC168" s="90"/>
      <c r="SFD168" s="90"/>
      <c r="SFE168" s="90"/>
      <c r="SFF168" s="90"/>
      <c r="SFG168" s="90"/>
      <c r="SFH168" s="90"/>
      <c r="SFI168" s="90"/>
      <c r="SFJ168" s="90"/>
      <c r="SFK168" s="90"/>
      <c r="SFL168" s="90"/>
      <c r="SFM168" s="90"/>
      <c r="SFN168" s="90"/>
      <c r="SFO168" s="90"/>
      <c r="SFP168" s="90"/>
      <c r="SFQ168" s="90"/>
      <c r="SFR168" s="90"/>
      <c r="SFS168" s="90"/>
      <c r="SFT168" s="90"/>
      <c r="SFU168" s="90"/>
      <c r="SFV168" s="90"/>
      <c r="SFW168" s="90"/>
      <c r="SFX168" s="90"/>
      <c r="SFY168" s="90"/>
      <c r="SFZ168" s="90"/>
      <c r="SGA168" s="90"/>
      <c r="SGB168" s="90"/>
      <c r="SGC168" s="90"/>
      <c r="SGD168" s="90"/>
      <c r="SGE168" s="90"/>
      <c r="SGF168" s="90"/>
      <c r="SGG168" s="90"/>
      <c r="SGH168" s="90"/>
      <c r="SGI168" s="90"/>
      <c r="SGJ168" s="90"/>
      <c r="SGK168" s="90"/>
      <c r="SGL168" s="90"/>
      <c r="SGM168" s="90"/>
      <c r="SGN168" s="90"/>
      <c r="SGO168" s="90"/>
      <c r="SGP168" s="90"/>
      <c r="SGQ168" s="90"/>
      <c r="SGR168" s="90"/>
      <c r="SGS168" s="90"/>
      <c r="SGT168" s="90"/>
      <c r="SGU168" s="90"/>
      <c r="SGV168" s="90"/>
      <c r="SGW168" s="90"/>
      <c r="SGX168" s="90"/>
      <c r="SGY168" s="90"/>
      <c r="SGZ168" s="90"/>
      <c r="SHA168" s="90"/>
      <c r="SHB168" s="90"/>
      <c r="SHC168" s="90"/>
      <c r="SHD168" s="90"/>
      <c r="SHE168" s="90"/>
      <c r="SHF168" s="90"/>
      <c r="SHG168" s="90"/>
      <c r="SHH168" s="90"/>
      <c r="SHI168" s="90"/>
      <c r="SHJ168" s="90"/>
      <c r="SHK168" s="90"/>
      <c r="SHL168" s="90"/>
      <c r="SHM168" s="90"/>
      <c r="SHN168" s="90"/>
      <c r="SHO168" s="90"/>
      <c r="SHP168" s="90"/>
      <c r="SHQ168" s="90"/>
      <c r="SHR168" s="90"/>
      <c r="SHS168" s="90"/>
      <c r="SHT168" s="90"/>
      <c r="SHU168" s="90"/>
      <c r="SHV168" s="90"/>
      <c r="SHW168" s="90"/>
      <c r="SHX168" s="90"/>
      <c r="SHY168" s="90"/>
      <c r="SHZ168" s="90"/>
      <c r="SIA168" s="90"/>
      <c r="SIB168" s="90"/>
      <c r="SIC168" s="90"/>
      <c r="SID168" s="90"/>
      <c r="SIE168" s="90"/>
      <c r="SIF168" s="90"/>
      <c r="SIG168" s="90"/>
      <c r="SIH168" s="90"/>
      <c r="SII168" s="90"/>
      <c r="SIJ168" s="90"/>
      <c r="SIK168" s="90"/>
      <c r="SIL168" s="90"/>
      <c r="SIM168" s="90"/>
      <c r="SIN168" s="90"/>
      <c r="SIO168" s="90"/>
      <c r="SIP168" s="90"/>
      <c r="SIQ168" s="90"/>
      <c r="SIR168" s="90"/>
      <c r="SIS168" s="90"/>
      <c r="SIT168" s="90"/>
      <c r="SIU168" s="90"/>
      <c r="SIV168" s="90"/>
      <c r="SIW168" s="90"/>
      <c r="SIX168" s="90"/>
      <c r="SIY168" s="90"/>
      <c r="SIZ168" s="90"/>
      <c r="SJA168" s="90"/>
      <c r="SJB168" s="90"/>
      <c r="SJC168" s="90"/>
      <c r="SJD168" s="90"/>
      <c r="SJE168" s="90"/>
      <c r="SJF168" s="90"/>
      <c r="SJG168" s="90"/>
      <c r="SJH168" s="90"/>
      <c r="SJI168" s="90"/>
      <c r="SJJ168" s="90"/>
      <c r="SJK168" s="90"/>
      <c r="SJL168" s="90"/>
      <c r="SJM168" s="90"/>
      <c r="SJN168" s="90"/>
      <c r="SJO168" s="90"/>
      <c r="SJP168" s="90"/>
      <c r="SJQ168" s="90"/>
      <c r="SJR168" s="90"/>
      <c r="SJS168" s="90"/>
      <c r="SJT168" s="90"/>
      <c r="SJU168" s="90"/>
      <c r="SJV168" s="90"/>
      <c r="SJW168" s="90"/>
      <c r="SJX168" s="90"/>
      <c r="SJY168" s="90"/>
      <c r="SJZ168" s="90"/>
      <c r="SKA168" s="90"/>
      <c r="SKB168" s="90"/>
      <c r="SKC168" s="90"/>
      <c r="SKD168" s="90"/>
      <c r="SKE168" s="90"/>
      <c r="SKF168" s="90"/>
      <c r="SKG168" s="90"/>
      <c r="SKH168" s="90"/>
      <c r="SKI168" s="90"/>
      <c r="SKJ168" s="90"/>
      <c r="SKK168" s="90"/>
      <c r="SKL168" s="90"/>
      <c r="SKM168" s="90"/>
      <c r="SKN168" s="90"/>
      <c r="SKO168" s="90"/>
      <c r="SKP168" s="90"/>
      <c r="SKQ168" s="90"/>
      <c r="SKR168" s="90"/>
      <c r="SKS168" s="90"/>
      <c r="SKT168" s="90"/>
      <c r="SKU168" s="90"/>
      <c r="SKV168" s="90"/>
      <c r="SKW168" s="90"/>
      <c r="SKX168" s="90"/>
      <c r="SKY168" s="90"/>
      <c r="SKZ168" s="90"/>
      <c r="SLA168" s="90"/>
      <c r="SLB168" s="90"/>
      <c r="SLC168" s="90"/>
      <c r="SLD168" s="90"/>
      <c r="SLE168" s="90"/>
      <c r="SLF168" s="90"/>
      <c r="SLG168" s="90"/>
      <c r="SLH168" s="90"/>
      <c r="SLI168" s="90"/>
      <c r="SLJ168" s="90"/>
      <c r="SLK168" s="90"/>
      <c r="SLL168" s="90"/>
      <c r="SLM168" s="90"/>
      <c r="SLN168" s="90"/>
      <c r="SLO168" s="90"/>
      <c r="SLP168" s="90"/>
      <c r="SLQ168" s="90"/>
      <c r="SLR168" s="90"/>
      <c r="SLS168" s="90"/>
      <c r="SLT168" s="90"/>
      <c r="SLU168" s="90"/>
      <c r="SLV168" s="90"/>
      <c r="SLW168" s="90"/>
      <c r="SLX168" s="90"/>
      <c r="SLY168" s="90"/>
      <c r="SLZ168" s="90"/>
      <c r="SMA168" s="90"/>
      <c r="SMB168" s="90"/>
      <c r="SMC168" s="90"/>
      <c r="SMD168" s="90"/>
      <c r="SME168" s="90"/>
      <c r="SMF168" s="90"/>
      <c r="SMG168" s="90"/>
      <c r="SMH168" s="90"/>
      <c r="SMI168" s="90"/>
      <c r="SMJ168" s="90"/>
      <c r="SMK168" s="90"/>
      <c r="SML168" s="90"/>
      <c r="SMM168" s="90"/>
      <c r="SMN168" s="90"/>
      <c r="SMO168" s="90"/>
      <c r="SMP168" s="90"/>
      <c r="SMQ168" s="90"/>
      <c r="SMR168" s="90"/>
      <c r="SMS168" s="90"/>
      <c r="SMT168" s="90"/>
      <c r="SMU168" s="90"/>
      <c r="SMV168" s="90"/>
      <c r="SMW168" s="90"/>
      <c r="SMX168" s="90"/>
      <c r="SMY168" s="90"/>
      <c r="SMZ168" s="90"/>
      <c r="SNA168" s="90"/>
      <c r="SNB168" s="90"/>
      <c r="SNC168" s="90"/>
      <c r="SND168" s="90"/>
      <c r="SNE168" s="90"/>
      <c r="SNF168" s="90"/>
      <c r="SNG168" s="90"/>
      <c r="SNH168" s="90"/>
      <c r="SNI168" s="90"/>
      <c r="SNJ168" s="90"/>
      <c r="SNK168" s="90"/>
      <c r="SNL168" s="90"/>
      <c r="SNM168" s="90"/>
      <c r="SNN168" s="90"/>
      <c r="SNO168" s="90"/>
      <c r="SNP168" s="90"/>
      <c r="SNQ168" s="90"/>
      <c r="SNR168" s="90"/>
      <c r="SNS168" s="90"/>
      <c r="SNT168" s="90"/>
      <c r="SNU168" s="90"/>
      <c r="SNV168" s="90"/>
      <c r="SNW168" s="90"/>
      <c r="SNX168" s="90"/>
      <c r="SNY168" s="90"/>
      <c r="SNZ168" s="90"/>
      <c r="SOA168" s="90"/>
      <c r="SOB168" s="90"/>
      <c r="SOC168" s="90"/>
      <c r="SOD168" s="90"/>
      <c r="SOE168" s="90"/>
      <c r="SOF168" s="90"/>
      <c r="SOG168" s="90"/>
      <c r="SOH168" s="90"/>
      <c r="SOI168" s="90"/>
      <c r="SOJ168" s="90"/>
      <c r="SOK168" s="90"/>
      <c r="SOL168" s="90"/>
      <c r="SOM168" s="90"/>
      <c r="SON168" s="90"/>
      <c r="SOO168" s="90"/>
      <c r="SOP168" s="90"/>
      <c r="SOQ168" s="90"/>
      <c r="SOR168" s="90"/>
      <c r="SOS168" s="90"/>
      <c r="SOT168" s="90"/>
      <c r="SOU168" s="90"/>
      <c r="SOV168" s="90"/>
      <c r="SOW168" s="90"/>
      <c r="SOX168" s="90"/>
      <c r="SOY168" s="90"/>
      <c r="SOZ168" s="90"/>
      <c r="SPA168" s="90"/>
      <c r="SPB168" s="90"/>
      <c r="SPC168" s="90"/>
      <c r="SPD168" s="90"/>
      <c r="SPE168" s="90"/>
      <c r="SPF168" s="90"/>
      <c r="SPG168" s="90"/>
      <c r="SPH168" s="90"/>
      <c r="SPI168" s="90"/>
      <c r="SPJ168" s="90"/>
      <c r="SPK168" s="90"/>
      <c r="SPL168" s="90"/>
      <c r="SPM168" s="90"/>
      <c r="SPN168" s="90"/>
      <c r="SPO168" s="90"/>
      <c r="SPP168" s="90"/>
      <c r="SPQ168" s="90"/>
      <c r="SPR168" s="90"/>
      <c r="SPS168" s="90"/>
      <c r="SPT168" s="90"/>
      <c r="SPU168" s="90"/>
      <c r="SPV168" s="90"/>
      <c r="SPW168" s="90"/>
      <c r="SPX168" s="90"/>
      <c r="SPY168" s="90"/>
      <c r="SPZ168" s="90"/>
      <c r="SQA168" s="90"/>
      <c r="SQB168" s="90"/>
      <c r="SQC168" s="90"/>
      <c r="SQD168" s="90"/>
      <c r="SQE168" s="90"/>
      <c r="SQF168" s="90"/>
      <c r="SQG168" s="90"/>
      <c r="SQH168" s="90"/>
      <c r="SQI168" s="90"/>
      <c r="SQJ168" s="90"/>
      <c r="SQK168" s="90"/>
      <c r="SQL168" s="90"/>
      <c r="SQM168" s="90"/>
      <c r="SQN168" s="90"/>
      <c r="SQO168" s="90"/>
      <c r="SQP168" s="90"/>
      <c r="SQQ168" s="90"/>
      <c r="SQR168" s="90"/>
      <c r="SQS168" s="90"/>
      <c r="SQT168" s="90"/>
      <c r="SQU168" s="90"/>
      <c r="SQV168" s="90"/>
      <c r="SQW168" s="90"/>
      <c r="SQX168" s="90"/>
      <c r="SQY168" s="90"/>
      <c r="SQZ168" s="90"/>
      <c r="SRA168" s="90"/>
      <c r="SRB168" s="90"/>
      <c r="SRC168" s="90"/>
      <c r="SRD168" s="90"/>
      <c r="SRE168" s="90"/>
      <c r="SRF168" s="90"/>
      <c r="SRG168" s="90"/>
      <c r="SRH168" s="90"/>
      <c r="SRI168" s="90"/>
      <c r="SRJ168" s="90"/>
      <c r="SRK168" s="90"/>
      <c r="SRL168" s="90"/>
      <c r="SRM168" s="90"/>
      <c r="SRN168" s="90"/>
      <c r="SRO168" s="90"/>
      <c r="SRP168" s="90"/>
      <c r="SRQ168" s="90"/>
      <c r="SRR168" s="90"/>
      <c r="SRS168" s="90"/>
      <c r="SRT168" s="90"/>
      <c r="SRU168" s="90"/>
      <c r="SRV168" s="90"/>
      <c r="SRW168" s="90"/>
      <c r="SRX168" s="90"/>
      <c r="SRY168" s="90"/>
      <c r="SRZ168" s="90"/>
      <c r="SSA168" s="90"/>
      <c r="SSB168" s="90"/>
      <c r="SSC168" s="90"/>
      <c r="SSD168" s="90"/>
      <c r="SSE168" s="90"/>
      <c r="SSF168" s="90"/>
      <c r="SSG168" s="90"/>
      <c r="SSH168" s="90"/>
      <c r="SSI168" s="90"/>
      <c r="SSJ168" s="90"/>
      <c r="SSK168" s="90"/>
      <c r="SSL168" s="90"/>
      <c r="SSM168" s="90"/>
      <c r="SSN168" s="90"/>
      <c r="SSO168" s="90"/>
      <c r="SSP168" s="90"/>
      <c r="SSQ168" s="90"/>
      <c r="SSR168" s="90"/>
      <c r="SSS168" s="90"/>
      <c r="SST168" s="90"/>
      <c r="SSU168" s="90"/>
      <c r="SSV168" s="90"/>
      <c r="SSW168" s="90"/>
      <c r="SSX168" s="90"/>
      <c r="SSY168" s="90"/>
      <c r="SSZ168" s="90"/>
      <c r="STA168" s="90"/>
      <c r="STB168" s="90"/>
      <c r="STC168" s="90"/>
      <c r="STD168" s="90"/>
      <c r="STE168" s="90"/>
      <c r="STF168" s="90"/>
      <c r="STG168" s="90"/>
      <c r="STH168" s="90"/>
      <c r="STI168" s="90"/>
      <c r="STJ168" s="90"/>
      <c r="STK168" s="90"/>
      <c r="STL168" s="90"/>
      <c r="STM168" s="90"/>
      <c r="STN168" s="90"/>
      <c r="STO168" s="90"/>
      <c r="STP168" s="90"/>
      <c r="STQ168" s="90"/>
      <c r="STR168" s="90"/>
      <c r="STS168" s="90"/>
      <c r="STT168" s="90"/>
      <c r="STU168" s="90"/>
      <c r="STV168" s="90"/>
      <c r="STW168" s="90"/>
      <c r="STX168" s="90"/>
      <c r="STY168" s="90"/>
      <c r="STZ168" s="90"/>
      <c r="SUA168" s="90"/>
      <c r="SUB168" s="90"/>
      <c r="SUC168" s="90"/>
      <c r="SUD168" s="90"/>
      <c r="SUE168" s="90"/>
      <c r="SUF168" s="90"/>
      <c r="SUG168" s="90"/>
      <c r="SUH168" s="90"/>
      <c r="SUI168" s="90"/>
      <c r="SUJ168" s="90"/>
      <c r="SUK168" s="90"/>
      <c r="SUL168" s="90"/>
      <c r="SUM168" s="90"/>
      <c r="SUN168" s="90"/>
      <c r="SUO168" s="90"/>
      <c r="SUP168" s="90"/>
      <c r="SUQ168" s="90"/>
      <c r="SUR168" s="90"/>
      <c r="SUS168" s="90"/>
      <c r="SUT168" s="90"/>
      <c r="SUU168" s="90"/>
      <c r="SUV168" s="90"/>
      <c r="SUW168" s="90"/>
      <c r="SUX168" s="90"/>
      <c r="SUY168" s="90"/>
      <c r="SUZ168" s="90"/>
      <c r="SVA168" s="90"/>
      <c r="SVB168" s="90"/>
      <c r="SVC168" s="90"/>
      <c r="SVD168" s="90"/>
      <c r="SVE168" s="90"/>
      <c r="SVF168" s="90"/>
      <c r="SVG168" s="90"/>
      <c r="SVH168" s="90"/>
      <c r="SVI168" s="90"/>
      <c r="SVJ168" s="90"/>
      <c r="SVK168" s="90"/>
      <c r="SVL168" s="90"/>
      <c r="SVM168" s="90"/>
      <c r="SVN168" s="90"/>
      <c r="SVO168" s="90"/>
      <c r="SVP168" s="90"/>
      <c r="SVQ168" s="90"/>
      <c r="SVR168" s="90"/>
      <c r="SVS168" s="90"/>
      <c r="SVT168" s="90"/>
      <c r="SVU168" s="90"/>
      <c r="SVV168" s="90"/>
      <c r="SVW168" s="90"/>
      <c r="SVX168" s="90"/>
      <c r="SVY168" s="90"/>
      <c r="SVZ168" s="90"/>
      <c r="SWA168" s="90"/>
      <c r="SWB168" s="90"/>
      <c r="SWC168" s="90"/>
      <c r="SWD168" s="90"/>
      <c r="SWE168" s="90"/>
      <c r="SWF168" s="90"/>
      <c r="SWG168" s="90"/>
      <c r="SWH168" s="90"/>
      <c r="SWI168" s="90"/>
      <c r="SWJ168" s="90"/>
      <c r="SWK168" s="90"/>
      <c r="SWL168" s="90"/>
      <c r="SWM168" s="90"/>
      <c r="SWN168" s="90"/>
      <c r="SWO168" s="90"/>
      <c r="SWP168" s="90"/>
      <c r="SWQ168" s="90"/>
      <c r="SWR168" s="90"/>
      <c r="SWS168" s="90"/>
      <c r="SWT168" s="90"/>
      <c r="SWU168" s="90"/>
      <c r="SWV168" s="90"/>
      <c r="SWW168" s="90"/>
      <c r="SWX168" s="90"/>
      <c r="SWY168" s="90"/>
      <c r="SWZ168" s="90"/>
      <c r="SXA168" s="90"/>
      <c r="SXB168" s="90"/>
      <c r="SXC168" s="90"/>
      <c r="SXD168" s="90"/>
      <c r="SXE168" s="90"/>
      <c r="SXF168" s="90"/>
      <c r="SXG168" s="90"/>
      <c r="SXH168" s="90"/>
      <c r="SXI168" s="90"/>
      <c r="SXJ168" s="90"/>
      <c r="SXK168" s="90"/>
      <c r="SXL168" s="90"/>
      <c r="SXM168" s="90"/>
      <c r="SXN168" s="90"/>
      <c r="SXO168" s="90"/>
      <c r="SXP168" s="90"/>
      <c r="SXQ168" s="90"/>
      <c r="SXR168" s="90"/>
      <c r="SXS168" s="90"/>
      <c r="SXT168" s="90"/>
      <c r="SXU168" s="90"/>
      <c r="SXV168" s="90"/>
      <c r="SXW168" s="90"/>
      <c r="SXX168" s="90"/>
      <c r="SXY168" s="90"/>
      <c r="SXZ168" s="90"/>
      <c r="SYA168" s="90"/>
      <c r="SYB168" s="90"/>
      <c r="SYC168" s="90"/>
      <c r="SYD168" s="90"/>
      <c r="SYE168" s="90"/>
      <c r="SYF168" s="90"/>
      <c r="SYG168" s="90"/>
      <c r="SYH168" s="90"/>
      <c r="SYI168" s="90"/>
      <c r="SYJ168" s="90"/>
      <c r="SYK168" s="90"/>
      <c r="SYL168" s="90"/>
      <c r="SYM168" s="90"/>
      <c r="SYN168" s="90"/>
      <c r="SYO168" s="90"/>
      <c r="SYP168" s="90"/>
      <c r="SYQ168" s="90"/>
      <c r="SYR168" s="90"/>
      <c r="SYS168" s="90"/>
      <c r="SYT168" s="90"/>
      <c r="SYU168" s="90"/>
      <c r="SYV168" s="90"/>
      <c r="SYW168" s="90"/>
      <c r="SYX168" s="90"/>
      <c r="SYY168" s="90"/>
      <c r="SYZ168" s="90"/>
      <c r="SZA168" s="90"/>
      <c r="SZB168" s="90"/>
      <c r="SZC168" s="90"/>
      <c r="SZD168" s="90"/>
      <c r="SZE168" s="90"/>
      <c r="SZF168" s="90"/>
      <c r="SZG168" s="90"/>
      <c r="SZH168" s="90"/>
      <c r="SZI168" s="90"/>
      <c r="SZJ168" s="90"/>
      <c r="SZK168" s="90"/>
      <c r="SZL168" s="90"/>
      <c r="SZM168" s="90"/>
      <c r="SZN168" s="90"/>
      <c r="SZO168" s="90"/>
      <c r="SZP168" s="90"/>
      <c r="SZQ168" s="90"/>
      <c r="SZR168" s="90"/>
      <c r="SZS168" s="90"/>
      <c r="SZT168" s="90"/>
      <c r="SZU168" s="90"/>
      <c r="SZV168" s="90"/>
      <c r="SZW168" s="90"/>
      <c r="SZX168" s="90"/>
      <c r="SZY168" s="90"/>
      <c r="SZZ168" s="90"/>
      <c r="TAA168" s="90"/>
      <c r="TAB168" s="90"/>
      <c r="TAC168" s="90"/>
      <c r="TAD168" s="90"/>
      <c r="TAE168" s="90"/>
      <c r="TAF168" s="90"/>
      <c r="TAG168" s="90"/>
      <c r="TAH168" s="90"/>
      <c r="TAI168" s="90"/>
      <c r="TAJ168" s="90"/>
      <c r="TAK168" s="90"/>
      <c r="TAL168" s="90"/>
      <c r="TAM168" s="90"/>
      <c r="TAN168" s="90"/>
      <c r="TAO168" s="90"/>
      <c r="TAP168" s="90"/>
      <c r="TAQ168" s="90"/>
      <c r="TAR168" s="90"/>
      <c r="TAS168" s="90"/>
      <c r="TAT168" s="90"/>
      <c r="TAU168" s="90"/>
      <c r="TAV168" s="90"/>
      <c r="TAW168" s="90"/>
      <c r="TAX168" s="90"/>
      <c r="TAY168" s="90"/>
      <c r="TAZ168" s="90"/>
      <c r="TBA168" s="90"/>
      <c r="TBB168" s="90"/>
      <c r="TBC168" s="90"/>
      <c r="TBD168" s="90"/>
      <c r="TBE168" s="90"/>
      <c r="TBF168" s="90"/>
      <c r="TBG168" s="90"/>
      <c r="TBH168" s="90"/>
      <c r="TBI168" s="90"/>
      <c r="TBJ168" s="90"/>
      <c r="TBK168" s="90"/>
      <c r="TBL168" s="90"/>
      <c r="TBM168" s="90"/>
      <c r="TBN168" s="90"/>
      <c r="TBO168" s="90"/>
      <c r="TBP168" s="90"/>
      <c r="TBQ168" s="90"/>
      <c r="TBR168" s="90"/>
      <c r="TBS168" s="90"/>
      <c r="TBT168" s="90"/>
      <c r="TBU168" s="90"/>
      <c r="TBV168" s="90"/>
      <c r="TBW168" s="90"/>
      <c r="TBX168" s="90"/>
      <c r="TBY168" s="90"/>
      <c r="TBZ168" s="90"/>
      <c r="TCA168" s="90"/>
      <c r="TCB168" s="90"/>
      <c r="TCC168" s="90"/>
      <c r="TCD168" s="90"/>
      <c r="TCE168" s="90"/>
      <c r="TCF168" s="90"/>
      <c r="TCG168" s="90"/>
      <c r="TCH168" s="90"/>
      <c r="TCI168" s="90"/>
      <c r="TCJ168" s="90"/>
      <c r="TCK168" s="90"/>
      <c r="TCL168" s="90"/>
      <c r="TCM168" s="90"/>
      <c r="TCN168" s="90"/>
      <c r="TCO168" s="90"/>
      <c r="TCP168" s="90"/>
      <c r="TCQ168" s="90"/>
      <c r="TCR168" s="90"/>
      <c r="TCS168" s="90"/>
      <c r="TCT168" s="90"/>
      <c r="TCU168" s="90"/>
      <c r="TCV168" s="90"/>
      <c r="TCW168" s="90"/>
      <c r="TCX168" s="90"/>
      <c r="TCY168" s="90"/>
      <c r="TCZ168" s="90"/>
      <c r="TDA168" s="90"/>
      <c r="TDB168" s="90"/>
      <c r="TDC168" s="90"/>
      <c r="TDD168" s="90"/>
      <c r="TDE168" s="90"/>
      <c r="TDF168" s="90"/>
      <c r="TDG168" s="90"/>
      <c r="TDH168" s="90"/>
      <c r="TDI168" s="90"/>
      <c r="TDJ168" s="90"/>
      <c r="TDK168" s="90"/>
      <c r="TDL168" s="90"/>
      <c r="TDM168" s="90"/>
      <c r="TDN168" s="90"/>
      <c r="TDO168" s="90"/>
      <c r="TDP168" s="90"/>
      <c r="TDQ168" s="90"/>
      <c r="TDR168" s="90"/>
      <c r="TDS168" s="90"/>
      <c r="TDT168" s="90"/>
      <c r="TDU168" s="90"/>
      <c r="TDV168" s="90"/>
      <c r="TDW168" s="90"/>
      <c r="TDX168" s="90"/>
      <c r="TDY168" s="90"/>
      <c r="TDZ168" s="90"/>
      <c r="TEA168" s="90"/>
      <c r="TEB168" s="90"/>
      <c r="TEC168" s="90"/>
      <c r="TED168" s="90"/>
      <c r="TEE168" s="90"/>
      <c r="TEF168" s="90"/>
      <c r="TEG168" s="90"/>
      <c r="TEH168" s="90"/>
      <c r="TEI168" s="90"/>
      <c r="TEJ168" s="90"/>
      <c r="TEK168" s="90"/>
      <c r="TEL168" s="90"/>
      <c r="TEM168" s="90"/>
      <c r="TEN168" s="90"/>
      <c r="TEO168" s="90"/>
      <c r="TEP168" s="90"/>
      <c r="TEQ168" s="90"/>
      <c r="TER168" s="90"/>
      <c r="TES168" s="90"/>
      <c r="TET168" s="90"/>
      <c r="TEU168" s="90"/>
      <c r="TEV168" s="90"/>
      <c r="TEW168" s="90"/>
      <c r="TEX168" s="90"/>
      <c r="TEY168" s="90"/>
      <c r="TEZ168" s="90"/>
      <c r="TFA168" s="90"/>
      <c r="TFB168" s="90"/>
      <c r="TFC168" s="90"/>
      <c r="TFD168" s="90"/>
      <c r="TFE168" s="90"/>
      <c r="TFF168" s="90"/>
      <c r="TFG168" s="90"/>
      <c r="TFH168" s="90"/>
      <c r="TFI168" s="90"/>
      <c r="TFJ168" s="90"/>
      <c r="TFK168" s="90"/>
      <c r="TFL168" s="90"/>
      <c r="TFM168" s="90"/>
      <c r="TFN168" s="90"/>
      <c r="TFO168" s="90"/>
      <c r="TFP168" s="90"/>
      <c r="TFQ168" s="90"/>
      <c r="TFR168" s="90"/>
      <c r="TFS168" s="90"/>
      <c r="TFT168" s="90"/>
      <c r="TFU168" s="90"/>
      <c r="TFV168" s="90"/>
      <c r="TFW168" s="90"/>
      <c r="TFX168" s="90"/>
      <c r="TFY168" s="90"/>
      <c r="TFZ168" s="90"/>
      <c r="TGA168" s="90"/>
      <c r="TGB168" s="90"/>
      <c r="TGC168" s="90"/>
      <c r="TGD168" s="90"/>
      <c r="TGE168" s="90"/>
      <c r="TGF168" s="90"/>
      <c r="TGG168" s="90"/>
      <c r="TGH168" s="90"/>
      <c r="TGI168" s="90"/>
      <c r="TGJ168" s="90"/>
      <c r="TGK168" s="90"/>
      <c r="TGL168" s="90"/>
      <c r="TGM168" s="90"/>
      <c r="TGN168" s="90"/>
      <c r="TGO168" s="90"/>
      <c r="TGP168" s="90"/>
      <c r="TGQ168" s="90"/>
      <c r="TGR168" s="90"/>
      <c r="TGS168" s="90"/>
      <c r="TGT168" s="90"/>
      <c r="TGU168" s="90"/>
      <c r="TGV168" s="90"/>
      <c r="TGW168" s="90"/>
      <c r="TGX168" s="90"/>
      <c r="TGY168" s="90"/>
      <c r="TGZ168" s="90"/>
      <c r="THA168" s="90"/>
      <c r="THB168" s="90"/>
      <c r="THC168" s="90"/>
      <c r="THD168" s="90"/>
      <c r="THE168" s="90"/>
      <c r="THF168" s="90"/>
      <c r="THG168" s="90"/>
      <c r="THH168" s="90"/>
      <c r="THI168" s="90"/>
      <c r="THJ168" s="90"/>
      <c r="THK168" s="90"/>
      <c r="THL168" s="90"/>
      <c r="THM168" s="90"/>
      <c r="THN168" s="90"/>
      <c r="THO168" s="90"/>
      <c r="THP168" s="90"/>
      <c r="THQ168" s="90"/>
      <c r="THR168" s="90"/>
      <c r="THS168" s="90"/>
      <c r="THT168" s="90"/>
      <c r="THU168" s="90"/>
      <c r="THV168" s="90"/>
      <c r="THW168" s="90"/>
      <c r="THX168" s="90"/>
      <c r="THY168" s="90"/>
      <c r="THZ168" s="90"/>
      <c r="TIA168" s="90"/>
      <c r="TIB168" s="90"/>
      <c r="TIC168" s="90"/>
      <c r="TID168" s="90"/>
      <c r="TIE168" s="90"/>
      <c r="TIF168" s="90"/>
      <c r="TIG168" s="90"/>
      <c r="TIH168" s="90"/>
      <c r="TII168" s="90"/>
      <c r="TIJ168" s="90"/>
      <c r="TIK168" s="90"/>
      <c r="TIL168" s="90"/>
      <c r="TIM168" s="90"/>
      <c r="TIN168" s="90"/>
      <c r="TIO168" s="90"/>
      <c r="TIP168" s="90"/>
      <c r="TIQ168" s="90"/>
      <c r="TIR168" s="90"/>
      <c r="TIS168" s="90"/>
      <c r="TIT168" s="90"/>
      <c r="TIU168" s="90"/>
      <c r="TIV168" s="90"/>
      <c r="TIW168" s="90"/>
      <c r="TIX168" s="90"/>
      <c r="TIY168" s="90"/>
      <c r="TIZ168" s="90"/>
      <c r="TJA168" s="90"/>
      <c r="TJB168" s="90"/>
      <c r="TJC168" s="90"/>
      <c r="TJD168" s="90"/>
      <c r="TJE168" s="90"/>
      <c r="TJF168" s="90"/>
      <c r="TJG168" s="90"/>
      <c r="TJH168" s="90"/>
      <c r="TJI168" s="90"/>
      <c r="TJJ168" s="90"/>
      <c r="TJK168" s="90"/>
      <c r="TJL168" s="90"/>
      <c r="TJM168" s="90"/>
      <c r="TJN168" s="90"/>
      <c r="TJO168" s="90"/>
      <c r="TJP168" s="90"/>
      <c r="TJQ168" s="90"/>
      <c r="TJR168" s="90"/>
      <c r="TJS168" s="90"/>
      <c r="TJT168" s="90"/>
      <c r="TJU168" s="90"/>
      <c r="TJV168" s="90"/>
      <c r="TJW168" s="90"/>
      <c r="TJX168" s="90"/>
      <c r="TJY168" s="90"/>
      <c r="TJZ168" s="90"/>
      <c r="TKA168" s="90"/>
      <c r="TKB168" s="90"/>
      <c r="TKC168" s="90"/>
      <c r="TKD168" s="90"/>
      <c r="TKE168" s="90"/>
      <c r="TKF168" s="90"/>
      <c r="TKG168" s="90"/>
      <c r="TKH168" s="90"/>
      <c r="TKI168" s="90"/>
      <c r="TKJ168" s="90"/>
      <c r="TKK168" s="90"/>
      <c r="TKL168" s="90"/>
      <c r="TKM168" s="90"/>
      <c r="TKN168" s="90"/>
      <c r="TKO168" s="90"/>
      <c r="TKP168" s="90"/>
      <c r="TKQ168" s="90"/>
      <c r="TKR168" s="90"/>
      <c r="TKS168" s="90"/>
      <c r="TKT168" s="90"/>
      <c r="TKU168" s="90"/>
      <c r="TKV168" s="90"/>
      <c r="TKW168" s="90"/>
      <c r="TKX168" s="90"/>
      <c r="TKY168" s="90"/>
      <c r="TKZ168" s="90"/>
      <c r="TLA168" s="90"/>
      <c r="TLB168" s="90"/>
      <c r="TLC168" s="90"/>
      <c r="TLD168" s="90"/>
      <c r="TLE168" s="90"/>
      <c r="TLF168" s="90"/>
      <c r="TLG168" s="90"/>
      <c r="TLH168" s="90"/>
      <c r="TLI168" s="90"/>
      <c r="TLJ168" s="90"/>
      <c r="TLK168" s="90"/>
      <c r="TLL168" s="90"/>
      <c r="TLM168" s="90"/>
      <c r="TLN168" s="90"/>
      <c r="TLO168" s="90"/>
      <c r="TLP168" s="90"/>
      <c r="TLQ168" s="90"/>
      <c r="TLR168" s="90"/>
      <c r="TLS168" s="90"/>
      <c r="TLT168" s="90"/>
      <c r="TLU168" s="90"/>
      <c r="TLV168" s="90"/>
      <c r="TLW168" s="90"/>
      <c r="TLX168" s="90"/>
      <c r="TLY168" s="90"/>
      <c r="TLZ168" s="90"/>
      <c r="TMA168" s="90"/>
      <c r="TMB168" s="90"/>
      <c r="TMC168" s="90"/>
      <c r="TMD168" s="90"/>
      <c r="TME168" s="90"/>
      <c r="TMF168" s="90"/>
      <c r="TMG168" s="90"/>
      <c r="TMH168" s="90"/>
      <c r="TMI168" s="90"/>
      <c r="TMJ168" s="90"/>
      <c r="TMK168" s="90"/>
      <c r="TML168" s="90"/>
      <c r="TMM168" s="90"/>
      <c r="TMN168" s="90"/>
      <c r="TMO168" s="90"/>
      <c r="TMP168" s="90"/>
      <c r="TMQ168" s="90"/>
      <c r="TMR168" s="90"/>
      <c r="TMS168" s="90"/>
      <c r="TMT168" s="90"/>
      <c r="TMU168" s="90"/>
      <c r="TMV168" s="90"/>
      <c r="TMW168" s="90"/>
      <c r="TMX168" s="90"/>
      <c r="TMY168" s="90"/>
      <c r="TMZ168" s="90"/>
      <c r="TNA168" s="90"/>
      <c r="TNB168" s="90"/>
      <c r="TNC168" s="90"/>
      <c r="TND168" s="90"/>
      <c r="TNE168" s="90"/>
      <c r="TNF168" s="90"/>
      <c r="TNG168" s="90"/>
      <c r="TNH168" s="90"/>
      <c r="TNI168" s="90"/>
      <c r="TNJ168" s="90"/>
      <c r="TNK168" s="90"/>
      <c r="TNL168" s="90"/>
      <c r="TNM168" s="90"/>
      <c r="TNN168" s="90"/>
      <c r="TNO168" s="90"/>
      <c r="TNP168" s="90"/>
      <c r="TNQ168" s="90"/>
      <c r="TNR168" s="90"/>
      <c r="TNS168" s="90"/>
      <c r="TNT168" s="90"/>
      <c r="TNU168" s="90"/>
      <c r="TNV168" s="90"/>
      <c r="TNW168" s="90"/>
      <c r="TNX168" s="90"/>
      <c r="TNY168" s="90"/>
      <c r="TNZ168" s="90"/>
      <c r="TOA168" s="90"/>
      <c r="TOB168" s="90"/>
      <c r="TOC168" s="90"/>
      <c r="TOD168" s="90"/>
      <c r="TOE168" s="90"/>
      <c r="TOF168" s="90"/>
      <c r="TOG168" s="90"/>
      <c r="TOH168" s="90"/>
      <c r="TOI168" s="90"/>
      <c r="TOJ168" s="90"/>
      <c r="TOK168" s="90"/>
      <c r="TOL168" s="90"/>
      <c r="TOM168" s="90"/>
      <c r="TON168" s="90"/>
      <c r="TOO168" s="90"/>
      <c r="TOP168" s="90"/>
      <c r="TOQ168" s="90"/>
      <c r="TOR168" s="90"/>
      <c r="TOS168" s="90"/>
      <c r="TOT168" s="90"/>
      <c r="TOU168" s="90"/>
      <c r="TOV168" s="90"/>
      <c r="TOW168" s="90"/>
      <c r="TOX168" s="90"/>
      <c r="TOY168" s="90"/>
      <c r="TOZ168" s="90"/>
      <c r="TPA168" s="90"/>
      <c r="TPB168" s="90"/>
      <c r="TPC168" s="90"/>
      <c r="TPD168" s="90"/>
      <c r="TPE168" s="90"/>
      <c r="TPF168" s="90"/>
      <c r="TPG168" s="90"/>
      <c r="TPH168" s="90"/>
      <c r="TPI168" s="90"/>
      <c r="TPJ168" s="90"/>
      <c r="TPK168" s="90"/>
      <c r="TPL168" s="90"/>
      <c r="TPM168" s="90"/>
      <c r="TPN168" s="90"/>
      <c r="TPO168" s="90"/>
      <c r="TPP168" s="90"/>
      <c r="TPQ168" s="90"/>
      <c r="TPR168" s="90"/>
      <c r="TPS168" s="90"/>
      <c r="TPT168" s="90"/>
      <c r="TPU168" s="90"/>
      <c r="TPV168" s="90"/>
      <c r="TPW168" s="90"/>
      <c r="TPX168" s="90"/>
      <c r="TPY168" s="90"/>
      <c r="TPZ168" s="90"/>
      <c r="TQA168" s="90"/>
      <c r="TQB168" s="90"/>
      <c r="TQC168" s="90"/>
      <c r="TQD168" s="90"/>
      <c r="TQE168" s="90"/>
      <c r="TQF168" s="90"/>
      <c r="TQG168" s="90"/>
      <c r="TQH168" s="90"/>
      <c r="TQI168" s="90"/>
      <c r="TQJ168" s="90"/>
      <c r="TQK168" s="90"/>
      <c r="TQL168" s="90"/>
      <c r="TQM168" s="90"/>
      <c r="TQN168" s="90"/>
      <c r="TQO168" s="90"/>
      <c r="TQP168" s="90"/>
      <c r="TQQ168" s="90"/>
      <c r="TQR168" s="90"/>
      <c r="TQS168" s="90"/>
      <c r="TQT168" s="90"/>
      <c r="TQU168" s="90"/>
      <c r="TQV168" s="90"/>
      <c r="TQW168" s="90"/>
      <c r="TQX168" s="90"/>
      <c r="TQY168" s="90"/>
      <c r="TQZ168" s="90"/>
      <c r="TRA168" s="90"/>
      <c r="TRB168" s="90"/>
      <c r="TRC168" s="90"/>
      <c r="TRD168" s="90"/>
      <c r="TRE168" s="90"/>
      <c r="TRF168" s="90"/>
      <c r="TRG168" s="90"/>
      <c r="TRH168" s="90"/>
      <c r="TRI168" s="90"/>
      <c r="TRJ168" s="90"/>
      <c r="TRK168" s="90"/>
      <c r="TRL168" s="90"/>
      <c r="TRM168" s="90"/>
      <c r="TRN168" s="90"/>
      <c r="TRO168" s="90"/>
      <c r="TRP168" s="90"/>
      <c r="TRQ168" s="90"/>
      <c r="TRR168" s="90"/>
      <c r="TRS168" s="90"/>
      <c r="TRT168" s="90"/>
      <c r="TRU168" s="90"/>
      <c r="TRV168" s="90"/>
      <c r="TRW168" s="90"/>
      <c r="TRX168" s="90"/>
      <c r="TRY168" s="90"/>
      <c r="TRZ168" s="90"/>
      <c r="TSA168" s="90"/>
      <c r="TSB168" s="90"/>
      <c r="TSC168" s="90"/>
      <c r="TSD168" s="90"/>
      <c r="TSE168" s="90"/>
      <c r="TSF168" s="90"/>
      <c r="TSG168" s="90"/>
      <c r="TSH168" s="90"/>
      <c r="TSI168" s="90"/>
      <c r="TSJ168" s="90"/>
      <c r="TSK168" s="90"/>
      <c r="TSL168" s="90"/>
      <c r="TSM168" s="90"/>
      <c r="TSN168" s="90"/>
      <c r="TSO168" s="90"/>
      <c r="TSP168" s="90"/>
      <c r="TSQ168" s="90"/>
      <c r="TSR168" s="90"/>
      <c r="TSS168" s="90"/>
      <c r="TST168" s="90"/>
      <c r="TSU168" s="90"/>
      <c r="TSV168" s="90"/>
      <c r="TSW168" s="90"/>
      <c r="TSX168" s="90"/>
      <c r="TSY168" s="90"/>
      <c r="TSZ168" s="90"/>
      <c r="TTA168" s="90"/>
      <c r="TTB168" s="90"/>
      <c r="TTC168" s="90"/>
      <c r="TTD168" s="90"/>
      <c r="TTE168" s="90"/>
      <c r="TTF168" s="90"/>
      <c r="TTG168" s="90"/>
      <c r="TTH168" s="90"/>
      <c r="TTI168" s="90"/>
      <c r="TTJ168" s="90"/>
      <c r="TTK168" s="90"/>
      <c r="TTL168" s="90"/>
      <c r="TTM168" s="90"/>
      <c r="TTN168" s="90"/>
      <c r="TTO168" s="90"/>
      <c r="TTP168" s="90"/>
      <c r="TTQ168" s="90"/>
      <c r="TTR168" s="90"/>
      <c r="TTS168" s="90"/>
      <c r="TTT168" s="90"/>
      <c r="TTU168" s="90"/>
      <c r="TTV168" s="90"/>
      <c r="TTW168" s="90"/>
      <c r="TTX168" s="90"/>
      <c r="TTY168" s="90"/>
      <c r="TTZ168" s="90"/>
      <c r="TUA168" s="90"/>
      <c r="TUB168" s="90"/>
      <c r="TUC168" s="90"/>
      <c r="TUD168" s="90"/>
      <c r="TUE168" s="90"/>
      <c r="TUF168" s="90"/>
      <c r="TUG168" s="90"/>
      <c r="TUH168" s="90"/>
      <c r="TUI168" s="90"/>
      <c r="TUJ168" s="90"/>
      <c r="TUK168" s="90"/>
      <c r="TUL168" s="90"/>
      <c r="TUM168" s="90"/>
      <c r="TUN168" s="90"/>
      <c r="TUO168" s="90"/>
      <c r="TUP168" s="90"/>
      <c r="TUQ168" s="90"/>
      <c r="TUR168" s="90"/>
      <c r="TUS168" s="90"/>
      <c r="TUT168" s="90"/>
      <c r="TUU168" s="90"/>
      <c r="TUV168" s="90"/>
      <c r="TUW168" s="90"/>
      <c r="TUX168" s="90"/>
      <c r="TUY168" s="90"/>
      <c r="TUZ168" s="90"/>
      <c r="TVA168" s="90"/>
      <c r="TVB168" s="90"/>
      <c r="TVC168" s="90"/>
      <c r="TVD168" s="90"/>
      <c r="TVE168" s="90"/>
      <c r="TVF168" s="90"/>
      <c r="TVG168" s="90"/>
      <c r="TVH168" s="90"/>
      <c r="TVI168" s="90"/>
      <c r="TVJ168" s="90"/>
      <c r="TVK168" s="90"/>
      <c r="TVL168" s="90"/>
      <c r="TVM168" s="90"/>
      <c r="TVN168" s="90"/>
      <c r="TVO168" s="90"/>
      <c r="TVP168" s="90"/>
      <c r="TVQ168" s="90"/>
      <c r="TVR168" s="90"/>
      <c r="TVS168" s="90"/>
      <c r="TVT168" s="90"/>
      <c r="TVU168" s="90"/>
      <c r="TVV168" s="90"/>
      <c r="TVW168" s="90"/>
      <c r="TVX168" s="90"/>
      <c r="TVY168" s="90"/>
      <c r="TVZ168" s="90"/>
      <c r="TWA168" s="90"/>
      <c r="TWB168" s="90"/>
      <c r="TWC168" s="90"/>
      <c r="TWD168" s="90"/>
      <c r="TWE168" s="90"/>
      <c r="TWF168" s="90"/>
      <c r="TWG168" s="90"/>
      <c r="TWH168" s="90"/>
      <c r="TWI168" s="90"/>
      <c r="TWJ168" s="90"/>
      <c r="TWK168" s="90"/>
      <c r="TWL168" s="90"/>
      <c r="TWM168" s="90"/>
      <c r="TWN168" s="90"/>
      <c r="TWO168" s="90"/>
      <c r="TWP168" s="90"/>
      <c r="TWQ168" s="90"/>
      <c r="TWR168" s="90"/>
      <c r="TWS168" s="90"/>
      <c r="TWT168" s="90"/>
      <c r="TWU168" s="90"/>
      <c r="TWV168" s="90"/>
      <c r="TWW168" s="90"/>
      <c r="TWX168" s="90"/>
      <c r="TWY168" s="90"/>
      <c r="TWZ168" s="90"/>
      <c r="TXA168" s="90"/>
      <c r="TXB168" s="90"/>
      <c r="TXC168" s="90"/>
      <c r="TXD168" s="90"/>
      <c r="TXE168" s="90"/>
      <c r="TXF168" s="90"/>
      <c r="TXG168" s="90"/>
      <c r="TXH168" s="90"/>
      <c r="TXI168" s="90"/>
      <c r="TXJ168" s="90"/>
      <c r="TXK168" s="90"/>
      <c r="TXL168" s="90"/>
      <c r="TXM168" s="90"/>
      <c r="TXN168" s="90"/>
      <c r="TXO168" s="90"/>
      <c r="TXP168" s="90"/>
      <c r="TXQ168" s="90"/>
      <c r="TXR168" s="90"/>
      <c r="TXS168" s="90"/>
      <c r="TXT168" s="90"/>
      <c r="TXU168" s="90"/>
      <c r="TXV168" s="90"/>
      <c r="TXW168" s="90"/>
      <c r="TXX168" s="90"/>
      <c r="TXY168" s="90"/>
      <c r="TXZ168" s="90"/>
      <c r="TYA168" s="90"/>
      <c r="TYB168" s="90"/>
      <c r="TYC168" s="90"/>
      <c r="TYD168" s="90"/>
      <c r="TYE168" s="90"/>
      <c r="TYF168" s="90"/>
      <c r="TYG168" s="90"/>
      <c r="TYH168" s="90"/>
      <c r="TYI168" s="90"/>
      <c r="TYJ168" s="90"/>
      <c r="TYK168" s="90"/>
      <c r="TYL168" s="90"/>
      <c r="TYM168" s="90"/>
      <c r="TYN168" s="90"/>
      <c r="TYO168" s="90"/>
      <c r="TYP168" s="90"/>
      <c r="TYQ168" s="90"/>
      <c r="TYR168" s="90"/>
      <c r="TYS168" s="90"/>
      <c r="TYT168" s="90"/>
      <c r="TYU168" s="90"/>
      <c r="TYV168" s="90"/>
      <c r="TYW168" s="90"/>
      <c r="TYX168" s="90"/>
      <c r="TYY168" s="90"/>
      <c r="TYZ168" s="90"/>
      <c r="TZA168" s="90"/>
      <c r="TZB168" s="90"/>
      <c r="TZC168" s="90"/>
      <c r="TZD168" s="90"/>
      <c r="TZE168" s="90"/>
      <c r="TZF168" s="90"/>
      <c r="TZG168" s="90"/>
      <c r="TZH168" s="90"/>
      <c r="TZI168" s="90"/>
      <c r="TZJ168" s="90"/>
      <c r="TZK168" s="90"/>
      <c r="TZL168" s="90"/>
      <c r="TZM168" s="90"/>
      <c r="TZN168" s="90"/>
      <c r="TZO168" s="90"/>
      <c r="TZP168" s="90"/>
      <c r="TZQ168" s="90"/>
      <c r="TZR168" s="90"/>
      <c r="TZS168" s="90"/>
      <c r="TZT168" s="90"/>
      <c r="TZU168" s="90"/>
      <c r="TZV168" s="90"/>
      <c r="TZW168" s="90"/>
      <c r="TZX168" s="90"/>
      <c r="TZY168" s="90"/>
      <c r="TZZ168" s="90"/>
      <c r="UAA168" s="90"/>
      <c r="UAB168" s="90"/>
      <c r="UAC168" s="90"/>
      <c r="UAD168" s="90"/>
      <c r="UAE168" s="90"/>
      <c r="UAF168" s="90"/>
      <c r="UAG168" s="90"/>
      <c r="UAH168" s="90"/>
      <c r="UAI168" s="90"/>
      <c r="UAJ168" s="90"/>
      <c r="UAK168" s="90"/>
      <c r="UAL168" s="90"/>
      <c r="UAM168" s="90"/>
      <c r="UAN168" s="90"/>
      <c r="UAO168" s="90"/>
      <c r="UAP168" s="90"/>
      <c r="UAQ168" s="90"/>
      <c r="UAR168" s="90"/>
      <c r="UAS168" s="90"/>
      <c r="UAT168" s="90"/>
      <c r="UAU168" s="90"/>
      <c r="UAV168" s="90"/>
      <c r="UAW168" s="90"/>
      <c r="UAX168" s="90"/>
      <c r="UAY168" s="90"/>
      <c r="UAZ168" s="90"/>
      <c r="UBA168" s="90"/>
      <c r="UBB168" s="90"/>
      <c r="UBC168" s="90"/>
      <c r="UBD168" s="90"/>
      <c r="UBE168" s="90"/>
      <c r="UBF168" s="90"/>
      <c r="UBG168" s="90"/>
      <c r="UBH168" s="90"/>
      <c r="UBI168" s="90"/>
      <c r="UBJ168" s="90"/>
      <c r="UBK168" s="90"/>
      <c r="UBL168" s="90"/>
      <c r="UBM168" s="90"/>
      <c r="UBN168" s="90"/>
      <c r="UBO168" s="90"/>
      <c r="UBP168" s="90"/>
      <c r="UBQ168" s="90"/>
      <c r="UBR168" s="90"/>
      <c r="UBS168" s="90"/>
      <c r="UBT168" s="90"/>
      <c r="UBU168" s="90"/>
      <c r="UBV168" s="90"/>
      <c r="UBW168" s="90"/>
      <c r="UBX168" s="90"/>
      <c r="UBY168" s="90"/>
      <c r="UBZ168" s="90"/>
      <c r="UCA168" s="90"/>
      <c r="UCB168" s="90"/>
      <c r="UCC168" s="90"/>
      <c r="UCD168" s="90"/>
      <c r="UCE168" s="90"/>
      <c r="UCF168" s="90"/>
      <c r="UCG168" s="90"/>
      <c r="UCH168" s="90"/>
      <c r="UCI168" s="90"/>
      <c r="UCJ168" s="90"/>
      <c r="UCK168" s="90"/>
      <c r="UCL168" s="90"/>
      <c r="UCM168" s="90"/>
      <c r="UCN168" s="90"/>
      <c r="UCO168" s="90"/>
      <c r="UCP168" s="90"/>
      <c r="UCQ168" s="90"/>
      <c r="UCR168" s="90"/>
      <c r="UCS168" s="90"/>
      <c r="UCT168" s="90"/>
      <c r="UCU168" s="90"/>
      <c r="UCV168" s="90"/>
      <c r="UCW168" s="90"/>
      <c r="UCX168" s="90"/>
      <c r="UCY168" s="90"/>
      <c r="UCZ168" s="90"/>
      <c r="UDA168" s="90"/>
      <c r="UDB168" s="90"/>
      <c r="UDC168" s="90"/>
      <c r="UDD168" s="90"/>
      <c r="UDE168" s="90"/>
      <c r="UDF168" s="90"/>
      <c r="UDG168" s="90"/>
      <c r="UDH168" s="90"/>
      <c r="UDI168" s="90"/>
      <c r="UDJ168" s="90"/>
      <c r="UDK168" s="90"/>
      <c r="UDL168" s="90"/>
      <c r="UDM168" s="90"/>
      <c r="UDN168" s="90"/>
      <c r="UDO168" s="90"/>
      <c r="UDP168" s="90"/>
      <c r="UDQ168" s="90"/>
      <c r="UDR168" s="90"/>
      <c r="UDS168" s="90"/>
      <c r="UDT168" s="90"/>
      <c r="UDU168" s="90"/>
      <c r="UDV168" s="90"/>
      <c r="UDW168" s="90"/>
      <c r="UDX168" s="90"/>
      <c r="UDY168" s="90"/>
      <c r="UDZ168" s="90"/>
      <c r="UEA168" s="90"/>
      <c r="UEB168" s="90"/>
      <c r="UEC168" s="90"/>
      <c r="UED168" s="90"/>
      <c r="UEE168" s="90"/>
      <c r="UEF168" s="90"/>
      <c r="UEG168" s="90"/>
      <c r="UEH168" s="90"/>
      <c r="UEI168" s="90"/>
      <c r="UEJ168" s="90"/>
      <c r="UEK168" s="90"/>
      <c r="UEL168" s="90"/>
      <c r="UEM168" s="90"/>
      <c r="UEN168" s="90"/>
      <c r="UEO168" s="90"/>
      <c r="UEP168" s="90"/>
      <c r="UEQ168" s="90"/>
      <c r="UER168" s="90"/>
      <c r="UES168" s="90"/>
      <c r="UET168" s="90"/>
      <c r="UEU168" s="90"/>
      <c r="UEV168" s="90"/>
      <c r="UEW168" s="90"/>
      <c r="UEX168" s="90"/>
      <c r="UEY168" s="90"/>
      <c r="UEZ168" s="90"/>
      <c r="UFA168" s="90"/>
      <c r="UFB168" s="90"/>
      <c r="UFC168" s="90"/>
      <c r="UFD168" s="90"/>
      <c r="UFE168" s="90"/>
      <c r="UFF168" s="90"/>
      <c r="UFG168" s="90"/>
      <c r="UFH168" s="90"/>
      <c r="UFI168" s="90"/>
      <c r="UFJ168" s="90"/>
      <c r="UFK168" s="90"/>
      <c r="UFL168" s="90"/>
      <c r="UFM168" s="90"/>
      <c r="UFN168" s="90"/>
      <c r="UFO168" s="90"/>
      <c r="UFP168" s="90"/>
      <c r="UFQ168" s="90"/>
      <c r="UFR168" s="90"/>
      <c r="UFS168" s="90"/>
      <c r="UFT168" s="90"/>
      <c r="UFU168" s="90"/>
      <c r="UFV168" s="90"/>
      <c r="UFW168" s="90"/>
      <c r="UFX168" s="90"/>
      <c r="UFY168" s="90"/>
      <c r="UFZ168" s="90"/>
      <c r="UGA168" s="90"/>
      <c r="UGB168" s="90"/>
      <c r="UGC168" s="90"/>
      <c r="UGD168" s="90"/>
      <c r="UGE168" s="90"/>
      <c r="UGF168" s="90"/>
      <c r="UGG168" s="90"/>
      <c r="UGH168" s="90"/>
      <c r="UGI168" s="90"/>
      <c r="UGJ168" s="90"/>
      <c r="UGK168" s="90"/>
      <c r="UGL168" s="90"/>
      <c r="UGM168" s="90"/>
      <c r="UGN168" s="90"/>
      <c r="UGO168" s="90"/>
      <c r="UGP168" s="90"/>
      <c r="UGQ168" s="90"/>
      <c r="UGR168" s="90"/>
      <c r="UGS168" s="90"/>
      <c r="UGT168" s="90"/>
      <c r="UGU168" s="90"/>
      <c r="UGV168" s="90"/>
      <c r="UGW168" s="90"/>
      <c r="UGX168" s="90"/>
      <c r="UGY168" s="90"/>
      <c r="UGZ168" s="90"/>
      <c r="UHA168" s="90"/>
      <c r="UHB168" s="90"/>
      <c r="UHC168" s="90"/>
      <c r="UHD168" s="90"/>
      <c r="UHE168" s="90"/>
      <c r="UHF168" s="90"/>
      <c r="UHG168" s="90"/>
      <c r="UHH168" s="90"/>
      <c r="UHI168" s="90"/>
      <c r="UHJ168" s="90"/>
      <c r="UHK168" s="90"/>
      <c r="UHL168" s="90"/>
      <c r="UHM168" s="90"/>
      <c r="UHN168" s="90"/>
      <c r="UHO168" s="90"/>
      <c r="UHP168" s="90"/>
      <c r="UHQ168" s="90"/>
      <c r="UHR168" s="90"/>
      <c r="UHS168" s="90"/>
      <c r="UHT168" s="90"/>
      <c r="UHU168" s="90"/>
      <c r="UHV168" s="90"/>
      <c r="UHW168" s="90"/>
      <c r="UHX168" s="90"/>
      <c r="UHY168" s="90"/>
      <c r="UHZ168" s="90"/>
      <c r="UIA168" s="90"/>
      <c r="UIB168" s="90"/>
      <c r="UIC168" s="90"/>
      <c r="UID168" s="90"/>
      <c r="UIE168" s="90"/>
      <c r="UIF168" s="90"/>
      <c r="UIG168" s="90"/>
      <c r="UIH168" s="90"/>
      <c r="UII168" s="90"/>
      <c r="UIJ168" s="90"/>
      <c r="UIK168" s="90"/>
      <c r="UIL168" s="90"/>
      <c r="UIM168" s="90"/>
      <c r="UIN168" s="90"/>
      <c r="UIO168" s="90"/>
      <c r="UIP168" s="90"/>
      <c r="UIQ168" s="90"/>
      <c r="UIR168" s="90"/>
      <c r="UIS168" s="90"/>
      <c r="UIT168" s="90"/>
      <c r="UIU168" s="90"/>
      <c r="UIV168" s="90"/>
      <c r="UIW168" s="90"/>
      <c r="UIX168" s="90"/>
      <c r="UIY168" s="90"/>
      <c r="UIZ168" s="90"/>
      <c r="UJA168" s="90"/>
      <c r="UJB168" s="90"/>
      <c r="UJC168" s="90"/>
      <c r="UJD168" s="90"/>
      <c r="UJE168" s="90"/>
      <c r="UJF168" s="90"/>
      <c r="UJG168" s="90"/>
      <c r="UJH168" s="90"/>
      <c r="UJI168" s="90"/>
      <c r="UJJ168" s="90"/>
      <c r="UJK168" s="90"/>
      <c r="UJL168" s="90"/>
      <c r="UJM168" s="90"/>
      <c r="UJN168" s="90"/>
      <c r="UJO168" s="90"/>
      <c r="UJP168" s="90"/>
      <c r="UJQ168" s="90"/>
      <c r="UJR168" s="90"/>
      <c r="UJS168" s="90"/>
      <c r="UJT168" s="90"/>
      <c r="UJU168" s="90"/>
      <c r="UJV168" s="90"/>
      <c r="UJW168" s="90"/>
      <c r="UJX168" s="90"/>
      <c r="UJY168" s="90"/>
      <c r="UJZ168" s="90"/>
      <c r="UKA168" s="90"/>
      <c r="UKB168" s="90"/>
      <c r="UKC168" s="90"/>
      <c r="UKD168" s="90"/>
      <c r="UKE168" s="90"/>
      <c r="UKF168" s="90"/>
      <c r="UKG168" s="90"/>
      <c r="UKH168" s="90"/>
      <c r="UKI168" s="90"/>
      <c r="UKJ168" s="90"/>
      <c r="UKK168" s="90"/>
      <c r="UKL168" s="90"/>
      <c r="UKM168" s="90"/>
      <c r="UKN168" s="90"/>
      <c r="UKO168" s="90"/>
      <c r="UKP168" s="90"/>
      <c r="UKQ168" s="90"/>
      <c r="UKR168" s="90"/>
      <c r="UKS168" s="90"/>
      <c r="UKT168" s="90"/>
      <c r="UKU168" s="90"/>
      <c r="UKV168" s="90"/>
      <c r="UKW168" s="90"/>
      <c r="UKX168" s="90"/>
      <c r="UKY168" s="90"/>
      <c r="UKZ168" s="90"/>
      <c r="ULA168" s="90"/>
      <c r="ULB168" s="90"/>
      <c r="ULC168" s="90"/>
      <c r="ULD168" s="90"/>
      <c r="ULE168" s="90"/>
      <c r="ULF168" s="90"/>
      <c r="ULG168" s="90"/>
      <c r="ULH168" s="90"/>
      <c r="ULI168" s="90"/>
      <c r="ULJ168" s="90"/>
      <c r="ULK168" s="90"/>
      <c r="ULL168" s="90"/>
      <c r="ULM168" s="90"/>
      <c r="ULN168" s="90"/>
      <c r="ULO168" s="90"/>
      <c r="ULP168" s="90"/>
      <c r="ULQ168" s="90"/>
      <c r="ULR168" s="90"/>
      <c r="ULS168" s="90"/>
      <c r="ULT168" s="90"/>
      <c r="ULU168" s="90"/>
      <c r="ULV168" s="90"/>
      <c r="ULW168" s="90"/>
      <c r="ULX168" s="90"/>
      <c r="ULY168" s="90"/>
      <c r="ULZ168" s="90"/>
      <c r="UMA168" s="90"/>
      <c r="UMB168" s="90"/>
      <c r="UMC168" s="90"/>
      <c r="UMD168" s="90"/>
      <c r="UME168" s="90"/>
      <c r="UMF168" s="90"/>
      <c r="UMG168" s="90"/>
      <c r="UMH168" s="90"/>
      <c r="UMI168" s="90"/>
      <c r="UMJ168" s="90"/>
      <c r="UMK168" s="90"/>
      <c r="UML168" s="90"/>
      <c r="UMM168" s="90"/>
      <c r="UMN168" s="90"/>
      <c r="UMO168" s="90"/>
      <c r="UMP168" s="90"/>
      <c r="UMQ168" s="90"/>
      <c r="UMR168" s="90"/>
      <c r="UMS168" s="90"/>
      <c r="UMT168" s="90"/>
      <c r="UMU168" s="90"/>
      <c r="UMV168" s="90"/>
      <c r="UMW168" s="90"/>
      <c r="UMX168" s="90"/>
      <c r="UMY168" s="90"/>
      <c r="UMZ168" s="90"/>
      <c r="UNA168" s="90"/>
      <c r="UNB168" s="90"/>
      <c r="UNC168" s="90"/>
      <c r="UND168" s="90"/>
      <c r="UNE168" s="90"/>
      <c r="UNF168" s="90"/>
      <c r="UNG168" s="90"/>
      <c r="UNH168" s="90"/>
      <c r="UNI168" s="90"/>
      <c r="UNJ168" s="90"/>
      <c r="UNK168" s="90"/>
      <c r="UNL168" s="90"/>
      <c r="UNM168" s="90"/>
      <c r="UNN168" s="90"/>
      <c r="UNO168" s="90"/>
      <c r="UNP168" s="90"/>
      <c r="UNQ168" s="90"/>
      <c r="UNR168" s="90"/>
      <c r="UNS168" s="90"/>
      <c r="UNT168" s="90"/>
      <c r="UNU168" s="90"/>
      <c r="UNV168" s="90"/>
      <c r="UNW168" s="90"/>
      <c r="UNX168" s="90"/>
      <c r="UNY168" s="90"/>
      <c r="UNZ168" s="90"/>
      <c r="UOA168" s="90"/>
      <c r="UOB168" s="90"/>
      <c r="UOC168" s="90"/>
      <c r="UOD168" s="90"/>
      <c r="UOE168" s="90"/>
      <c r="UOF168" s="90"/>
      <c r="UOG168" s="90"/>
      <c r="UOH168" s="90"/>
      <c r="UOI168" s="90"/>
      <c r="UOJ168" s="90"/>
      <c r="UOK168" s="90"/>
      <c r="UOL168" s="90"/>
      <c r="UOM168" s="90"/>
      <c r="UON168" s="90"/>
      <c r="UOO168" s="90"/>
      <c r="UOP168" s="90"/>
      <c r="UOQ168" s="90"/>
      <c r="UOR168" s="90"/>
      <c r="UOS168" s="90"/>
      <c r="UOT168" s="90"/>
      <c r="UOU168" s="90"/>
      <c r="UOV168" s="90"/>
      <c r="UOW168" s="90"/>
      <c r="UOX168" s="90"/>
      <c r="UOY168" s="90"/>
      <c r="UOZ168" s="90"/>
      <c r="UPA168" s="90"/>
      <c r="UPB168" s="90"/>
      <c r="UPC168" s="90"/>
      <c r="UPD168" s="90"/>
      <c r="UPE168" s="90"/>
      <c r="UPF168" s="90"/>
      <c r="UPG168" s="90"/>
      <c r="UPH168" s="90"/>
      <c r="UPI168" s="90"/>
      <c r="UPJ168" s="90"/>
      <c r="UPK168" s="90"/>
      <c r="UPL168" s="90"/>
      <c r="UPM168" s="90"/>
      <c r="UPN168" s="90"/>
      <c r="UPO168" s="90"/>
      <c r="UPP168" s="90"/>
      <c r="UPQ168" s="90"/>
      <c r="UPR168" s="90"/>
      <c r="UPS168" s="90"/>
      <c r="UPT168" s="90"/>
      <c r="UPU168" s="90"/>
      <c r="UPV168" s="90"/>
      <c r="UPW168" s="90"/>
      <c r="UPX168" s="90"/>
      <c r="UPY168" s="90"/>
      <c r="UPZ168" s="90"/>
      <c r="UQA168" s="90"/>
      <c r="UQB168" s="90"/>
      <c r="UQC168" s="90"/>
      <c r="UQD168" s="90"/>
      <c r="UQE168" s="90"/>
      <c r="UQF168" s="90"/>
      <c r="UQG168" s="90"/>
      <c r="UQH168" s="90"/>
      <c r="UQI168" s="90"/>
      <c r="UQJ168" s="90"/>
      <c r="UQK168" s="90"/>
      <c r="UQL168" s="90"/>
      <c r="UQM168" s="90"/>
      <c r="UQN168" s="90"/>
      <c r="UQO168" s="90"/>
      <c r="UQP168" s="90"/>
      <c r="UQQ168" s="90"/>
      <c r="UQR168" s="90"/>
      <c r="UQS168" s="90"/>
      <c r="UQT168" s="90"/>
      <c r="UQU168" s="90"/>
      <c r="UQV168" s="90"/>
      <c r="UQW168" s="90"/>
      <c r="UQX168" s="90"/>
      <c r="UQY168" s="90"/>
      <c r="UQZ168" s="90"/>
      <c r="URA168" s="90"/>
      <c r="URB168" s="90"/>
      <c r="URC168" s="90"/>
      <c r="URD168" s="90"/>
      <c r="URE168" s="90"/>
      <c r="URF168" s="90"/>
      <c r="URG168" s="90"/>
      <c r="URH168" s="90"/>
      <c r="URI168" s="90"/>
      <c r="URJ168" s="90"/>
      <c r="URK168" s="90"/>
      <c r="URL168" s="90"/>
      <c r="URM168" s="90"/>
      <c r="URN168" s="90"/>
      <c r="URO168" s="90"/>
      <c r="URP168" s="90"/>
      <c r="URQ168" s="90"/>
      <c r="URR168" s="90"/>
      <c r="URS168" s="90"/>
      <c r="URT168" s="90"/>
      <c r="URU168" s="90"/>
      <c r="URV168" s="90"/>
      <c r="URW168" s="90"/>
      <c r="URX168" s="90"/>
      <c r="URY168" s="90"/>
      <c r="URZ168" s="90"/>
      <c r="USA168" s="90"/>
      <c r="USB168" s="90"/>
      <c r="USC168" s="90"/>
      <c r="USD168" s="90"/>
      <c r="USE168" s="90"/>
      <c r="USF168" s="90"/>
      <c r="USG168" s="90"/>
      <c r="USH168" s="90"/>
      <c r="USI168" s="90"/>
      <c r="USJ168" s="90"/>
      <c r="USK168" s="90"/>
      <c r="USL168" s="90"/>
      <c r="USM168" s="90"/>
      <c r="USN168" s="90"/>
      <c r="USO168" s="90"/>
      <c r="USP168" s="90"/>
      <c r="USQ168" s="90"/>
      <c r="USR168" s="90"/>
      <c r="USS168" s="90"/>
      <c r="UST168" s="90"/>
      <c r="USU168" s="90"/>
      <c r="USV168" s="90"/>
      <c r="USW168" s="90"/>
      <c r="USX168" s="90"/>
      <c r="USY168" s="90"/>
      <c r="USZ168" s="90"/>
      <c r="UTA168" s="90"/>
      <c r="UTB168" s="90"/>
      <c r="UTC168" s="90"/>
      <c r="UTD168" s="90"/>
      <c r="UTE168" s="90"/>
      <c r="UTF168" s="90"/>
      <c r="UTG168" s="90"/>
      <c r="UTH168" s="90"/>
      <c r="UTI168" s="90"/>
      <c r="UTJ168" s="90"/>
      <c r="UTK168" s="90"/>
      <c r="UTL168" s="90"/>
      <c r="UTM168" s="90"/>
      <c r="UTN168" s="90"/>
      <c r="UTO168" s="90"/>
      <c r="UTP168" s="90"/>
      <c r="UTQ168" s="90"/>
      <c r="UTR168" s="90"/>
      <c r="UTS168" s="90"/>
      <c r="UTT168" s="90"/>
      <c r="UTU168" s="90"/>
      <c r="UTV168" s="90"/>
      <c r="UTW168" s="90"/>
      <c r="UTX168" s="90"/>
      <c r="UTY168" s="90"/>
      <c r="UTZ168" s="90"/>
      <c r="UUA168" s="90"/>
      <c r="UUB168" s="90"/>
      <c r="UUC168" s="90"/>
      <c r="UUD168" s="90"/>
      <c r="UUE168" s="90"/>
      <c r="UUF168" s="90"/>
      <c r="UUG168" s="90"/>
      <c r="UUH168" s="90"/>
      <c r="UUI168" s="90"/>
      <c r="UUJ168" s="90"/>
      <c r="UUK168" s="90"/>
      <c r="UUL168" s="90"/>
      <c r="UUM168" s="90"/>
      <c r="UUN168" s="90"/>
      <c r="UUO168" s="90"/>
      <c r="UUP168" s="90"/>
      <c r="UUQ168" s="90"/>
      <c r="UUR168" s="90"/>
      <c r="UUS168" s="90"/>
      <c r="UUT168" s="90"/>
      <c r="UUU168" s="90"/>
      <c r="UUV168" s="90"/>
      <c r="UUW168" s="90"/>
      <c r="UUX168" s="90"/>
      <c r="UUY168" s="90"/>
      <c r="UUZ168" s="90"/>
      <c r="UVA168" s="90"/>
      <c r="UVB168" s="90"/>
      <c r="UVC168" s="90"/>
      <c r="UVD168" s="90"/>
      <c r="UVE168" s="90"/>
      <c r="UVF168" s="90"/>
      <c r="UVG168" s="90"/>
      <c r="UVH168" s="90"/>
      <c r="UVI168" s="90"/>
      <c r="UVJ168" s="90"/>
      <c r="UVK168" s="90"/>
      <c r="UVL168" s="90"/>
      <c r="UVM168" s="90"/>
      <c r="UVN168" s="90"/>
      <c r="UVO168" s="90"/>
      <c r="UVP168" s="90"/>
      <c r="UVQ168" s="90"/>
      <c r="UVR168" s="90"/>
      <c r="UVS168" s="90"/>
      <c r="UVT168" s="90"/>
      <c r="UVU168" s="90"/>
      <c r="UVV168" s="90"/>
      <c r="UVW168" s="90"/>
      <c r="UVX168" s="90"/>
      <c r="UVY168" s="90"/>
      <c r="UVZ168" s="90"/>
      <c r="UWA168" s="90"/>
      <c r="UWB168" s="90"/>
      <c r="UWC168" s="90"/>
      <c r="UWD168" s="90"/>
      <c r="UWE168" s="90"/>
      <c r="UWF168" s="90"/>
      <c r="UWG168" s="90"/>
      <c r="UWH168" s="90"/>
      <c r="UWI168" s="90"/>
      <c r="UWJ168" s="90"/>
      <c r="UWK168" s="90"/>
      <c r="UWL168" s="90"/>
      <c r="UWM168" s="90"/>
      <c r="UWN168" s="90"/>
      <c r="UWO168" s="90"/>
      <c r="UWP168" s="90"/>
      <c r="UWQ168" s="90"/>
      <c r="UWR168" s="90"/>
      <c r="UWS168" s="90"/>
      <c r="UWT168" s="90"/>
      <c r="UWU168" s="90"/>
      <c r="UWV168" s="90"/>
      <c r="UWW168" s="90"/>
      <c r="UWX168" s="90"/>
      <c r="UWY168" s="90"/>
      <c r="UWZ168" s="90"/>
      <c r="UXA168" s="90"/>
      <c r="UXB168" s="90"/>
      <c r="UXC168" s="90"/>
      <c r="UXD168" s="90"/>
      <c r="UXE168" s="90"/>
      <c r="UXF168" s="90"/>
      <c r="UXG168" s="90"/>
      <c r="UXH168" s="90"/>
      <c r="UXI168" s="90"/>
      <c r="UXJ168" s="90"/>
      <c r="UXK168" s="90"/>
      <c r="UXL168" s="90"/>
      <c r="UXM168" s="90"/>
      <c r="UXN168" s="90"/>
      <c r="UXO168" s="90"/>
      <c r="UXP168" s="90"/>
      <c r="UXQ168" s="90"/>
      <c r="UXR168" s="90"/>
      <c r="UXS168" s="90"/>
      <c r="UXT168" s="90"/>
      <c r="UXU168" s="90"/>
      <c r="UXV168" s="90"/>
      <c r="UXW168" s="90"/>
      <c r="UXX168" s="90"/>
      <c r="UXY168" s="90"/>
      <c r="UXZ168" s="90"/>
      <c r="UYA168" s="90"/>
      <c r="UYB168" s="90"/>
      <c r="UYC168" s="90"/>
      <c r="UYD168" s="90"/>
      <c r="UYE168" s="90"/>
      <c r="UYF168" s="90"/>
      <c r="UYG168" s="90"/>
      <c r="UYH168" s="90"/>
      <c r="UYI168" s="90"/>
      <c r="UYJ168" s="90"/>
      <c r="UYK168" s="90"/>
      <c r="UYL168" s="90"/>
      <c r="UYM168" s="90"/>
      <c r="UYN168" s="90"/>
      <c r="UYO168" s="90"/>
      <c r="UYP168" s="90"/>
      <c r="UYQ168" s="90"/>
      <c r="UYR168" s="90"/>
      <c r="UYS168" s="90"/>
      <c r="UYT168" s="90"/>
      <c r="UYU168" s="90"/>
      <c r="UYV168" s="90"/>
      <c r="UYW168" s="90"/>
      <c r="UYX168" s="90"/>
      <c r="UYY168" s="90"/>
      <c r="UYZ168" s="90"/>
      <c r="UZA168" s="90"/>
      <c r="UZB168" s="90"/>
      <c r="UZC168" s="90"/>
      <c r="UZD168" s="90"/>
      <c r="UZE168" s="90"/>
      <c r="UZF168" s="90"/>
      <c r="UZG168" s="90"/>
      <c r="UZH168" s="90"/>
      <c r="UZI168" s="90"/>
      <c r="UZJ168" s="90"/>
      <c r="UZK168" s="90"/>
      <c r="UZL168" s="90"/>
      <c r="UZM168" s="90"/>
      <c r="UZN168" s="90"/>
      <c r="UZO168" s="90"/>
      <c r="UZP168" s="90"/>
      <c r="UZQ168" s="90"/>
      <c r="UZR168" s="90"/>
      <c r="UZS168" s="90"/>
      <c r="UZT168" s="90"/>
      <c r="UZU168" s="90"/>
      <c r="UZV168" s="90"/>
      <c r="UZW168" s="90"/>
      <c r="UZX168" s="90"/>
      <c r="UZY168" s="90"/>
      <c r="UZZ168" s="90"/>
      <c r="VAA168" s="90"/>
      <c r="VAB168" s="90"/>
      <c r="VAC168" s="90"/>
      <c r="VAD168" s="90"/>
      <c r="VAE168" s="90"/>
      <c r="VAF168" s="90"/>
      <c r="VAG168" s="90"/>
      <c r="VAH168" s="90"/>
      <c r="VAI168" s="90"/>
      <c r="VAJ168" s="90"/>
      <c r="VAK168" s="90"/>
      <c r="VAL168" s="90"/>
      <c r="VAM168" s="90"/>
      <c r="VAN168" s="90"/>
      <c r="VAO168" s="90"/>
      <c r="VAP168" s="90"/>
      <c r="VAQ168" s="90"/>
      <c r="VAR168" s="90"/>
      <c r="VAS168" s="90"/>
      <c r="VAT168" s="90"/>
      <c r="VAU168" s="90"/>
      <c r="VAV168" s="90"/>
      <c r="VAW168" s="90"/>
      <c r="VAX168" s="90"/>
      <c r="VAY168" s="90"/>
      <c r="VAZ168" s="90"/>
      <c r="VBA168" s="90"/>
      <c r="VBB168" s="90"/>
      <c r="VBC168" s="90"/>
      <c r="VBD168" s="90"/>
      <c r="VBE168" s="90"/>
      <c r="VBF168" s="90"/>
      <c r="VBG168" s="90"/>
      <c r="VBH168" s="90"/>
      <c r="VBI168" s="90"/>
      <c r="VBJ168" s="90"/>
      <c r="VBK168" s="90"/>
      <c r="VBL168" s="90"/>
      <c r="VBM168" s="90"/>
      <c r="VBN168" s="90"/>
      <c r="VBO168" s="90"/>
      <c r="VBP168" s="90"/>
      <c r="VBQ168" s="90"/>
      <c r="VBR168" s="90"/>
      <c r="VBS168" s="90"/>
      <c r="VBT168" s="90"/>
      <c r="VBU168" s="90"/>
      <c r="VBV168" s="90"/>
      <c r="VBW168" s="90"/>
      <c r="VBX168" s="90"/>
      <c r="VBY168" s="90"/>
      <c r="VBZ168" s="90"/>
      <c r="VCA168" s="90"/>
      <c r="VCB168" s="90"/>
      <c r="VCC168" s="90"/>
      <c r="VCD168" s="90"/>
      <c r="VCE168" s="90"/>
      <c r="VCF168" s="90"/>
      <c r="VCG168" s="90"/>
      <c r="VCH168" s="90"/>
      <c r="VCI168" s="90"/>
      <c r="VCJ168" s="90"/>
      <c r="VCK168" s="90"/>
      <c r="VCL168" s="90"/>
      <c r="VCM168" s="90"/>
      <c r="VCN168" s="90"/>
      <c r="VCO168" s="90"/>
      <c r="VCP168" s="90"/>
      <c r="VCQ168" s="90"/>
      <c r="VCR168" s="90"/>
      <c r="VCS168" s="90"/>
      <c r="VCT168" s="90"/>
      <c r="VCU168" s="90"/>
      <c r="VCV168" s="90"/>
      <c r="VCW168" s="90"/>
      <c r="VCX168" s="90"/>
      <c r="VCY168" s="90"/>
      <c r="VCZ168" s="90"/>
      <c r="VDA168" s="90"/>
      <c r="VDB168" s="90"/>
      <c r="VDC168" s="90"/>
      <c r="VDD168" s="90"/>
      <c r="VDE168" s="90"/>
      <c r="VDF168" s="90"/>
      <c r="VDG168" s="90"/>
      <c r="VDH168" s="90"/>
      <c r="VDI168" s="90"/>
      <c r="VDJ168" s="90"/>
      <c r="VDK168" s="90"/>
      <c r="VDL168" s="90"/>
      <c r="VDM168" s="90"/>
      <c r="VDN168" s="90"/>
      <c r="VDO168" s="90"/>
      <c r="VDP168" s="90"/>
      <c r="VDQ168" s="90"/>
      <c r="VDR168" s="90"/>
      <c r="VDS168" s="90"/>
      <c r="VDT168" s="90"/>
      <c r="VDU168" s="90"/>
      <c r="VDV168" s="90"/>
      <c r="VDW168" s="90"/>
      <c r="VDX168" s="90"/>
      <c r="VDY168" s="90"/>
      <c r="VDZ168" s="90"/>
      <c r="VEA168" s="90"/>
      <c r="VEB168" s="90"/>
      <c r="VEC168" s="90"/>
      <c r="VED168" s="90"/>
      <c r="VEE168" s="90"/>
      <c r="VEF168" s="90"/>
      <c r="VEG168" s="90"/>
      <c r="VEH168" s="90"/>
      <c r="VEI168" s="90"/>
      <c r="VEJ168" s="90"/>
      <c r="VEK168" s="90"/>
      <c r="VEL168" s="90"/>
      <c r="VEM168" s="90"/>
      <c r="VEN168" s="90"/>
      <c r="VEO168" s="90"/>
      <c r="VEP168" s="90"/>
      <c r="VEQ168" s="90"/>
      <c r="VER168" s="90"/>
      <c r="VES168" s="90"/>
      <c r="VET168" s="90"/>
      <c r="VEU168" s="90"/>
      <c r="VEV168" s="90"/>
      <c r="VEW168" s="90"/>
      <c r="VEX168" s="90"/>
      <c r="VEY168" s="90"/>
      <c r="VEZ168" s="90"/>
      <c r="VFA168" s="90"/>
      <c r="VFB168" s="90"/>
      <c r="VFC168" s="90"/>
      <c r="VFD168" s="90"/>
      <c r="VFE168" s="90"/>
      <c r="VFF168" s="90"/>
      <c r="VFG168" s="90"/>
      <c r="VFH168" s="90"/>
      <c r="VFI168" s="90"/>
      <c r="VFJ168" s="90"/>
      <c r="VFK168" s="90"/>
      <c r="VFL168" s="90"/>
      <c r="VFM168" s="90"/>
      <c r="VFN168" s="90"/>
      <c r="VFO168" s="90"/>
      <c r="VFP168" s="90"/>
      <c r="VFQ168" s="90"/>
      <c r="VFR168" s="90"/>
      <c r="VFS168" s="90"/>
      <c r="VFT168" s="90"/>
      <c r="VFU168" s="90"/>
      <c r="VFV168" s="90"/>
      <c r="VFW168" s="90"/>
      <c r="VFX168" s="90"/>
      <c r="VFY168" s="90"/>
      <c r="VFZ168" s="90"/>
      <c r="VGA168" s="90"/>
      <c r="VGB168" s="90"/>
      <c r="VGC168" s="90"/>
      <c r="VGD168" s="90"/>
      <c r="VGE168" s="90"/>
      <c r="VGF168" s="90"/>
      <c r="VGG168" s="90"/>
      <c r="VGH168" s="90"/>
      <c r="VGI168" s="90"/>
      <c r="VGJ168" s="90"/>
      <c r="VGK168" s="90"/>
      <c r="VGL168" s="90"/>
      <c r="VGM168" s="90"/>
      <c r="VGN168" s="90"/>
      <c r="VGO168" s="90"/>
      <c r="VGP168" s="90"/>
      <c r="VGQ168" s="90"/>
      <c r="VGR168" s="90"/>
      <c r="VGS168" s="90"/>
      <c r="VGT168" s="90"/>
      <c r="VGU168" s="90"/>
      <c r="VGV168" s="90"/>
      <c r="VGW168" s="90"/>
      <c r="VGX168" s="90"/>
      <c r="VGY168" s="90"/>
      <c r="VGZ168" s="90"/>
      <c r="VHA168" s="90"/>
      <c r="VHB168" s="90"/>
      <c r="VHC168" s="90"/>
      <c r="VHD168" s="90"/>
      <c r="VHE168" s="90"/>
      <c r="VHF168" s="90"/>
      <c r="VHG168" s="90"/>
      <c r="VHH168" s="90"/>
      <c r="VHI168" s="90"/>
      <c r="VHJ168" s="90"/>
      <c r="VHK168" s="90"/>
      <c r="VHL168" s="90"/>
      <c r="VHM168" s="90"/>
      <c r="VHN168" s="90"/>
      <c r="VHO168" s="90"/>
      <c r="VHP168" s="90"/>
      <c r="VHQ168" s="90"/>
      <c r="VHR168" s="90"/>
      <c r="VHS168" s="90"/>
      <c r="VHT168" s="90"/>
      <c r="VHU168" s="90"/>
      <c r="VHV168" s="90"/>
      <c r="VHW168" s="90"/>
      <c r="VHX168" s="90"/>
      <c r="VHY168" s="90"/>
      <c r="VHZ168" s="90"/>
      <c r="VIA168" s="90"/>
      <c r="VIB168" s="90"/>
      <c r="VIC168" s="90"/>
      <c r="VID168" s="90"/>
      <c r="VIE168" s="90"/>
      <c r="VIF168" s="90"/>
      <c r="VIG168" s="90"/>
      <c r="VIH168" s="90"/>
      <c r="VII168" s="90"/>
      <c r="VIJ168" s="90"/>
      <c r="VIK168" s="90"/>
      <c r="VIL168" s="90"/>
      <c r="VIM168" s="90"/>
      <c r="VIN168" s="90"/>
      <c r="VIO168" s="90"/>
      <c r="VIP168" s="90"/>
      <c r="VIQ168" s="90"/>
      <c r="VIR168" s="90"/>
      <c r="VIS168" s="90"/>
      <c r="VIT168" s="90"/>
      <c r="VIU168" s="90"/>
      <c r="VIV168" s="90"/>
      <c r="VIW168" s="90"/>
      <c r="VIX168" s="90"/>
      <c r="VIY168" s="90"/>
      <c r="VIZ168" s="90"/>
      <c r="VJA168" s="90"/>
      <c r="VJB168" s="90"/>
      <c r="VJC168" s="90"/>
      <c r="VJD168" s="90"/>
      <c r="VJE168" s="90"/>
      <c r="VJF168" s="90"/>
      <c r="VJG168" s="90"/>
      <c r="VJH168" s="90"/>
      <c r="VJI168" s="90"/>
      <c r="VJJ168" s="90"/>
      <c r="VJK168" s="90"/>
      <c r="VJL168" s="90"/>
      <c r="VJM168" s="90"/>
      <c r="VJN168" s="90"/>
      <c r="VJO168" s="90"/>
      <c r="VJP168" s="90"/>
      <c r="VJQ168" s="90"/>
      <c r="VJR168" s="90"/>
      <c r="VJS168" s="90"/>
      <c r="VJT168" s="90"/>
      <c r="VJU168" s="90"/>
      <c r="VJV168" s="90"/>
      <c r="VJW168" s="90"/>
      <c r="VJX168" s="90"/>
      <c r="VJY168" s="90"/>
      <c r="VJZ168" s="90"/>
      <c r="VKA168" s="90"/>
      <c r="VKB168" s="90"/>
      <c r="VKC168" s="90"/>
      <c r="VKD168" s="90"/>
      <c r="VKE168" s="90"/>
      <c r="VKF168" s="90"/>
      <c r="VKG168" s="90"/>
      <c r="VKH168" s="90"/>
      <c r="VKI168" s="90"/>
      <c r="VKJ168" s="90"/>
      <c r="VKK168" s="90"/>
      <c r="VKL168" s="90"/>
      <c r="VKM168" s="90"/>
      <c r="VKN168" s="90"/>
      <c r="VKO168" s="90"/>
      <c r="VKP168" s="90"/>
      <c r="VKQ168" s="90"/>
      <c r="VKR168" s="90"/>
      <c r="VKS168" s="90"/>
      <c r="VKT168" s="90"/>
      <c r="VKU168" s="90"/>
      <c r="VKV168" s="90"/>
      <c r="VKW168" s="90"/>
      <c r="VKX168" s="90"/>
      <c r="VKY168" s="90"/>
      <c r="VKZ168" s="90"/>
      <c r="VLA168" s="90"/>
      <c r="VLB168" s="90"/>
      <c r="VLC168" s="90"/>
      <c r="VLD168" s="90"/>
      <c r="VLE168" s="90"/>
      <c r="VLF168" s="90"/>
      <c r="VLG168" s="90"/>
      <c r="VLH168" s="90"/>
      <c r="VLI168" s="90"/>
      <c r="VLJ168" s="90"/>
      <c r="VLK168" s="90"/>
      <c r="VLL168" s="90"/>
      <c r="VLM168" s="90"/>
      <c r="VLN168" s="90"/>
      <c r="VLO168" s="90"/>
      <c r="VLP168" s="90"/>
      <c r="VLQ168" s="90"/>
      <c r="VLR168" s="90"/>
      <c r="VLS168" s="90"/>
      <c r="VLT168" s="90"/>
      <c r="VLU168" s="90"/>
      <c r="VLV168" s="90"/>
      <c r="VLW168" s="90"/>
      <c r="VLX168" s="90"/>
      <c r="VLY168" s="90"/>
      <c r="VLZ168" s="90"/>
      <c r="VMA168" s="90"/>
      <c r="VMB168" s="90"/>
      <c r="VMC168" s="90"/>
      <c r="VMD168" s="90"/>
      <c r="VME168" s="90"/>
      <c r="VMF168" s="90"/>
      <c r="VMG168" s="90"/>
      <c r="VMH168" s="90"/>
      <c r="VMI168" s="90"/>
      <c r="VMJ168" s="90"/>
      <c r="VMK168" s="90"/>
      <c r="VML168" s="90"/>
      <c r="VMM168" s="90"/>
      <c r="VMN168" s="90"/>
      <c r="VMO168" s="90"/>
      <c r="VMP168" s="90"/>
      <c r="VMQ168" s="90"/>
      <c r="VMR168" s="90"/>
      <c r="VMS168" s="90"/>
      <c r="VMT168" s="90"/>
      <c r="VMU168" s="90"/>
      <c r="VMV168" s="90"/>
      <c r="VMW168" s="90"/>
      <c r="VMX168" s="90"/>
      <c r="VMY168" s="90"/>
      <c r="VMZ168" s="90"/>
      <c r="VNA168" s="90"/>
      <c r="VNB168" s="90"/>
      <c r="VNC168" s="90"/>
      <c r="VND168" s="90"/>
      <c r="VNE168" s="90"/>
      <c r="VNF168" s="90"/>
      <c r="VNG168" s="90"/>
      <c r="VNH168" s="90"/>
      <c r="VNI168" s="90"/>
      <c r="VNJ168" s="90"/>
      <c r="VNK168" s="90"/>
      <c r="VNL168" s="90"/>
      <c r="VNM168" s="90"/>
      <c r="VNN168" s="90"/>
      <c r="VNO168" s="90"/>
      <c r="VNP168" s="90"/>
      <c r="VNQ168" s="90"/>
      <c r="VNR168" s="90"/>
      <c r="VNS168" s="90"/>
      <c r="VNT168" s="90"/>
      <c r="VNU168" s="90"/>
      <c r="VNV168" s="90"/>
      <c r="VNW168" s="90"/>
      <c r="VNX168" s="90"/>
      <c r="VNY168" s="90"/>
      <c r="VNZ168" s="90"/>
      <c r="VOA168" s="90"/>
      <c r="VOB168" s="90"/>
      <c r="VOC168" s="90"/>
      <c r="VOD168" s="90"/>
      <c r="VOE168" s="90"/>
      <c r="VOF168" s="90"/>
      <c r="VOG168" s="90"/>
      <c r="VOH168" s="90"/>
      <c r="VOI168" s="90"/>
      <c r="VOJ168" s="90"/>
      <c r="VOK168" s="90"/>
      <c r="VOL168" s="90"/>
      <c r="VOM168" s="90"/>
      <c r="VON168" s="90"/>
      <c r="VOO168" s="90"/>
      <c r="VOP168" s="90"/>
      <c r="VOQ168" s="90"/>
      <c r="VOR168" s="90"/>
      <c r="VOS168" s="90"/>
      <c r="VOT168" s="90"/>
      <c r="VOU168" s="90"/>
      <c r="VOV168" s="90"/>
      <c r="VOW168" s="90"/>
      <c r="VOX168" s="90"/>
      <c r="VOY168" s="90"/>
      <c r="VOZ168" s="90"/>
      <c r="VPA168" s="90"/>
      <c r="VPB168" s="90"/>
      <c r="VPC168" s="90"/>
      <c r="VPD168" s="90"/>
      <c r="VPE168" s="90"/>
      <c r="VPF168" s="90"/>
      <c r="VPG168" s="90"/>
      <c r="VPH168" s="90"/>
      <c r="VPI168" s="90"/>
      <c r="VPJ168" s="90"/>
      <c r="VPK168" s="90"/>
      <c r="VPL168" s="90"/>
      <c r="VPM168" s="90"/>
      <c r="VPN168" s="90"/>
      <c r="VPO168" s="90"/>
      <c r="VPP168" s="90"/>
      <c r="VPQ168" s="90"/>
      <c r="VPR168" s="90"/>
      <c r="VPS168" s="90"/>
      <c r="VPT168" s="90"/>
      <c r="VPU168" s="90"/>
      <c r="VPV168" s="90"/>
      <c r="VPW168" s="90"/>
      <c r="VPX168" s="90"/>
      <c r="VPY168" s="90"/>
      <c r="VPZ168" s="90"/>
      <c r="VQA168" s="90"/>
      <c r="VQB168" s="90"/>
      <c r="VQC168" s="90"/>
      <c r="VQD168" s="90"/>
      <c r="VQE168" s="90"/>
      <c r="VQF168" s="90"/>
      <c r="VQG168" s="90"/>
      <c r="VQH168" s="90"/>
      <c r="VQI168" s="90"/>
      <c r="VQJ168" s="90"/>
      <c r="VQK168" s="90"/>
      <c r="VQL168" s="90"/>
      <c r="VQM168" s="90"/>
      <c r="VQN168" s="90"/>
      <c r="VQO168" s="90"/>
      <c r="VQP168" s="90"/>
      <c r="VQQ168" s="90"/>
      <c r="VQR168" s="90"/>
      <c r="VQS168" s="90"/>
      <c r="VQT168" s="90"/>
      <c r="VQU168" s="90"/>
      <c r="VQV168" s="90"/>
      <c r="VQW168" s="90"/>
      <c r="VQX168" s="90"/>
      <c r="VQY168" s="90"/>
      <c r="VQZ168" s="90"/>
      <c r="VRA168" s="90"/>
      <c r="VRB168" s="90"/>
      <c r="VRC168" s="90"/>
      <c r="VRD168" s="90"/>
      <c r="VRE168" s="90"/>
      <c r="VRF168" s="90"/>
      <c r="VRG168" s="90"/>
      <c r="VRH168" s="90"/>
      <c r="VRI168" s="90"/>
      <c r="VRJ168" s="90"/>
      <c r="VRK168" s="90"/>
      <c r="VRL168" s="90"/>
      <c r="VRM168" s="90"/>
      <c r="VRN168" s="90"/>
      <c r="VRO168" s="90"/>
      <c r="VRP168" s="90"/>
      <c r="VRQ168" s="90"/>
      <c r="VRR168" s="90"/>
      <c r="VRS168" s="90"/>
      <c r="VRT168" s="90"/>
      <c r="VRU168" s="90"/>
      <c r="VRV168" s="90"/>
      <c r="VRW168" s="90"/>
      <c r="VRX168" s="90"/>
      <c r="VRY168" s="90"/>
      <c r="VRZ168" s="90"/>
      <c r="VSA168" s="90"/>
      <c r="VSB168" s="90"/>
      <c r="VSC168" s="90"/>
      <c r="VSD168" s="90"/>
      <c r="VSE168" s="90"/>
      <c r="VSF168" s="90"/>
      <c r="VSG168" s="90"/>
      <c r="VSH168" s="90"/>
      <c r="VSI168" s="90"/>
      <c r="VSJ168" s="90"/>
      <c r="VSK168" s="90"/>
      <c r="VSL168" s="90"/>
      <c r="VSM168" s="90"/>
      <c r="VSN168" s="90"/>
      <c r="VSO168" s="90"/>
      <c r="VSP168" s="90"/>
      <c r="VSQ168" s="90"/>
      <c r="VSR168" s="90"/>
      <c r="VSS168" s="90"/>
      <c r="VST168" s="90"/>
      <c r="VSU168" s="90"/>
      <c r="VSV168" s="90"/>
      <c r="VSW168" s="90"/>
      <c r="VSX168" s="90"/>
      <c r="VSY168" s="90"/>
      <c r="VSZ168" s="90"/>
      <c r="VTA168" s="90"/>
      <c r="VTB168" s="90"/>
      <c r="VTC168" s="90"/>
      <c r="VTD168" s="90"/>
      <c r="VTE168" s="90"/>
      <c r="VTF168" s="90"/>
      <c r="VTG168" s="90"/>
      <c r="VTH168" s="90"/>
      <c r="VTI168" s="90"/>
      <c r="VTJ168" s="90"/>
      <c r="VTK168" s="90"/>
      <c r="VTL168" s="90"/>
      <c r="VTM168" s="90"/>
      <c r="VTN168" s="90"/>
      <c r="VTO168" s="90"/>
      <c r="VTP168" s="90"/>
      <c r="VTQ168" s="90"/>
      <c r="VTR168" s="90"/>
      <c r="VTS168" s="90"/>
      <c r="VTT168" s="90"/>
      <c r="VTU168" s="90"/>
      <c r="VTV168" s="90"/>
      <c r="VTW168" s="90"/>
      <c r="VTX168" s="90"/>
      <c r="VTY168" s="90"/>
      <c r="VTZ168" s="90"/>
      <c r="VUA168" s="90"/>
      <c r="VUB168" s="90"/>
      <c r="VUC168" s="90"/>
      <c r="VUD168" s="90"/>
      <c r="VUE168" s="90"/>
      <c r="VUF168" s="90"/>
      <c r="VUG168" s="90"/>
      <c r="VUH168" s="90"/>
      <c r="VUI168" s="90"/>
      <c r="VUJ168" s="90"/>
      <c r="VUK168" s="90"/>
      <c r="VUL168" s="90"/>
      <c r="VUM168" s="90"/>
      <c r="VUN168" s="90"/>
      <c r="VUO168" s="90"/>
      <c r="VUP168" s="90"/>
      <c r="VUQ168" s="90"/>
      <c r="VUR168" s="90"/>
      <c r="VUS168" s="90"/>
      <c r="VUT168" s="90"/>
      <c r="VUU168" s="90"/>
      <c r="VUV168" s="90"/>
      <c r="VUW168" s="90"/>
      <c r="VUX168" s="90"/>
      <c r="VUY168" s="90"/>
      <c r="VUZ168" s="90"/>
      <c r="VVA168" s="90"/>
      <c r="VVB168" s="90"/>
      <c r="VVC168" s="90"/>
      <c r="VVD168" s="90"/>
      <c r="VVE168" s="90"/>
      <c r="VVF168" s="90"/>
      <c r="VVG168" s="90"/>
      <c r="VVH168" s="90"/>
      <c r="VVI168" s="90"/>
      <c r="VVJ168" s="90"/>
      <c r="VVK168" s="90"/>
      <c r="VVL168" s="90"/>
      <c r="VVM168" s="90"/>
      <c r="VVN168" s="90"/>
      <c r="VVO168" s="90"/>
      <c r="VVP168" s="90"/>
      <c r="VVQ168" s="90"/>
      <c r="VVR168" s="90"/>
      <c r="VVS168" s="90"/>
      <c r="VVT168" s="90"/>
      <c r="VVU168" s="90"/>
      <c r="VVV168" s="90"/>
      <c r="VVW168" s="90"/>
      <c r="VVX168" s="90"/>
      <c r="VVY168" s="90"/>
      <c r="VVZ168" s="90"/>
      <c r="VWA168" s="90"/>
      <c r="VWB168" s="90"/>
      <c r="VWC168" s="90"/>
      <c r="VWD168" s="90"/>
      <c r="VWE168" s="90"/>
      <c r="VWF168" s="90"/>
      <c r="VWG168" s="90"/>
      <c r="VWH168" s="90"/>
      <c r="VWI168" s="90"/>
      <c r="VWJ168" s="90"/>
      <c r="VWK168" s="90"/>
      <c r="VWL168" s="90"/>
      <c r="VWM168" s="90"/>
      <c r="VWN168" s="90"/>
      <c r="VWO168" s="90"/>
      <c r="VWP168" s="90"/>
      <c r="VWQ168" s="90"/>
      <c r="VWR168" s="90"/>
      <c r="VWS168" s="90"/>
      <c r="VWT168" s="90"/>
      <c r="VWU168" s="90"/>
      <c r="VWV168" s="90"/>
      <c r="VWW168" s="90"/>
      <c r="VWX168" s="90"/>
      <c r="VWY168" s="90"/>
      <c r="VWZ168" s="90"/>
      <c r="VXA168" s="90"/>
      <c r="VXB168" s="90"/>
      <c r="VXC168" s="90"/>
      <c r="VXD168" s="90"/>
      <c r="VXE168" s="90"/>
      <c r="VXF168" s="90"/>
      <c r="VXG168" s="90"/>
      <c r="VXH168" s="90"/>
      <c r="VXI168" s="90"/>
      <c r="VXJ168" s="90"/>
      <c r="VXK168" s="90"/>
      <c r="VXL168" s="90"/>
      <c r="VXM168" s="90"/>
      <c r="VXN168" s="90"/>
      <c r="VXO168" s="90"/>
      <c r="VXP168" s="90"/>
      <c r="VXQ168" s="90"/>
      <c r="VXR168" s="90"/>
      <c r="VXS168" s="90"/>
      <c r="VXT168" s="90"/>
      <c r="VXU168" s="90"/>
      <c r="VXV168" s="90"/>
      <c r="VXW168" s="90"/>
      <c r="VXX168" s="90"/>
      <c r="VXY168" s="90"/>
      <c r="VXZ168" s="90"/>
      <c r="VYA168" s="90"/>
      <c r="VYB168" s="90"/>
      <c r="VYC168" s="90"/>
      <c r="VYD168" s="90"/>
      <c r="VYE168" s="90"/>
      <c r="VYF168" s="90"/>
      <c r="VYG168" s="90"/>
      <c r="VYH168" s="90"/>
      <c r="VYI168" s="90"/>
      <c r="VYJ168" s="90"/>
      <c r="VYK168" s="90"/>
      <c r="VYL168" s="90"/>
      <c r="VYM168" s="90"/>
      <c r="VYN168" s="90"/>
      <c r="VYO168" s="90"/>
      <c r="VYP168" s="90"/>
      <c r="VYQ168" s="90"/>
      <c r="VYR168" s="90"/>
      <c r="VYS168" s="90"/>
      <c r="VYT168" s="90"/>
      <c r="VYU168" s="90"/>
      <c r="VYV168" s="90"/>
      <c r="VYW168" s="90"/>
      <c r="VYX168" s="90"/>
      <c r="VYY168" s="90"/>
      <c r="VYZ168" s="90"/>
      <c r="VZA168" s="90"/>
      <c r="VZB168" s="90"/>
      <c r="VZC168" s="90"/>
      <c r="VZD168" s="90"/>
      <c r="VZE168" s="90"/>
      <c r="VZF168" s="90"/>
      <c r="VZG168" s="90"/>
      <c r="VZH168" s="90"/>
      <c r="VZI168" s="90"/>
      <c r="VZJ168" s="90"/>
      <c r="VZK168" s="90"/>
      <c r="VZL168" s="90"/>
      <c r="VZM168" s="90"/>
      <c r="VZN168" s="90"/>
      <c r="VZO168" s="90"/>
      <c r="VZP168" s="90"/>
      <c r="VZQ168" s="90"/>
      <c r="VZR168" s="90"/>
      <c r="VZS168" s="90"/>
      <c r="VZT168" s="90"/>
      <c r="VZU168" s="90"/>
      <c r="VZV168" s="90"/>
      <c r="VZW168" s="90"/>
      <c r="VZX168" s="90"/>
      <c r="VZY168" s="90"/>
      <c r="VZZ168" s="90"/>
      <c r="WAA168" s="90"/>
      <c r="WAB168" s="90"/>
      <c r="WAC168" s="90"/>
      <c r="WAD168" s="90"/>
      <c r="WAE168" s="90"/>
      <c r="WAF168" s="90"/>
      <c r="WAG168" s="90"/>
      <c r="WAH168" s="90"/>
      <c r="WAI168" s="90"/>
      <c r="WAJ168" s="90"/>
      <c r="WAK168" s="90"/>
      <c r="WAL168" s="90"/>
      <c r="WAM168" s="90"/>
      <c r="WAN168" s="90"/>
      <c r="WAO168" s="90"/>
      <c r="WAP168" s="90"/>
      <c r="WAQ168" s="90"/>
      <c r="WAR168" s="90"/>
      <c r="WAS168" s="90"/>
      <c r="WAT168" s="90"/>
      <c r="WAU168" s="90"/>
      <c r="WAV168" s="90"/>
      <c r="WAW168" s="90"/>
      <c r="WAX168" s="90"/>
      <c r="WAY168" s="90"/>
      <c r="WAZ168" s="90"/>
      <c r="WBA168" s="90"/>
      <c r="WBB168" s="90"/>
      <c r="WBC168" s="90"/>
      <c r="WBD168" s="90"/>
      <c r="WBE168" s="90"/>
      <c r="WBF168" s="90"/>
      <c r="WBG168" s="90"/>
      <c r="WBH168" s="90"/>
      <c r="WBI168" s="90"/>
      <c r="WBJ168" s="90"/>
      <c r="WBK168" s="90"/>
      <c r="WBL168" s="90"/>
      <c r="WBM168" s="90"/>
      <c r="WBN168" s="90"/>
      <c r="WBO168" s="90"/>
      <c r="WBP168" s="90"/>
      <c r="WBQ168" s="90"/>
      <c r="WBR168" s="90"/>
      <c r="WBS168" s="90"/>
      <c r="WBT168" s="90"/>
      <c r="WBU168" s="90"/>
      <c r="WBV168" s="90"/>
      <c r="WBW168" s="90"/>
      <c r="WBX168" s="90"/>
      <c r="WBY168" s="90"/>
      <c r="WBZ168" s="90"/>
      <c r="WCA168" s="90"/>
      <c r="WCB168" s="90"/>
      <c r="WCC168" s="90"/>
      <c r="WCD168" s="90"/>
      <c r="WCE168" s="90"/>
      <c r="WCF168" s="90"/>
      <c r="WCG168" s="90"/>
      <c r="WCH168" s="90"/>
      <c r="WCI168" s="90"/>
      <c r="WCJ168" s="90"/>
      <c r="WCK168" s="90"/>
      <c r="WCL168" s="90"/>
      <c r="WCM168" s="90"/>
      <c r="WCN168" s="90"/>
      <c r="WCO168" s="90"/>
      <c r="WCP168" s="90"/>
      <c r="WCQ168" s="90"/>
      <c r="WCR168" s="90"/>
      <c r="WCS168" s="90"/>
      <c r="WCT168" s="90"/>
      <c r="WCU168" s="90"/>
      <c r="WCV168" s="90"/>
      <c r="WCW168" s="90"/>
      <c r="WCX168" s="90"/>
      <c r="WCY168" s="90"/>
      <c r="WCZ168" s="90"/>
      <c r="WDA168" s="90"/>
      <c r="WDB168" s="90"/>
      <c r="WDC168" s="90"/>
      <c r="WDD168" s="90"/>
      <c r="WDE168" s="90"/>
      <c r="WDF168" s="90"/>
      <c r="WDG168" s="90"/>
      <c r="WDH168" s="90"/>
      <c r="WDI168" s="90"/>
      <c r="WDJ168" s="90"/>
      <c r="WDK168" s="90"/>
      <c r="WDL168" s="90"/>
      <c r="WDM168" s="90"/>
      <c r="WDN168" s="90"/>
      <c r="WDO168" s="90"/>
      <c r="WDP168" s="90"/>
      <c r="WDQ168" s="90"/>
      <c r="WDR168" s="90"/>
      <c r="WDS168" s="90"/>
      <c r="WDT168" s="90"/>
      <c r="WDU168" s="90"/>
      <c r="WDV168" s="90"/>
      <c r="WDW168" s="90"/>
      <c r="WDX168" s="90"/>
      <c r="WDY168" s="90"/>
      <c r="WDZ168" s="90"/>
      <c r="WEA168" s="90"/>
      <c r="WEB168" s="90"/>
      <c r="WEC168" s="90"/>
      <c r="WED168" s="90"/>
      <c r="WEE168" s="90"/>
      <c r="WEF168" s="90"/>
      <c r="WEG168" s="90"/>
      <c r="WEH168" s="90"/>
      <c r="WEI168" s="90"/>
      <c r="WEJ168" s="90"/>
      <c r="WEK168" s="90"/>
      <c r="WEL168" s="90"/>
      <c r="WEM168" s="90"/>
      <c r="WEN168" s="90"/>
      <c r="WEO168" s="90"/>
      <c r="WEP168" s="90"/>
      <c r="WEQ168" s="90"/>
      <c r="WER168" s="90"/>
      <c r="WES168" s="90"/>
      <c r="WET168" s="90"/>
      <c r="WEU168" s="90"/>
      <c r="WEV168" s="90"/>
      <c r="WEW168" s="90"/>
      <c r="WEX168" s="90"/>
      <c r="WEY168" s="90"/>
      <c r="WEZ168" s="90"/>
      <c r="WFA168" s="90"/>
      <c r="WFB168" s="90"/>
      <c r="WFC168" s="90"/>
      <c r="WFD168" s="90"/>
      <c r="WFE168" s="90"/>
      <c r="WFF168" s="90"/>
      <c r="WFG168" s="90"/>
      <c r="WFH168" s="90"/>
      <c r="WFI168" s="90"/>
      <c r="WFJ168" s="90"/>
      <c r="WFK168" s="90"/>
      <c r="WFL168" s="90"/>
      <c r="WFM168" s="90"/>
      <c r="WFN168" s="90"/>
      <c r="WFO168" s="90"/>
      <c r="WFP168" s="90"/>
      <c r="WFQ168" s="90"/>
      <c r="WFR168" s="90"/>
      <c r="WFS168" s="90"/>
      <c r="WFT168" s="90"/>
      <c r="WFU168" s="90"/>
      <c r="WFV168" s="90"/>
      <c r="WFW168" s="90"/>
      <c r="WFX168" s="90"/>
      <c r="WFY168" s="90"/>
      <c r="WFZ168" s="90"/>
      <c r="WGA168" s="90"/>
      <c r="WGB168" s="90"/>
      <c r="WGC168" s="90"/>
      <c r="WGD168" s="90"/>
      <c r="WGE168" s="90"/>
      <c r="WGF168" s="90"/>
      <c r="WGG168" s="90"/>
      <c r="WGH168" s="90"/>
      <c r="WGI168" s="90"/>
      <c r="WGJ168" s="90"/>
      <c r="WGK168" s="90"/>
      <c r="WGL168" s="90"/>
      <c r="WGM168" s="90"/>
      <c r="WGN168" s="90"/>
      <c r="WGO168" s="90"/>
      <c r="WGP168" s="90"/>
      <c r="WGQ168" s="90"/>
      <c r="WGR168" s="90"/>
      <c r="WGS168" s="90"/>
      <c r="WGT168" s="90"/>
      <c r="WGU168" s="90"/>
      <c r="WGV168" s="90"/>
      <c r="WGW168" s="90"/>
      <c r="WGX168" s="90"/>
      <c r="WGY168" s="90"/>
      <c r="WGZ168" s="90"/>
      <c r="WHA168" s="90"/>
      <c r="WHB168" s="90"/>
      <c r="WHC168" s="90"/>
      <c r="WHD168" s="90"/>
      <c r="WHE168" s="90"/>
      <c r="WHF168" s="90"/>
      <c r="WHG168" s="90"/>
      <c r="WHH168" s="90"/>
      <c r="WHI168" s="90"/>
      <c r="WHJ168" s="90"/>
      <c r="WHK168" s="90"/>
      <c r="WHL168" s="90"/>
      <c r="WHM168" s="90"/>
      <c r="WHN168" s="90"/>
      <c r="WHO168" s="90"/>
      <c r="WHP168" s="90"/>
      <c r="WHQ168" s="90"/>
      <c r="WHR168" s="90"/>
      <c r="WHS168" s="90"/>
      <c r="WHT168" s="90"/>
      <c r="WHU168" s="90"/>
      <c r="WHV168" s="90"/>
      <c r="WHW168" s="90"/>
      <c r="WHX168" s="90"/>
      <c r="WHY168" s="90"/>
      <c r="WHZ168" s="90"/>
      <c r="WIA168" s="90"/>
      <c r="WIB168" s="90"/>
      <c r="WIC168" s="90"/>
      <c r="WID168" s="90"/>
      <c r="WIE168" s="90"/>
      <c r="WIF168" s="90"/>
      <c r="WIG168" s="90"/>
      <c r="WIH168" s="90"/>
      <c r="WII168" s="90"/>
      <c r="WIJ168" s="90"/>
      <c r="WIK168" s="90"/>
      <c r="WIL168" s="90"/>
      <c r="WIM168" s="90"/>
      <c r="WIN168" s="90"/>
      <c r="WIO168" s="90"/>
      <c r="WIP168" s="90"/>
      <c r="WIQ168" s="90"/>
      <c r="WIR168" s="90"/>
      <c r="WIS168" s="90"/>
      <c r="WIT168" s="90"/>
      <c r="WIU168" s="90"/>
      <c r="WIV168" s="90"/>
      <c r="WIW168" s="90"/>
      <c r="WIX168" s="90"/>
      <c r="WIY168" s="90"/>
      <c r="WIZ168" s="90"/>
      <c r="WJA168" s="90"/>
      <c r="WJB168" s="90"/>
      <c r="WJC168" s="90"/>
      <c r="WJD168" s="90"/>
      <c r="WJE168" s="90"/>
      <c r="WJF168" s="90"/>
      <c r="WJG168" s="90"/>
      <c r="WJH168" s="90"/>
      <c r="WJI168" s="90"/>
      <c r="WJJ168" s="90"/>
      <c r="WJK168" s="90"/>
      <c r="WJL168" s="90"/>
      <c r="WJM168" s="90"/>
      <c r="WJN168" s="90"/>
      <c r="WJO168" s="90"/>
      <c r="WJP168" s="90"/>
      <c r="WJQ168" s="90"/>
      <c r="WJR168" s="90"/>
      <c r="WJS168" s="90"/>
      <c r="WJT168" s="90"/>
      <c r="WJU168" s="90"/>
      <c r="WJV168" s="90"/>
      <c r="WJW168" s="90"/>
      <c r="WJX168" s="90"/>
      <c r="WJY168" s="90"/>
      <c r="WJZ168" s="90"/>
      <c r="WKA168" s="90"/>
      <c r="WKB168" s="90"/>
      <c r="WKC168" s="90"/>
      <c r="WKD168" s="90"/>
      <c r="WKE168" s="90"/>
      <c r="WKF168" s="90"/>
      <c r="WKG168" s="90"/>
      <c r="WKH168" s="90"/>
      <c r="WKI168" s="90"/>
      <c r="WKJ168" s="90"/>
      <c r="WKK168" s="90"/>
      <c r="WKL168" s="90"/>
      <c r="WKM168" s="90"/>
      <c r="WKN168" s="90"/>
      <c r="WKO168" s="90"/>
      <c r="WKP168" s="90"/>
      <c r="WKQ168" s="90"/>
      <c r="WKR168" s="90"/>
      <c r="WKS168" s="90"/>
      <c r="WKT168" s="90"/>
      <c r="WKU168" s="90"/>
      <c r="WKV168" s="90"/>
      <c r="WKW168" s="90"/>
      <c r="WKX168" s="90"/>
      <c r="WKY168" s="90"/>
      <c r="WKZ168" s="90"/>
      <c r="WLA168" s="90"/>
      <c r="WLB168" s="90"/>
      <c r="WLC168" s="90"/>
      <c r="WLD168" s="90"/>
      <c r="WLE168" s="90"/>
      <c r="WLF168" s="90"/>
      <c r="WLG168" s="90"/>
      <c r="WLH168" s="90"/>
      <c r="WLI168" s="90"/>
      <c r="WLJ168" s="90"/>
      <c r="WLK168" s="90"/>
      <c r="WLL168" s="90"/>
      <c r="WLM168" s="90"/>
      <c r="WLN168" s="90"/>
      <c r="WLO168" s="90"/>
      <c r="WLP168" s="90"/>
      <c r="WLQ168" s="90"/>
      <c r="WLR168" s="90"/>
      <c r="WLS168" s="90"/>
      <c r="WLT168" s="90"/>
      <c r="WLU168" s="90"/>
      <c r="WLV168" s="90"/>
      <c r="WLW168" s="90"/>
      <c r="WLX168" s="90"/>
      <c r="WLY168" s="90"/>
      <c r="WLZ168" s="90"/>
      <c r="WMA168" s="90"/>
      <c r="WMB168" s="90"/>
      <c r="WMC168" s="90"/>
      <c r="WMD168" s="90"/>
      <c r="WME168" s="90"/>
      <c r="WMF168" s="90"/>
      <c r="WMG168" s="90"/>
      <c r="WMH168" s="90"/>
      <c r="WMI168" s="90"/>
      <c r="WMJ168" s="90"/>
      <c r="WMK168" s="90"/>
      <c r="WML168" s="90"/>
      <c r="WMM168" s="90"/>
      <c r="WMN168" s="90"/>
      <c r="WMO168" s="90"/>
      <c r="WMP168" s="90"/>
      <c r="WMQ168" s="90"/>
      <c r="WMR168" s="90"/>
      <c r="WMS168" s="90"/>
      <c r="WMT168" s="90"/>
      <c r="WMU168" s="90"/>
      <c r="WMV168" s="90"/>
      <c r="WMW168" s="90"/>
      <c r="WMX168" s="90"/>
      <c r="WMY168" s="90"/>
      <c r="WMZ168" s="90"/>
      <c r="WNA168" s="90"/>
      <c r="WNB168" s="90"/>
      <c r="WNC168" s="90"/>
      <c r="WND168" s="90"/>
      <c r="WNE168" s="90"/>
      <c r="WNF168" s="90"/>
      <c r="WNG168" s="90"/>
      <c r="WNH168" s="90"/>
      <c r="WNI168" s="90"/>
      <c r="WNJ168" s="90"/>
      <c r="WNK168" s="90"/>
      <c r="WNL168" s="90"/>
      <c r="WNM168" s="90"/>
      <c r="WNN168" s="90"/>
      <c r="WNO168" s="90"/>
      <c r="WNP168" s="90"/>
      <c r="WNQ168" s="90"/>
      <c r="WNR168" s="90"/>
      <c r="WNS168" s="90"/>
      <c r="WNT168" s="90"/>
      <c r="WNU168" s="90"/>
      <c r="WNV168" s="90"/>
      <c r="WNW168" s="90"/>
      <c r="WNX168" s="90"/>
      <c r="WNY168" s="90"/>
      <c r="WNZ168" s="90"/>
      <c r="WOA168" s="90"/>
      <c r="WOB168" s="90"/>
      <c r="WOC168" s="90"/>
      <c r="WOD168" s="90"/>
      <c r="WOE168" s="90"/>
      <c r="WOF168" s="90"/>
      <c r="WOG168" s="90"/>
      <c r="WOH168" s="90"/>
      <c r="WOI168" s="90"/>
      <c r="WOJ168" s="90"/>
      <c r="WOK168" s="90"/>
      <c r="WOL168" s="90"/>
      <c r="WOM168" s="90"/>
      <c r="WON168" s="90"/>
      <c r="WOO168" s="90"/>
      <c r="WOP168" s="90"/>
      <c r="WOQ168" s="90"/>
      <c r="WOR168" s="90"/>
      <c r="WOS168" s="90"/>
      <c r="WOT168" s="90"/>
      <c r="WOU168" s="90"/>
      <c r="WOV168" s="90"/>
      <c r="WOW168" s="90"/>
      <c r="WOX168" s="90"/>
      <c r="WOY168" s="90"/>
      <c r="WOZ168" s="90"/>
      <c r="WPA168" s="90"/>
      <c r="WPB168" s="90"/>
      <c r="WPC168" s="90"/>
      <c r="WPD168" s="90"/>
      <c r="WPE168" s="90"/>
      <c r="WPF168" s="90"/>
      <c r="WPG168" s="90"/>
      <c r="WPH168" s="90"/>
      <c r="WPI168" s="90"/>
      <c r="WPJ168" s="90"/>
      <c r="WPK168" s="90"/>
      <c r="WPL168" s="90"/>
      <c r="WPM168" s="90"/>
      <c r="WPN168" s="90"/>
      <c r="WPO168" s="90"/>
      <c r="WPP168" s="90"/>
      <c r="WPQ168" s="90"/>
      <c r="WPR168" s="90"/>
      <c r="WPS168" s="90"/>
      <c r="WPT168" s="90"/>
      <c r="WPU168" s="90"/>
      <c r="WPV168" s="90"/>
      <c r="WPW168" s="90"/>
      <c r="WPX168" s="90"/>
      <c r="WPY168" s="90"/>
      <c r="WPZ168" s="90"/>
      <c r="WQA168" s="90"/>
      <c r="WQB168" s="90"/>
      <c r="WQC168" s="90"/>
      <c r="WQD168" s="90"/>
      <c r="WQE168" s="90"/>
      <c r="WQF168" s="90"/>
      <c r="WQG168" s="90"/>
      <c r="WQH168" s="90"/>
      <c r="WQI168" s="90"/>
      <c r="WQJ168" s="90"/>
      <c r="WQK168" s="90"/>
      <c r="WQL168" s="90"/>
      <c r="WQM168" s="90"/>
      <c r="WQN168" s="90"/>
      <c r="WQO168" s="90"/>
      <c r="WQP168" s="90"/>
      <c r="WQQ168" s="90"/>
      <c r="WQR168" s="90"/>
      <c r="WQS168" s="90"/>
      <c r="WQT168" s="90"/>
      <c r="WQU168" s="90"/>
      <c r="WQV168" s="90"/>
      <c r="WQW168" s="90"/>
      <c r="WQX168" s="90"/>
      <c r="WQY168" s="90"/>
      <c r="WQZ168" s="90"/>
      <c r="WRA168" s="90"/>
      <c r="WRB168" s="90"/>
      <c r="WRC168" s="90"/>
      <c r="WRD168" s="90"/>
      <c r="WRE168" s="90"/>
      <c r="WRF168" s="90"/>
      <c r="WRG168" s="90"/>
      <c r="WRH168" s="90"/>
      <c r="WRI168" s="90"/>
      <c r="WRJ168" s="90"/>
      <c r="WRK168" s="90"/>
      <c r="WRL168" s="90"/>
      <c r="WRM168" s="90"/>
      <c r="WRN168" s="90"/>
      <c r="WRO168" s="90"/>
      <c r="WRP168" s="90"/>
      <c r="WRQ168" s="90"/>
      <c r="WRR168" s="90"/>
      <c r="WRS168" s="90"/>
      <c r="WRT168" s="90"/>
      <c r="WRU168" s="90"/>
      <c r="WRV168" s="90"/>
      <c r="WRW168" s="90"/>
      <c r="WRX168" s="90"/>
      <c r="WRY168" s="90"/>
      <c r="WRZ168" s="90"/>
      <c r="WSA168" s="90"/>
      <c r="WSB168" s="90"/>
      <c r="WSC168" s="90"/>
      <c r="WSD168" s="90"/>
      <c r="WSE168" s="90"/>
      <c r="WSF168" s="90"/>
      <c r="WSG168" s="90"/>
      <c r="WSH168" s="90"/>
      <c r="WSI168" s="90"/>
      <c r="WSJ168" s="90"/>
      <c r="WSK168" s="90"/>
      <c r="WSL168" s="90"/>
      <c r="WSM168" s="90"/>
      <c r="WSN168" s="90"/>
      <c r="WSO168" s="90"/>
      <c r="WSP168" s="90"/>
      <c r="WSQ168" s="90"/>
      <c r="WSR168" s="90"/>
      <c r="WSS168" s="90"/>
      <c r="WST168" s="90"/>
      <c r="WSU168" s="90"/>
      <c r="WSV168" s="90"/>
      <c r="WSW168" s="90"/>
      <c r="WSX168" s="90"/>
      <c r="WSY168" s="90"/>
      <c r="WSZ168" s="90"/>
      <c r="WTA168" s="90"/>
      <c r="WTB168" s="90"/>
      <c r="WTC168" s="90"/>
      <c r="WTD168" s="90"/>
      <c r="WTE168" s="90"/>
      <c r="WTF168" s="90"/>
      <c r="WTG168" s="90"/>
      <c r="WTH168" s="90"/>
      <c r="WTI168" s="90"/>
      <c r="WTJ168" s="90"/>
      <c r="WTK168" s="90"/>
      <c r="WTL168" s="90"/>
      <c r="WTM168" s="90"/>
      <c r="WTN168" s="90"/>
      <c r="WTO168" s="90"/>
      <c r="WTP168" s="90"/>
      <c r="WTQ168" s="90"/>
      <c r="WTR168" s="90"/>
      <c r="WTS168" s="90"/>
      <c r="WTT168" s="90"/>
      <c r="WTU168" s="90"/>
      <c r="WTV168" s="90"/>
      <c r="WTW168" s="90"/>
      <c r="WTX168" s="90"/>
      <c r="WTY168" s="90"/>
      <c r="WTZ168" s="90"/>
      <c r="WUA168" s="90"/>
      <c r="WUB168" s="90"/>
      <c r="WUC168" s="90"/>
      <c r="WUD168" s="90"/>
      <c r="WUE168" s="90"/>
      <c r="WUF168" s="90"/>
      <c r="WUG168" s="90"/>
      <c r="WUH168" s="90"/>
      <c r="WUI168" s="90"/>
      <c r="WUJ168" s="90"/>
      <c r="WUK168" s="90"/>
      <c r="WUL168" s="90"/>
      <c r="WUM168" s="90"/>
      <c r="WUN168" s="90"/>
      <c r="WUO168" s="90"/>
      <c r="WUP168" s="90"/>
      <c r="WUQ168" s="90"/>
      <c r="WUR168" s="90"/>
      <c r="WUS168" s="90"/>
      <c r="WUT168" s="90"/>
      <c r="WUU168" s="90"/>
      <c r="WUV168" s="90"/>
      <c r="WUW168" s="90"/>
      <c r="WUX168" s="90"/>
      <c r="WUY168" s="90"/>
      <c r="WUZ168" s="90"/>
      <c r="WVA168" s="90"/>
      <c r="WVB168" s="90"/>
      <c r="WVC168" s="90"/>
      <c r="WVD168" s="90"/>
      <c r="WVE168" s="90"/>
      <c r="WVF168" s="90"/>
      <c r="WVG168" s="90"/>
      <c r="WVH168" s="90"/>
      <c r="WVI168" s="90"/>
      <c r="WVJ168" s="90"/>
      <c r="WVK168" s="90"/>
      <c r="WVL168" s="90"/>
      <c r="WVM168" s="90"/>
      <c r="WVN168" s="90"/>
      <c r="WVO168" s="90"/>
      <c r="WVP168" s="90"/>
      <c r="WVQ168" s="90"/>
    </row>
    <row r="169" spans="2:16137" s="91" customFormat="1" x14ac:dyDescent="0.35">
      <c r="B169" s="94"/>
      <c r="C169" s="93"/>
      <c r="F169" s="90"/>
      <c r="G169" s="90"/>
      <c r="H169" s="90"/>
      <c r="I169" s="90"/>
      <c r="J169" s="90"/>
      <c r="K169" s="90"/>
      <c r="L169" s="90"/>
      <c r="M169" s="90"/>
      <c r="N169" s="90"/>
      <c r="O169" s="90"/>
      <c r="P169" s="90"/>
      <c r="Q169" s="90"/>
      <c r="R169" s="90"/>
      <c r="S169" s="90"/>
      <c r="T169" s="90"/>
      <c r="U169" s="90"/>
      <c r="V169" s="90"/>
      <c r="W169" s="90"/>
      <c r="X169" s="90"/>
      <c r="Y169" s="90"/>
      <c r="Z169" s="90"/>
      <c r="AA169" s="90"/>
      <c r="AB169" s="90"/>
      <c r="AC169" s="90"/>
      <c r="AD169" s="90"/>
      <c r="AE169" s="90"/>
      <c r="AF169" s="90"/>
      <c r="AG169" s="90"/>
      <c r="AH169" s="90"/>
      <c r="AI169" s="90"/>
      <c r="AJ169" s="90"/>
      <c r="AK169" s="90"/>
      <c r="AL169" s="90"/>
      <c r="AM169" s="90"/>
      <c r="AN169" s="90"/>
      <c r="AO169" s="90"/>
      <c r="AP169" s="90"/>
      <c r="AQ169" s="90"/>
      <c r="AR169" s="90"/>
      <c r="AS169" s="90"/>
      <c r="AT169" s="90"/>
      <c r="AU169" s="90"/>
      <c r="AV169" s="90"/>
      <c r="AW169" s="90"/>
      <c r="AX169" s="90"/>
      <c r="AY169" s="90"/>
      <c r="AZ169" s="90"/>
      <c r="BA169" s="90"/>
      <c r="BB169" s="90"/>
      <c r="BC169" s="90"/>
      <c r="BD169" s="90"/>
      <c r="BE169" s="90"/>
      <c r="BF169" s="90"/>
      <c r="BG169" s="90"/>
      <c r="BH169" s="90"/>
      <c r="BI169" s="90"/>
      <c r="BJ169" s="90"/>
      <c r="BK169" s="90"/>
      <c r="BL169" s="90"/>
      <c r="BM169" s="90"/>
      <c r="BN169" s="90"/>
      <c r="BO169" s="90"/>
      <c r="BP169" s="90"/>
      <c r="BQ169" s="90"/>
      <c r="BR169" s="90"/>
      <c r="BS169" s="90"/>
      <c r="BT169" s="90"/>
      <c r="BU169" s="90"/>
      <c r="BV169" s="90"/>
      <c r="BW169" s="90"/>
      <c r="BX169" s="90"/>
      <c r="BY169" s="90"/>
      <c r="BZ169" s="90"/>
      <c r="CA169" s="90"/>
      <c r="CB169" s="90"/>
      <c r="CC169" s="90"/>
      <c r="CD169" s="90"/>
      <c r="CE169" s="90"/>
      <c r="CF169" s="90"/>
      <c r="CG169" s="90"/>
      <c r="CH169" s="90"/>
      <c r="CI169" s="90"/>
      <c r="CJ169" s="90"/>
      <c r="CK169" s="90"/>
      <c r="CL169" s="90"/>
      <c r="CM169" s="90"/>
      <c r="CN169" s="90"/>
      <c r="CO169" s="90"/>
      <c r="CP169" s="90"/>
      <c r="CQ169" s="90"/>
      <c r="CR169" s="90"/>
      <c r="CS169" s="90"/>
      <c r="CT169" s="90"/>
      <c r="CU169" s="90"/>
      <c r="CV169" s="90"/>
      <c r="CW169" s="90"/>
      <c r="CX169" s="90"/>
      <c r="CY169" s="90"/>
      <c r="CZ169" s="90"/>
      <c r="DA169" s="90"/>
      <c r="DB169" s="90"/>
      <c r="DC169" s="90"/>
      <c r="DD169" s="90"/>
      <c r="DE169" s="90"/>
      <c r="DF169" s="90"/>
      <c r="DG169" s="90"/>
      <c r="DH169" s="90"/>
      <c r="DI169" s="90"/>
      <c r="DJ169" s="90"/>
      <c r="DK169" s="90"/>
      <c r="DL169" s="90"/>
      <c r="DM169" s="90"/>
      <c r="DN169" s="90"/>
      <c r="DO169" s="90"/>
      <c r="DP169" s="90"/>
      <c r="DQ169" s="90"/>
      <c r="DR169" s="90"/>
      <c r="DS169" s="90"/>
      <c r="DT169" s="90"/>
      <c r="DU169" s="90"/>
      <c r="DV169" s="90"/>
      <c r="DW169" s="90"/>
      <c r="DX169" s="90"/>
      <c r="DY169" s="90"/>
      <c r="DZ169" s="90"/>
      <c r="EA169" s="90"/>
      <c r="EB169" s="90"/>
      <c r="EC169" s="90"/>
      <c r="ED169" s="90"/>
      <c r="EE169" s="90"/>
      <c r="EF169" s="90"/>
      <c r="EG169" s="90"/>
      <c r="EH169" s="90"/>
      <c r="EI169" s="90"/>
      <c r="EJ169" s="90"/>
      <c r="EK169" s="90"/>
      <c r="EL169" s="90"/>
      <c r="EM169" s="90"/>
      <c r="EN169" s="90"/>
      <c r="EO169" s="90"/>
      <c r="EP169" s="90"/>
      <c r="EQ169" s="90"/>
      <c r="ER169" s="90"/>
      <c r="ES169" s="90"/>
      <c r="ET169" s="90"/>
      <c r="EU169" s="90"/>
      <c r="EV169" s="90"/>
      <c r="EW169" s="90"/>
      <c r="EX169" s="90"/>
      <c r="EY169" s="90"/>
      <c r="EZ169" s="90"/>
      <c r="FA169" s="90"/>
      <c r="FB169" s="90"/>
      <c r="FC169" s="90"/>
      <c r="FD169" s="90"/>
      <c r="FE169" s="90"/>
      <c r="FF169" s="90"/>
      <c r="FG169" s="90"/>
      <c r="FH169" s="90"/>
      <c r="FI169" s="90"/>
      <c r="FJ169" s="90"/>
      <c r="FK169" s="90"/>
      <c r="FL169" s="90"/>
      <c r="FM169" s="90"/>
      <c r="FN169" s="90"/>
      <c r="FO169" s="90"/>
      <c r="FP169" s="90"/>
      <c r="FQ169" s="90"/>
      <c r="FR169" s="90"/>
      <c r="FS169" s="90"/>
      <c r="FT169" s="90"/>
      <c r="FU169" s="90"/>
      <c r="FV169" s="90"/>
      <c r="FW169" s="90"/>
      <c r="FX169" s="90"/>
      <c r="FY169" s="90"/>
      <c r="FZ169" s="90"/>
      <c r="GA169" s="90"/>
      <c r="GB169" s="90"/>
      <c r="GC169" s="90"/>
      <c r="GD169" s="90"/>
      <c r="GE169" s="90"/>
      <c r="GF169" s="90"/>
      <c r="GG169" s="90"/>
      <c r="GH169" s="90"/>
      <c r="GI169" s="90"/>
      <c r="GJ169" s="90"/>
      <c r="GK169" s="90"/>
      <c r="GL169" s="90"/>
      <c r="GM169" s="90"/>
      <c r="GN169" s="90"/>
      <c r="GO169" s="90"/>
      <c r="GP169" s="90"/>
      <c r="GQ169" s="90"/>
      <c r="GR169" s="90"/>
      <c r="GS169" s="90"/>
      <c r="GT169" s="90"/>
      <c r="GU169" s="90"/>
      <c r="GV169" s="90"/>
      <c r="GW169" s="90"/>
      <c r="GX169" s="90"/>
      <c r="GY169" s="90"/>
      <c r="GZ169" s="90"/>
      <c r="HA169" s="90"/>
      <c r="HB169" s="90"/>
      <c r="HC169" s="90"/>
      <c r="HD169" s="90"/>
      <c r="HE169" s="90"/>
      <c r="HF169" s="90"/>
      <c r="HG169" s="90"/>
      <c r="HH169" s="90"/>
      <c r="HI169" s="90"/>
      <c r="HJ169" s="90"/>
      <c r="HK169" s="90"/>
      <c r="HL169" s="90"/>
      <c r="HM169" s="90"/>
      <c r="HN169" s="90"/>
      <c r="HO169" s="90"/>
      <c r="HP169" s="90"/>
      <c r="HQ169" s="90"/>
      <c r="HR169" s="90"/>
      <c r="HS169" s="90"/>
      <c r="HT169" s="90"/>
      <c r="HU169" s="90"/>
      <c r="HV169" s="90"/>
      <c r="HW169" s="90"/>
      <c r="HX169" s="90"/>
      <c r="HY169" s="90"/>
      <c r="HZ169" s="90"/>
      <c r="IA169" s="90"/>
      <c r="IB169" s="90"/>
      <c r="IC169" s="90"/>
      <c r="ID169" s="90"/>
      <c r="IE169" s="90"/>
      <c r="IF169" s="90"/>
      <c r="IG169" s="90"/>
      <c r="IH169" s="90"/>
      <c r="II169" s="90"/>
      <c r="IJ169" s="90"/>
      <c r="IK169" s="90"/>
      <c r="IL169" s="90"/>
      <c r="IM169" s="90"/>
      <c r="IN169" s="90"/>
      <c r="IO169" s="90"/>
      <c r="IP169" s="90"/>
      <c r="IQ169" s="90"/>
      <c r="IR169" s="90"/>
      <c r="IS169" s="90"/>
      <c r="IT169" s="90"/>
      <c r="IU169" s="90"/>
      <c r="IV169" s="90"/>
      <c r="IW169" s="90"/>
      <c r="IX169" s="90"/>
      <c r="IY169" s="90"/>
      <c r="IZ169" s="90"/>
      <c r="JA169" s="90"/>
      <c r="JB169" s="90"/>
      <c r="JC169" s="90"/>
      <c r="JD169" s="90"/>
      <c r="JE169" s="90"/>
      <c r="JF169" s="90"/>
      <c r="JG169" s="90"/>
      <c r="JH169" s="90"/>
      <c r="JI169" s="90"/>
      <c r="JJ169" s="90"/>
      <c r="JK169" s="90"/>
      <c r="JL169" s="90"/>
      <c r="JM169" s="90"/>
      <c r="JN169" s="90"/>
      <c r="JO169" s="90"/>
      <c r="JP169" s="90"/>
      <c r="JQ169" s="90"/>
      <c r="JR169" s="90"/>
      <c r="JS169" s="90"/>
      <c r="JT169" s="90"/>
      <c r="JU169" s="90"/>
      <c r="JV169" s="90"/>
      <c r="JW169" s="90"/>
      <c r="JX169" s="90"/>
      <c r="JY169" s="90"/>
      <c r="JZ169" s="90"/>
      <c r="KA169" s="90"/>
      <c r="KB169" s="90"/>
      <c r="KC169" s="90"/>
      <c r="KD169" s="90"/>
      <c r="KE169" s="90"/>
      <c r="KF169" s="90"/>
      <c r="KG169" s="90"/>
      <c r="KH169" s="90"/>
      <c r="KI169" s="90"/>
      <c r="KJ169" s="90"/>
      <c r="KK169" s="90"/>
      <c r="KL169" s="90"/>
      <c r="KM169" s="90"/>
      <c r="KN169" s="90"/>
      <c r="KO169" s="90"/>
      <c r="KP169" s="90"/>
      <c r="KQ169" s="90"/>
      <c r="KR169" s="90"/>
      <c r="KS169" s="90"/>
      <c r="KT169" s="90"/>
      <c r="KU169" s="90"/>
      <c r="KV169" s="90"/>
      <c r="KW169" s="90"/>
      <c r="KX169" s="90"/>
      <c r="KY169" s="90"/>
      <c r="KZ169" s="90"/>
      <c r="LA169" s="90"/>
      <c r="LB169" s="90"/>
      <c r="LC169" s="90"/>
      <c r="LD169" s="90"/>
      <c r="LE169" s="90"/>
      <c r="LF169" s="90"/>
      <c r="LG169" s="90"/>
      <c r="LH169" s="90"/>
      <c r="LI169" s="90"/>
      <c r="LJ169" s="90"/>
      <c r="LK169" s="90"/>
      <c r="LL169" s="90"/>
      <c r="LM169" s="90"/>
      <c r="LN169" s="90"/>
      <c r="LO169" s="90"/>
      <c r="LP169" s="90"/>
      <c r="LQ169" s="90"/>
      <c r="LR169" s="90"/>
      <c r="LS169" s="90"/>
      <c r="LT169" s="90"/>
      <c r="LU169" s="90"/>
      <c r="LV169" s="90"/>
      <c r="LW169" s="90"/>
      <c r="LX169" s="90"/>
      <c r="LY169" s="90"/>
      <c r="LZ169" s="90"/>
      <c r="MA169" s="90"/>
      <c r="MB169" s="90"/>
      <c r="MC169" s="90"/>
      <c r="MD169" s="90"/>
      <c r="ME169" s="90"/>
      <c r="MF169" s="90"/>
      <c r="MG169" s="90"/>
      <c r="MH169" s="90"/>
      <c r="MI169" s="90"/>
      <c r="MJ169" s="90"/>
      <c r="MK169" s="90"/>
      <c r="ML169" s="90"/>
      <c r="MM169" s="90"/>
      <c r="MN169" s="90"/>
      <c r="MO169" s="90"/>
      <c r="MP169" s="90"/>
      <c r="MQ169" s="90"/>
      <c r="MR169" s="90"/>
      <c r="MS169" s="90"/>
      <c r="MT169" s="90"/>
      <c r="MU169" s="90"/>
      <c r="MV169" s="90"/>
      <c r="MW169" s="90"/>
      <c r="MX169" s="90"/>
      <c r="MY169" s="90"/>
      <c r="MZ169" s="90"/>
      <c r="NA169" s="90"/>
      <c r="NB169" s="90"/>
      <c r="NC169" s="90"/>
      <c r="ND169" s="90"/>
      <c r="NE169" s="90"/>
      <c r="NF169" s="90"/>
      <c r="NG169" s="90"/>
      <c r="NH169" s="90"/>
      <c r="NI169" s="90"/>
      <c r="NJ169" s="90"/>
      <c r="NK169" s="90"/>
      <c r="NL169" s="90"/>
      <c r="NM169" s="90"/>
      <c r="NN169" s="90"/>
      <c r="NO169" s="90"/>
      <c r="NP169" s="90"/>
      <c r="NQ169" s="90"/>
      <c r="NR169" s="90"/>
      <c r="NS169" s="90"/>
      <c r="NT169" s="90"/>
      <c r="NU169" s="90"/>
      <c r="NV169" s="90"/>
      <c r="NW169" s="90"/>
      <c r="NX169" s="90"/>
      <c r="NY169" s="90"/>
      <c r="NZ169" s="90"/>
      <c r="OA169" s="90"/>
      <c r="OB169" s="90"/>
      <c r="OC169" s="90"/>
      <c r="OD169" s="90"/>
      <c r="OE169" s="90"/>
      <c r="OF169" s="90"/>
      <c r="OG169" s="90"/>
      <c r="OH169" s="90"/>
      <c r="OI169" s="90"/>
      <c r="OJ169" s="90"/>
      <c r="OK169" s="90"/>
      <c r="OL169" s="90"/>
      <c r="OM169" s="90"/>
      <c r="ON169" s="90"/>
      <c r="OO169" s="90"/>
      <c r="OP169" s="90"/>
      <c r="OQ169" s="90"/>
      <c r="OR169" s="90"/>
      <c r="OS169" s="90"/>
      <c r="OT169" s="90"/>
      <c r="OU169" s="90"/>
      <c r="OV169" s="90"/>
      <c r="OW169" s="90"/>
      <c r="OX169" s="90"/>
      <c r="OY169" s="90"/>
      <c r="OZ169" s="90"/>
      <c r="PA169" s="90"/>
      <c r="PB169" s="90"/>
      <c r="PC169" s="90"/>
      <c r="PD169" s="90"/>
      <c r="PE169" s="90"/>
      <c r="PF169" s="90"/>
      <c r="PG169" s="90"/>
      <c r="PH169" s="90"/>
      <c r="PI169" s="90"/>
      <c r="PJ169" s="90"/>
      <c r="PK169" s="90"/>
      <c r="PL169" s="90"/>
      <c r="PM169" s="90"/>
      <c r="PN169" s="90"/>
      <c r="PO169" s="90"/>
      <c r="PP169" s="90"/>
      <c r="PQ169" s="90"/>
      <c r="PR169" s="90"/>
      <c r="PS169" s="90"/>
      <c r="PT169" s="90"/>
      <c r="PU169" s="90"/>
      <c r="PV169" s="90"/>
      <c r="PW169" s="90"/>
      <c r="PX169" s="90"/>
      <c r="PY169" s="90"/>
      <c r="PZ169" s="90"/>
      <c r="QA169" s="90"/>
      <c r="QB169" s="90"/>
      <c r="QC169" s="90"/>
      <c r="QD169" s="90"/>
      <c r="QE169" s="90"/>
      <c r="QF169" s="90"/>
      <c r="QG169" s="90"/>
      <c r="QH169" s="90"/>
      <c r="QI169" s="90"/>
      <c r="QJ169" s="90"/>
      <c r="QK169" s="90"/>
      <c r="QL169" s="90"/>
      <c r="QM169" s="90"/>
      <c r="QN169" s="90"/>
      <c r="QO169" s="90"/>
      <c r="QP169" s="90"/>
      <c r="QQ169" s="90"/>
      <c r="QR169" s="90"/>
      <c r="QS169" s="90"/>
      <c r="QT169" s="90"/>
      <c r="QU169" s="90"/>
      <c r="QV169" s="90"/>
      <c r="QW169" s="90"/>
      <c r="QX169" s="90"/>
      <c r="QY169" s="90"/>
      <c r="QZ169" s="90"/>
      <c r="RA169" s="90"/>
      <c r="RB169" s="90"/>
      <c r="RC169" s="90"/>
      <c r="RD169" s="90"/>
      <c r="RE169" s="90"/>
      <c r="RF169" s="90"/>
      <c r="RG169" s="90"/>
      <c r="RH169" s="90"/>
      <c r="RI169" s="90"/>
      <c r="RJ169" s="90"/>
      <c r="RK169" s="90"/>
      <c r="RL169" s="90"/>
      <c r="RM169" s="90"/>
      <c r="RN169" s="90"/>
      <c r="RO169" s="90"/>
      <c r="RP169" s="90"/>
      <c r="RQ169" s="90"/>
      <c r="RR169" s="90"/>
      <c r="RS169" s="90"/>
      <c r="RT169" s="90"/>
      <c r="RU169" s="90"/>
      <c r="RV169" s="90"/>
      <c r="RW169" s="90"/>
      <c r="RX169" s="90"/>
      <c r="RY169" s="90"/>
      <c r="RZ169" s="90"/>
      <c r="SA169" s="90"/>
      <c r="SB169" s="90"/>
      <c r="SC169" s="90"/>
      <c r="SD169" s="90"/>
      <c r="SE169" s="90"/>
      <c r="SF169" s="90"/>
      <c r="SG169" s="90"/>
      <c r="SH169" s="90"/>
      <c r="SI169" s="90"/>
      <c r="SJ169" s="90"/>
      <c r="SK169" s="90"/>
      <c r="SL169" s="90"/>
      <c r="SM169" s="90"/>
      <c r="SN169" s="90"/>
      <c r="SO169" s="90"/>
      <c r="SP169" s="90"/>
      <c r="SQ169" s="90"/>
      <c r="SR169" s="90"/>
      <c r="SS169" s="90"/>
      <c r="ST169" s="90"/>
      <c r="SU169" s="90"/>
      <c r="SV169" s="90"/>
      <c r="SW169" s="90"/>
      <c r="SX169" s="90"/>
      <c r="SY169" s="90"/>
      <c r="SZ169" s="90"/>
      <c r="TA169" s="90"/>
      <c r="TB169" s="90"/>
      <c r="TC169" s="90"/>
      <c r="TD169" s="90"/>
      <c r="TE169" s="90"/>
      <c r="TF169" s="90"/>
      <c r="TG169" s="90"/>
      <c r="TH169" s="90"/>
      <c r="TI169" s="90"/>
      <c r="TJ169" s="90"/>
      <c r="TK169" s="90"/>
      <c r="TL169" s="90"/>
      <c r="TM169" s="90"/>
      <c r="TN169" s="90"/>
      <c r="TO169" s="90"/>
      <c r="TP169" s="90"/>
      <c r="TQ169" s="90"/>
      <c r="TR169" s="90"/>
      <c r="TS169" s="90"/>
      <c r="TT169" s="90"/>
      <c r="TU169" s="90"/>
      <c r="TV169" s="90"/>
      <c r="TW169" s="90"/>
      <c r="TX169" s="90"/>
      <c r="TY169" s="90"/>
      <c r="TZ169" s="90"/>
      <c r="UA169" s="90"/>
      <c r="UB169" s="90"/>
      <c r="UC169" s="90"/>
      <c r="UD169" s="90"/>
      <c r="UE169" s="90"/>
      <c r="UF169" s="90"/>
      <c r="UG169" s="90"/>
      <c r="UH169" s="90"/>
      <c r="UI169" s="90"/>
      <c r="UJ169" s="90"/>
      <c r="UK169" s="90"/>
      <c r="UL169" s="90"/>
      <c r="UM169" s="90"/>
      <c r="UN169" s="90"/>
      <c r="UO169" s="90"/>
      <c r="UP169" s="90"/>
      <c r="UQ169" s="90"/>
      <c r="UR169" s="90"/>
      <c r="US169" s="90"/>
      <c r="UT169" s="90"/>
      <c r="UU169" s="90"/>
      <c r="UV169" s="90"/>
      <c r="UW169" s="90"/>
      <c r="UX169" s="90"/>
      <c r="UY169" s="90"/>
      <c r="UZ169" s="90"/>
      <c r="VA169" s="90"/>
      <c r="VB169" s="90"/>
      <c r="VC169" s="90"/>
      <c r="VD169" s="90"/>
      <c r="VE169" s="90"/>
      <c r="VF169" s="90"/>
      <c r="VG169" s="90"/>
      <c r="VH169" s="90"/>
      <c r="VI169" s="90"/>
      <c r="VJ169" s="90"/>
      <c r="VK169" s="90"/>
      <c r="VL169" s="90"/>
      <c r="VM169" s="90"/>
      <c r="VN169" s="90"/>
      <c r="VO169" s="90"/>
      <c r="VP169" s="90"/>
      <c r="VQ169" s="90"/>
      <c r="VR169" s="90"/>
      <c r="VS169" s="90"/>
      <c r="VT169" s="90"/>
      <c r="VU169" s="90"/>
      <c r="VV169" s="90"/>
      <c r="VW169" s="90"/>
      <c r="VX169" s="90"/>
      <c r="VY169" s="90"/>
      <c r="VZ169" s="90"/>
      <c r="WA169" s="90"/>
      <c r="WB169" s="90"/>
      <c r="WC169" s="90"/>
      <c r="WD169" s="90"/>
      <c r="WE169" s="90"/>
      <c r="WF169" s="90"/>
      <c r="WG169" s="90"/>
      <c r="WH169" s="90"/>
      <c r="WI169" s="90"/>
      <c r="WJ169" s="90"/>
      <c r="WK169" s="90"/>
      <c r="WL169" s="90"/>
      <c r="WM169" s="90"/>
      <c r="WN169" s="90"/>
      <c r="WO169" s="90"/>
      <c r="WP169" s="90"/>
      <c r="WQ169" s="90"/>
      <c r="WR169" s="90"/>
      <c r="WS169" s="90"/>
      <c r="WT169" s="90"/>
      <c r="WU169" s="90"/>
      <c r="WV169" s="90"/>
      <c r="WW169" s="90"/>
      <c r="WX169" s="90"/>
      <c r="WY169" s="90"/>
      <c r="WZ169" s="90"/>
      <c r="XA169" s="90"/>
      <c r="XB169" s="90"/>
      <c r="XC169" s="90"/>
      <c r="XD169" s="90"/>
      <c r="XE169" s="90"/>
      <c r="XF169" s="90"/>
      <c r="XG169" s="90"/>
      <c r="XH169" s="90"/>
      <c r="XI169" s="90"/>
      <c r="XJ169" s="90"/>
      <c r="XK169" s="90"/>
      <c r="XL169" s="90"/>
      <c r="XM169" s="90"/>
      <c r="XN169" s="90"/>
      <c r="XO169" s="90"/>
      <c r="XP169" s="90"/>
      <c r="XQ169" s="90"/>
      <c r="XR169" s="90"/>
      <c r="XS169" s="90"/>
      <c r="XT169" s="90"/>
      <c r="XU169" s="90"/>
      <c r="XV169" s="90"/>
      <c r="XW169" s="90"/>
      <c r="XX169" s="90"/>
      <c r="XY169" s="90"/>
      <c r="XZ169" s="90"/>
      <c r="YA169" s="90"/>
      <c r="YB169" s="90"/>
      <c r="YC169" s="90"/>
      <c r="YD169" s="90"/>
      <c r="YE169" s="90"/>
      <c r="YF169" s="90"/>
      <c r="YG169" s="90"/>
      <c r="YH169" s="90"/>
      <c r="YI169" s="90"/>
      <c r="YJ169" s="90"/>
      <c r="YK169" s="90"/>
      <c r="YL169" s="90"/>
      <c r="YM169" s="90"/>
      <c r="YN169" s="90"/>
      <c r="YO169" s="90"/>
      <c r="YP169" s="90"/>
      <c r="YQ169" s="90"/>
      <c r="YR169" s="90"/>
      <c r="YS169" s="90"/>
      <c r="YT169" s="90"/>
      <c r="YU169" s="90"/>
      <c r="YV169" s="90"/>
      <c r="YW169" s="90"/>
      <c r="YX169" s="90"/>
      <c r="YY169" s="90"/>
      <c r="YZ169" s="90"/>
      <c r="ZA169" s="90"/>
      <c r="ZB169" s="90"/>
      <c r="ZC169" s="90"/>
      <c r="ZD169" s="90"/>
      <c r="ZE169" s="90"/>
      <c r="ZF169" s="90"/>
      <c r="ZG169" s="90"/>
      <c r="ZH169" s="90"/>
      <c r="ZI169" s="90"/>
      <c r="ZJ169" s="90"/>
      <c r="ZK169" s="90"/>
      <c r="ZL169" s="90"/>
      <c r="ZM169" s="90"/>
      <c r="ZN169" s="90"/>
      <c r="ZO169" s="90"/>
      <c r="ZP169" s="90"/>
      <c r="ZQ169" s="90"/>
      <c r="ZR169" s="90"/>
      <c r="ZS169" s="90"/>
      <c r="ZT169" s="90"/>
      <c r="ZU169" s="90"/>
      <c r="ZV169" s="90"/>
      <c r="ZW169" s="90"/>
      <c r="ZX169" s="90"/>
      <c r="ZY169" s="90"/>
      <c r="ZZ169" s="90"/>
      <c r="AAA169" s="90"/>
      <c r="AAB169" s="90"/>
      <c r="AAC169" s="90"/>
      <c r="AAD169" s="90"/>
      <c r="AAE169" s="90"/>
      <c r="AAF169" s="90"/>
      <c r="AAG169" s="90"/>
      <c r="AAH169" s="90"/>
      <c r="AAI169" s="90"/>
      <c r="AAJ169" s="90"/>
      <c r="AAK169" s="90"/>
      <c r="AAL169" s="90"/>
      <c r="AAM169" s="90"/>
      <c r="AAN169" s="90"/>
      <c r="AAO169" s="90"/>
      <c r="AAP169" s="90"/>
      <c r="AAQ169" s="90"/>
      <c r="AAR169" s="90"/>
      <c r="AAS169" s="90"/>
      <c r="AAT169" s="90"/>
      <c r="AAU169" s="90"/>
      <c r="AAV169" s="90"/>
      <c r="AAW169" s="90"/>
      <c r="AAX169" s="90"/>
      <c r="AAY169" s="90"/>
      <c r="AAZ169" s="90"/>
      <c r="ABA169" s="90"/>
      <c r="ABB169" s="90"/>
      <c r="ABC169" s="90"/>
      <c r="ABD169" s="90"/>
      <c r="ABE169" s="90"/>
      <c r="ABF169" s="90"/>
      <c r="ABG169" s="90"/>
      <c r="ABH169" s="90"/>
      <c r="ABI169" s="90"/>
      <c r="ABJ169" s="90"/>
      <c r="ABK169" s="90"/>
      <c r="ABL169" s="90"/>
      <c r="ABM169" s="90"/>
      <c r="ABN169" s="90"/>
      <c r="ABO169" s="90"/>
      <c r="ABP169" s="90"/>
      <c r="ABQ169" s="90"/>
      <c r="ABR169" s="90"/>
      <c r="ABS169" s="90"/>
      <c r="ABT169" s="90"/>
      <c r="ABU169" s="90"/>
      <c r="ABV169" s="90"/>
      <c r="ABW169" s="90"/>
      <c r="ABX169" s="90"/>
      <c r="ABY169" s="90"/>
      <c r="ABZ169" s="90"/>
      <c r="ACA169" s="90"/>
      <c r="ACB169" s="90"/>
      <c r="ACC169" s="90"/>
      <c r="ACD169" s="90"/>
      <c r="ACE169" s="90"/>
      <c r="ACF169" s="90"/>
      <c r="ACG169" s="90"/>
      <c r="ACH169" s="90"/>
      <c r="ACI169" s="90"/>
      <c r="ACJ169" s="90"/>
      <c r="ACK169" s="90"/>
      <c r="ACL169" s="90"/>
      <c r="ACM169" s="90"/>
      <c r="ACN169" s="90"/>
      <c r="ACO169" s="90"/>
      <c r="ACP169" s="90"/>
      <c r="ACQ169" s="90"/>
      <c r="ACR169" s="90"/>
      <c r="ACS169" s="90"/>
      <c r="ACT169" s="90"/>
      <c r="ACU169" s="90"/>
      <c r="ACV169" s="90"/>
      <c r="ACW169" s="90"/>
      <c r="ACX169" s="90"/>
      <c r="ACY169" s="90"/>
      <c r="ACZ169" s="90"/>
      <c r="ADA169" s="90"/>
      <c r="ADB169" s="90"/>
      <c r="ADC169" s="90"/>
      <c r="ADD169" s="90"/>
      <c r="ADE169" s="90"/>
      <c r="ADF169" s="90"/>
      <c r="ADG169" s="90"/>
      <c r="ADH169" s="90"/>
      <c r="ADI169" s="90"/>
      <c r="ADJ169" s="90"/>
      <c r="ADK169" s="90"/>
      <c r="ADL169" s="90"/>
      <c r="ADM169" s="90"/>
      <c r="ADN169" s="90"/>
      <c r="ADO169" s="90"/>
      <c r="ADP169" s="90"/>
      <c r="ADQ169" s="90"/>
      <c r="ADR169" s="90"/>
      <c r="ADS169" s="90"/>
      <c r="ADT169" s="90"/>
      <c r="ADU169" s="90"/>
      <c r="ADV169" s="90"/>
      <c r="ADW169" s="90"/>
      <c r="ADX169" s="90"/>
      <c r="ADY169" s="90"/>
      <c r="ADZ169" s="90"/>
      <c r="AEA169" s="90"/>
      <c r="AEB169" s="90"/>
      <c r="AEC169" s="90"/>
      <c r="AED169" s="90"/>
      <c r="AEE169" s="90"/>
      <c r="AEF169" s="90"/>
      <c r="AEG169" s="90"/>
      <c r="AEH169" s="90"/>
      <c r="AEI169" s="90"/>
      <c r="AEJ169" s="90"/>
      <c r="AEK169" s="90"/>
      <c r="AEL169" s="90"/>
      <c r="AEM169" s="90"/>
      <c r="AEN169" s="90"/>
      <c r="AEO169" s="90"/>
      <c r="AEP169" s="90"/>
      <c r="AEQ169" s="90"/>
      <c r="AER169" s="90"/>
      <c r="AES169" s="90"/>
      <c r="AET169" s="90"/>
      <c r="AEU169" s="90"/>
      <c r="AEV169" s="90"/>
      <c r="AEW169" s="90"/>
      <c r="AEX169" s="90"/>
      <c r="AEY169" s="90"/>
      <c r="AEZ169" s="90"/>
      <c r="AFA169" s="90"/>
      <c r="AFB169" s="90"/>
      <c r="AFC169" s="90"/>
      <c r="AFD169" s="90"/>
      <c r="AFE169" s="90"/>
      <c r="AFF169" s="90"/>
      <c r="AFG169" s="90"/>
      <c r="AFH169" s="90"/>
      <c r="AFI169" s="90"/>
      <c r="AFJ169" s="90"/>
      <c r="AFK169" s="90"/>
      <c r="AFL169" s="90"/>
      <c r="AFM169" s="90"/>
      <c r="AFN169" s="90"/>
      <c r="AFO169" s="90"/>
      <c r="AFP169" s="90"/>
      <c r="AFQ169" s="90"/>
      <c r="AFR169" s="90"/>
      <c r="AFS169" s="90"/>
      <c r="AFT169" s="90"/>
      <c r="AFU169" s="90"/>
      <c r="AFV169" s="90"/>
      <c r="AFW169" s="90"/>
      <c r="AFX169" s="90"/>
      <c r="AFY169" s="90"/>
      <c r="AFZ169" s="90"/>
      <c r="AGA169" s="90"/>
      <c r="AGB169" s="90"/>
      <c r="AGC169" s="90"/>
      <c r="AGD169" s="90"/>
      <c r="AGE169" s="90"/>
      <c r="AGF169" s="90"/>
      <c r="AGG169" s="90"/>
      <c r="AGH169" s="90"/>
      <c r="AGI169" s="90"/>
      <c r="AGJ169" s="90"/>
      <c r="AGK169" s="90"/>
      <c r="AGL169" s="90"/>
      <c r="AGM169" s="90"/>
      <c r="AGN169" s="90"/>
      <c r="AGO169" s="90"/>
      <c r="AGP169" s="90"/>
      <c r="AGQ169" s="90"/>
      <c r="AGR169" s="90"/>
      <c r="AGS169" s="90"/>
      <c r="AGT169" s="90"/>
      <c r="AGU169" s="90"/>
      <c r="AGV169" s="90"/>
      <c r="AGW169" s="90"/>
      <c r="AGX169" s="90"/>
      <c r="AGY169" s="90"/>
      <c r="AGZ169" s="90"/>
      <c r="AHA169" s="90"/>
      <c r="AHB169" s="90"/>
      <c r="AHC169" s="90"/>
      <c r="AHD169" s="90"/>
      <c r="AHE169" s="90"/>
      <c r="AHF169" s="90"/>
      <c r="AHG169" s="90"/>
      <c r="AHH169" s="90"/>
      <c r="AHI169" s="90"/>
      <c r="AHJ169" s="90"/>
      <c r="AHK169" s="90"/>
      <c r="AHL169" s="90"/>
      <c r="AHM169" s="90"/>
      <c r="AHN169" s="90"/>
      <c r="AHO169" s="90"/>
      <c r="AHP169" s="90"/>
      <c r="AHQ169" s="90"/>
      <c r="AHR169" s="90"/>
      <c r="AHS169" s="90"/>
      <c r="AHT169" s="90"/>
      <c r="AHU169" s="90"/>
      <c r="AHV169" s="90"/>
      <c r="AHW169" s="90"/>
      <c r="AHX169" s="90"/>
      <c r="AHY169" s="90"/>
      <c r="AHZ169" s="90"/>
      <c r="AIA169" s="90"/>
      <c r="AIB169" s="90"/>
      <c r="AIC169" s="90"/>
      <c r="AID169" s="90"/>
      <c r="AIE169" s="90"/>
      <c r="AIF169" s="90"/>
      <c r="AIG169" s="90"/>
      <c r="AIH169" s="90"/>
      <c r="AII169" s="90"/>
      <c r="AIJ169" s="90"/>
      <c r="AIK169" s="90"/>
      <c r="AIL169" s="90"/>
      <c r="AIM169" s="90"/>
      <c r="AIN169" s="90"/>
      <c r="AIO169" s="90"/>
      <c r="AIP169" s="90"/>
      <c r="AIQ169" s="90"/>
      <c r="AIR169" s="90"/>
      <c r="AIS169" s="90"/>
      <c r="AIT169" s="90"/>
      <c r="AIU169" s="90"/>
      <c r="AIV169" s="90"/>
      <c r="AIW169" s="90"/>
      <c r="AIX169" s="90"/>
      <c r="AIY169" s="90"/>
      <c r="AIZ169" s="90"/>
      <c r="AJA169" s="90"/>
      <c r="AJB169" s="90"/>
      <c r="AJC169" s="90"/>
      <c r="AJD169" s="90"/>
      <c r="AJE169" s="90"/>
      <c r="AJF169" s="90"/>
      <c r="AJG169" s="90"/>
      <c r="AJH169" s="90"/>
      <c r="AJI169" s="90"/>
      <c r="AJJ169" s="90"/>
      <c r="AJK169" s="90"/>
      <c r="AJL169" s="90"/>
      <c r="AJM169" s="90"/>
      <c r="AJN169" s="90"/>
      <c r="AJO169" s="90"/>
      <c r="AJP169" s="90"/>
      <c r="AJQ169" s="90"/>
      <c r="AJR169" s="90"/>
      <c r="AJS169" s="90"/>
      <c r="AJT169" s="90"/>
      <c r="AJU169" s="90"/>
      <c r="AJV169" s="90"/>
      <c r="AJW169" s="90"/>
      <c r="AJX169" s="90"/>
      <c r="AJY169" s="90"/>
      <c r="AJZ169" s="90"/>
      <c r="AKA169" s="90"/>
      <c r="AKB169" s="90"/>
      <c r="AKC169" s="90"/>
      <c r="AKD169" s="90"/>
      <c r="AKE169" s="90"/>
      <c r="AKF169" s="90"/>
      <c r="AKG169" s="90"/>
      <c r="AKH169" s="90"/>
      <c r="AKI169" s="90"/>
      <c r="AKJ169" s="90"/>
      <c r="AKK169" s="90"/>
      <c r="AKL169" s="90"/>
      <c r="AKM169" s="90"/>
      <c r="AKN169" s="90"/>
      <c r="AKO169" s="90"/>
      <c r="AKP169" s="90"/>
      <c r="AKQ169" s="90"/>
      <c r="AKR169" s="90"/>
      <c r="AKS169" s="90"/>
      <c r="AKT169" s="90"/>
      <c r="AKU169" s="90"/>
      <c r="AKV169" s="90"/>
      <c r="AKW169" s="90"/>
      <c r="AKX169" s="90"/>
      <c r="AKY169" s="90"/>
      <c r="AKZ169" s="90"/>
      <c r="ALA169" s="90"/>
      <c r="ALB169" s="90"/>
      <c r="ALC169" s="90"/>
      <c r="ALD169" s="90"/>
      <c r="ALE169" s="90"/>
      <c r="ALF169" s="90"/>
      <c r="ALG169" s="90"/>
      <c r="ALH169" s="90"/>
      <c r="ALI169" s="90"/>
      <c r="ALJ169" s="90"/>
      <c r="ALK169" s="90"/>
      <c r="ALL169" s="90"/>
      <c r="ALM169" s="90"/>
      <c r="ALN169" s="90"/>
      <c r="ALO169" s="90"/>
      <c r="ALP169" s="90"/>
      <c r="ALQ169" s="90"/>
      <c r="ALR169" s="90"/>
      <c r="ALS169" s="90"/>
      <c r="ALT169" s="90"/>
      <c r="ALU169" s="90"/>
      <c r="ALV169" s="90"/>
      <c r="ALW169" s="90"/>
      <c r="ALX169" s="90"/>
      <c r="ALY169" s="90"/>
      <c r="ALZ169" s="90"/>
      <c r="AMA169" s="90"/>
      <c r="AMB169" s="90"/>
      <c r="AMC169" s="90"/>
      <c r="AMD169" s="90"/>
      <c r="AME169" s="90"/>
      <c r="AMF169" s="90"/>
      <c r="AMG169" s="90"/>
      <c r="AMH169" s="90"/>
      <c r="AMI169" s="90"/>
      <c r="AMJ169" s="90"/>
      <c r="AMK169" s="90"/>
      <c r="AML169" s="90"/>
      <c r="AMM169" s="90"/>
      <c r="AMN169" s="90"/>
      <c r="AMO169" s="90"/>
      <c r="AMP169" s="90"/>
      <c r="AMQ169" s="90"/>
      <c r="AMR169" s="90"/>
      <c r="AMS169" s="90"/>
      <c r="AMT169" s="90"/>
      <c r="AMU169" s="90"/>
      <c r="AMV169" s="90"/>
      <c r="AMW169" s="90"/>
      <c r="AMX169" s="90"/>
      <c r="AMY169" s="90"/>
      <c r="AMZ169" s="90"/>
      <c r="ANA169" s="90"/>
      <c r="ANB169" s="90"/>
      <c r="ANC169" s="90"/>
      <c r="AND169" s="90"/>
      <c r="ANE169" s="90"/>
      <c r="ANF169" s="90"/>
      <c r="ANG169" s="90"/>
      <c r="ANH169" s="90"/>
      <c r="ANI169" s="90"/>
      <c r="ANJ169" s="90"/>
      <c r="ANK169" s="90"/>
      <c r="ANL169" s="90"/>
      <c r="ANM169" s="90"/>
      <c r="ANN169" s="90"/>
      <c r="ANO169" s="90"/>
      <c r="ANP169" s="90"/>
      <c r="ANQ169" s="90"/>
      <c r="ANR169" s="90"/>
      <c r="ANS169" s="90"/>
      <c r="ANT169" s="90"/>
      <c r="ANU169" s="90"/>
      <c r="ANV169" s="90"/>
      <c r="ANW169" s="90"/>
      <c r="ANX169" s="90"/>
      <c r="ANY169" s="90"/>
      <c r="ANZ169" s="90"/>
      <c r="AOA169" s="90"/>
      <c r="AOB169" s="90"/>
      <c r="AOC169" s="90"/>
      <c r="AOD169" s="90"/>
      <c r="AOE169" s="90"/>
      <c r="AOF169" s="90"/>
      <c r="AOG169" s="90"/>
      <c r="AOH169" s="90"/>
      <c r="AOI169" s="90"/>
      <c r="AOJ169" s="90"/>
      <c r="AOK169" s="90"/>
      <c r="AOL169" s="90"/>
      <c r="AOM169" s="90"/>
      <c r="AON169" s="90"/>
      <c r="AOO169" s="90"/>
      <c r="AOP169" s="90"/>
      <c r="AOQ169" s="90"/>
      <c r="AOR169" s="90"/>
      <c r="AOS169" s="90"/>
      <c r="AOT169" s="90"/>
      <c r="AOU169" s="90"/>
      <c r="AOV169" s="90"/>
      <c r="AOW169" s="90"/>
      <c r="AOX169" s="90"/>
      <c r="AOY169" s="90"/>
      <c r="AOZ169" s="90"/>
      <c r="APA169" s="90"/>
      <c r="APB169" s="90"/>
      <c r="APC169" s="90"/>
      <c r="APD169" s="90"/>
      <c r="APE169" s="90"/>
      <c r="APF169" s="90"/>
      <c r="APG169" s="90"/>
      <c r="APH169" s="90"/>
      <c r="API169" s="90"/>
      <c r="APJ169" s="90"/>
      <c r="APK169" s="90"/>
      <c r="APL169" s="90"/>
      <c r="APM169" s="90"/>
      <c r="APN169" s="90"/>
      <c r="APO169" s="90"/>
      <c r="APP169" s="90"/>
      <c r="APQ169" s="90"/>
      <c r="APR169" s="90"/>
      <c r="APS169" s="90"/>
      <c r="APT169" s="90"/>
      <c r="APU169" s="90"/>
      <c r="APV169" s="90"/>
      <c r="APW169" s="90"/>
      <c r="APX169" s="90"/>
      <c r="APY169" s="90"/>
      <c r="APZ169" s="90"/>
      <c r="AQA169" s="90"/>
      <c r="AQB169" s="90"/>
      <c r="AQC169" s="90"/>
      <c r="AQD169" s="90"/>
      <c r="AQE169" s="90"/>
      <c r="AQF169" s="90"/>
      <c r="AQG169" s="90"/>
      <c r="AQH169" s="90"/>
      <c r="AQI169" s="90"/>
      <c r="AQJ169" s="90"/>
      <c r="AQK169" s="90"/>
      <c r="AQL169" s="90"/>
      <c r="AQM169" s="90"/>
      <c r="AQN169" s="90"/>
      <c r="AQO169" s="90"/>
      <c r="AQP169" s="90"/>
      <c r="AQQ169" s="90"/>
      <c r="AQR169" s="90"/>
      <c r="AQS169" s="90"/>
      <c r="AQT169" s="90"/>
      <c r="AQU169" s="90"/>
      <c r="AQV169" s="90"/>
      <c r="AQW169" s="90"/>
      <c r="AQX169" s="90"/>
      <c r="AQY169" s="90"/>
      <c r="AQZ169" s="90"/>
      <c r="ARA169" s="90"/>
      <c r="ARB169" s="90"/>
      <c r="ARC169" s="90"/>
      <c r="ARD169" s="90"/>
      <c r="ARE169" s="90"/>
      <c r="ARF169" s="90"/>
      <c r="ARG169" s="90"/>
      <c r="ARH169" s="90"/>
      <c r="ARI169" s="90"/>
      <c r="ARJ169" s="90"/>
      <c r="ARK169" s="90"/>
      <c r="ARL169" s="90"/>
      <c r="ARM169" s="90"/>
      <c r="ARN169" s="90"/>
      <c r="ARO169" s="90"/>
      <c r="ARP169" s="90"/>
      <c r="ARQ169" s="90"/>
      <c r="ARR169" s="90"/>
      <c r="ARS169" s="90"/>
      <c r="ART169" s="90"/>
      <c r="ARU169" s="90"/>
      <c r="ARV169" s="90"/>
      <c r="ARW169" s="90"/>
      <c r="ARX169" s="90"/>
      <c r="ARY169" s="90"/>
      <c r="ARZ169" s="90"/>
      <c r="ASA169" s="90"/>
      <c r="ASB169" s="90"/>
      <c r="ASC169" s="90"/>
      <c r="ASD169" s="90"/>
      <c r="ASE169" s="90"/>
      <c r="ASF169" s="90"/>
      <c r="ASG169" s="90"/>
      <c r="ASH169" s="90"/>
      <c r="ASI169" s="90"/>
      <c r="ASJ169" s="90"/>
      <c r="ASK169" s="90"/>
      <c r="ASL169" s="90"/>
      <c r="ASM169" s="90"/>
      <c r="ASN169" s="90"/>
      <c r="ASO169" s="90"/>
      <c r="ASP169" s="90"/>
      <c r="ASQ169" s="90"/>
      <c r="ASR169" s="90"/>
      <c r="ASS169" s="90"/>
      <c r="AST169" s="90"/>
      <c r="ASU169" s="90"/>
      <c r="ASV169" s="90"/>
      <c r="ASW169" s="90"/>
      <c r="ASX169" s="90"/>
      <c r="ASY169" s="90"/>
      <c r="ASZ169" s="90"/>
      <c r="ATA169" s="90"/>
      <c r="ATB169" s="90"/>
      <c r="ATC169" s="90"/>
      <c r="ATD169" s="90"/>
      <c r="ATE169" s="90"/>
      <c r="ATF169" s="90"/>
      <c r="ATG169" s="90"/>
      <c r="ATH169" s="90"/>
      <c r="ATI169" s="90"/>
      <c r="ATJ169" s="90"/>
      <c r="ATK169" s="90"/>
      <c r="ATL169" s="90"/>
      <c r="ATM169" s="90"/>
      <c r="ATN169" s="90"/>
      <c r="ATO169" s="90"/>
      <c r="ATP169" s="90"/>
      <c r="ATQ169" s="90"/>
      <c r="ATR169" s="90"/>
      <c r="ATS169" s="90"/>
      <c r="ATT169" s="90"/>
      <c r="ATU169" s="90"/>
      <c r="ATV169" s="90"/>
      <c r="ATW169" s="90"/>
      <c r="ATX169" s="90"/>
      <c r="ATY169" s="90"/>
      <c r="ATZ169" s="90"/>
      <c r="AUA169" s="90"/>
      <c r="AUB169" s="90"/>
      <c r="AUC169" s="90"/>
      <c r="AUD169" s="90"/>
      <c r="AUE169" s="90"/>
      <c r="AUF169" s="90"/>
      <c r="AUG169" s="90"/>
      <c r="AUH169" s="90"/>
      <c r="AUI169" s="90"/>
      <c r="AUJ169" s="90"/>
      <c r="AUK169" s="90"/>
      <c r="AUL169" s="90"/>
      <c r="AUM169" s="90"/>
      <c r="AUN169" s="90"/>
      <c r="AUO169" s="90"/>
      <c r="AUP169" s="90"/>
      <c r="AUQ169" s="90"/>
      <c r="AUR169" s="90"/>
      <c r="AUS169" s="90"/>
      <c r="AUT169" s="90"/>
      <c r="AUU169" s="90"/>
      <c r="AUV169" s="90"/>
      <c r="AUW169" s="90"/>
      <c r="AUX169" s="90"/>
      <c r="AUY169" s="90"/>
      <c r="AUZ169" s="90"/>
      <c r="AVA169" s="90"/>
      <c r="AVB169" s="90"/>
      <c r="AVC169" s="90"/>
      <c r="AVD169" s="90"/>
      <c r="AVE169" s="90"/>
      <c r="AVF169" s="90"/>
      <c r="AVG169" s="90"/>
      <c r="AVH169" s="90"/>
      <c r="AVI169" s="90"/>
      <c r="AVJ169" s="90"/>
      <c r="AVK169" s="90"/>
      <c r="AVL169" s="90"/>
      <c r="AVM169" s="90"/>
      <c r="AVN169" s="90"/>
      <c r="AVO169" s="90"/>
      <c r="AVP169" s="90"/>
      <c r="AVQ169" s="90"/>
      <c r="AVR169" s="90"/>
      <c r="AVS169" s="90"/>
      <c r="AVT169" s="90"/>
      <c r="AVU169" s="90"/>
      <c r="AVV169" s="90"/>
      <c r="AVW169" s="90"/>
      <c r="AVX169" s="90"/>
      <c r="AVY169" s="90"/>
      <c r="AVZ169" s="90"/>
      <c r="AWA169" s="90"/>
      <c r="AWB169" s="90"/>
      <c r="AWC169" s="90"/>
      <c r="AWD169" s="90"/>
      <c r="AWE169" s="90"/>
      <c r="AWF169" s="90"/>
      <c r="AWG169" s="90"/>
      <c r="AWH169" s="90"/>
      <c r="AWI169" s="90"/>
      <c r="AWJ169" s="90"/>
      <c r="AWK169" s="90"/>
      <c r="AWL169" s="90"/>
      <c r="AWM169" s="90"/>
      <c r="AWN169" s="90"/>
      <c r="AWO169" s="90"/>
      <c r="AWP169" s="90"/>
      <c r="AWQ169" s="90"/>
      <c r="AWR169" s="90"/>
      <c r="AWS169" s="90"/>
      <c r="AWT169" s="90"/>
      <c r="AWU169" s="90"/>
      <c r="AWV169" s="90"/>
      <c r="AWW169" s="90"/>
      <c r="AWX169" s="90"/>
      <c r="AWY169" s="90"/>
      <c r="AWZ169" s="90"/>
      <c r="AXA169" s="90"/>
      <c r="AXB169" s="90"/>
      <c r="AXC169" s="90"/>
      <c r="AXD169" s="90"/>
      <c r="AXE169" s="90"/>
      <c r="AXF169" s="90"/>
      <c r="AXG169" s="90"/>
      <c r="AXH169" s="90"/>
      <c r="AXI169" s="90"/>
      <c r="AXJ169" s="90"/>
      <c r="AXK169" s="90"/>
      <c r="AXL169" s="90"/>
      <c r="AXM169" s="90"/>
      <c r="AXN169" s="90"/>
      <c r="AXO169" s="90"/>
      <c r="AXP169" s="90"/>
      <c r="AXQ169" s="90"/>
      <c r="AXR169" s="90"/>
      <c r="AXS169" s="90"/>
      <c r="AXT169" s="90"/>
      <c r="AXU169" s="90"/>
      <c r="AXV169" s="90"/>
      <c r="AXW169" s="90"/>
      <c r="AXX169" s="90"/>
      <c r="AXY169" s="90"/>
      <c r="AXZ169" s="90"/>
      <c r="AYA169" s="90"/>
      <c r="AYB169" s="90"/>
      <c r="AYC169" s="90"/>
      <c r="AYD169" s="90"/>
      <c r="AYE169" s="90"/>
      <c r="AYF169" s="90"/>
      <c r="AYG169" s="90"/>
      <c r="AYH169" s="90"/>
      <c r="AYI169" s="90"/>
      <c r="AYJ169" s="90"/>
      <c r="AYK169" s="90"/>
      <c r="AYL169" s="90"/>
      <c r="AYM169" s="90"/>
      <c r="AYN169" s="90"/>
      <c r="AYO169" s="90"/>
      <c r="AYP169" s="90"/>
      <c r="AYQ169" s="90"/>
      <c r="AYR169" s="90"/>
      <c r="AYS169" s="90"/>
      <c r="AYT169" s="90"/>
      <c r="AYU169" s="90"/>
      <c r="AYV169" s="90"/>
      <c r="AYW169" s="90"/>
      <c r="AYX169" s="90"/>
      <c r="AYY169" s="90"/>
      <c r="AYZ169" s="90"/>
      <c r="AZA169" s="90"/>
      <c r="AZB169" s="90"/>
      <c r="AZC169" s="90"/>
      <c r="AZD169" s="90"/>
      <c r="AZE169" s="90"/>
      <c r="AZF169" s="90"/>
      <c r="AZG169" s="90"/>
      <c r="AZH169" s="90"/>
      <c r="AZI169" s="90"/>
      <c r="AZJ169" s="90"/>
      <c r="AZK169" s="90"/>
      <c r="AZL169" s="90"/>
      <c r="AZM169" s="90"/>
      <c r="AZN169" s="90"/>
      <c r="AZO169" s="90"/>
      <c r="AZP169" s="90"/>
      <c r="AZQ169" s="90"/>
      <c r="AZR169" s="90"/>
      <c r="AZS169" s="90"/>
      <c r="AZT169" s="90"/>
      <c r="AZU169" s="90"/>
      <c r="AZV169" s="90"/>
      <c r="AZW169" s="90"/>
      <c r="AZX169" s="90"/>
      <c r="AZY169" s="90"/>
      <c r="AZZ169" s="90"/>
      <c r="BAA169" s="90"/>
      <c r="BAB169" s="90"/>
      <c r="BAC169" s="90"/>
      <c r="BAD169" s="90"/>
      <c r="BAE169" s="90"/>
      <c r="BAF169" s="90"/>
      <c r="BAG169" s="90"/>
      <c r="BAH169" s="90"/>
      <c r="BAI169" s="90"/>
      <c r="BAJ169" s="90"/>
      <c r="BAK169" s="90"/>
      <c r="BAL169" s="90"/>
      <c r="BAM169" s="90"/>
      <c r="BAN169" s="90"/>
      <c r="BAO169" s="90"/>
      <c r="BAP169" s="90"/>
      <c r="BAQ169" s="90"/>
      <c r="BAR169" s="90"/>
      <c r="BAS169" s="90"/>
      <c r="BAT169" s="90"/>
      <c r="BAU169" s="90"/>
      <c r="BAV169" s="90"/>
      <c r="BAW169" s="90"/>
      <c r="BAX169" s="90"/>
      <c r="BAY169" s="90"/>
      <c r="BAZ169" s="90"/>
      <c r="BBA169" s="90"/>
      <c r="BBB169" s="90"/>
      <c r="BBC169" s="90"/>
      <c r="BBD169" s="90"/>
      <c r="BBE169" s="90"/>
      <c r="BBF169" s="90"/>
      <c r="BBG169" s="90"/>
      <c r="BBH169" s="90"/>
      <c r="BBI169" s="90"/>
      <c r="BBJ169" s="90"/>
      <c r="BBK169" s="90"/>
      <c r="BBL169" s="90"/>
      <c r="BBM169" s="90"/>
      <c r="BBN169" s="90"/>
      <c r="BBO169" s="90"/>
      <c r="BBP169" s="90"/>
      <c r="BBQ169" s="90"/>
      <c r="BBR169" s="90"/>
      <c r="BBS169" s="90"/>
      <c r="BBT169" s="90"/>
      <c r="BBU169" s="90"/>
      <c r="BBV169" s="90"/>
      <c r="BBW169" s="90"/>
      <c r="BBX169" s="90"/>
      <c r="BBY169" s="90"/>
      <c r="BBZ169" s="90"/>
      <c r="BCA169" s="90"/>
      <c r="BCB169" s="90"/>
      <c r="BCC169" s="90"/>
      <c r="BCD169" s="90"/>
      <c r="BCE169" s="90"/>
      <c r="BCF169" s="90"/>
      <c r="BCG169" s="90"/>
      <c r="BCH169" s="90"/>
      <c r="BCI169" s="90"/>
      <c r="BCJ169" s="90"/>
      <c r="BCK169" s="90"/>
      <c r="BCL169" s="90"/>
      <c r="BCM169" s="90"/>
      <c r="BCN169" s="90"/>
      <c r="BCO169" s="90"/>
      <c r="BCP169" s="90"/>
      <c r="BCQ169" s="90"/>
      <c r="BCR169" s="90"/>
      <c r="BCS169" s="90"/>
      <c r="BCT169" s="90"/>
      <c r="BCU169" s="90"/>
      <c r="BCV169" s="90"/>
      <c r="BCW169" s="90"/>
      <c r="BCX169" s="90"/>
      <c r="BCY169" s="90"/>
      <c r="BCZ169" s="90"/>
      <c r="BDA169" s="90"/>
      <c r="BDB169" s="90"/>
      <c r="BDC169" s="90"/>
      <c r="BDD169" s="90"/>
      <c r="BDE169" s="90"/>
      <c r="BDF169" s="90"/>
      <c r="BDG169" s="90"/>
      <c r="BDH169" s="90"/>
      <c r="BDI169" s="90"/>
      <c r="BDJ169" s="90"/>
      <c r="BDK169" s="90"/>
      <c r="BDL169" s="90"/>
      <c r="BDM169" s="90"/>
      <c r="BDN169" s="90"/>
      <c r="BDO169" s="90"/>
      <c r="BDP169" s="90"/>
      <c r="BDQ169" s="90"/>
      <c r="BDR169" s="90"/>
      <c r="BDS169" s="90"/>
      <c r="BDT169" s="90"/>
      <c r="BDU169" s="90"/>
      <c r="BDV169" s="90"/>
      <c r="BDW169" s="90"/>
      <c r="BDX169" s="90"/>
      <c r="BDY169" s="90"/>
      <c r="BDZ169" s="90"/>
      <c r="BEA169" s="90"/>
      <c r="BEB169" s="90"/>
      <c r="BEC169" s="90"/>
      <c r="BED169" s="90"/>
      <c r="BEE169" s="90"/>
      <c r="BEF169" s="90"/>
      <c r="BEG169" s="90"/>
      <c r="BEH169" s="90"/>
      <c r="BEI169" s="90"/>
      <c r="BEJ169" s="90"/>
      <c r="BEK169" s="90"/>
      <c r="BEL169" s="90"/>
      <c r="BEM169" s="90"/>
      <c r="BEN169" s="90"/>
      <c r="BEO169" s="90"/>
      <c r="BEP169" s="90"/>
      <c r="BEQ169" s="90"/>
      <c r="BER169" s="90"/>
      <c r="BES169" s="90"/>
      <c r="BET169" s="90"/>
      <c r="BEU169" s="90"/>
      <c r="BEV169" s="90"/>
      <c r="BEW169" s="90"/>
      <c r="BEX169" s="90"/>
      <c r="BEY169" s="90"/>
      <c r="BEZ169" s="90"/>
      <c r="BFA169" s="90"/>
      <c r="BFB169" s="90"/>
      <c r="BFC169" s="90"/>
      <c r="BFD169" s="90"/>
      <c r="BFE169" s="90"/>
      <c r="BFF169" s="90"/>
      <c r="BFG169" s="90"/>
      <c r="BFH169" s="90"/>
      <c r="BFI169" s="90"/>
      <c r="BFJ169" s="90"/>
      <c r="BFK169" s="90"/>
      <c r="BFL169" s="90"/>
      <c r="BFM169" s="90"/>
      <c r="BFN169" s="90"/>
      <c r="BFO169" s="90"/>
      <c r="BFP169" s="90"/>
      <c r="BFQ169" s="90"/>
      <c r="BFR169" s="90"/>
      <c r="BFS169" s="90"/>
      <c r="BFT169" s="90"/>
      <c r="BFU169" s="90"/>
      <c r="BFV169" s="90"/>
      <c r="BFW169" s="90"/>
      <c r="BFX169" s="90"/>
      <c r="BFY169" s="90"/>
      <c r="BFZ169" s="90"/>
      <c r="BGA169" s="90"/>
      <c r="BGB169" s="90"/>
      <c r="BGC169" s="90"/>
      <c r="BGD169" s="90"/>
      <c r="BGE169" s="90"/>
      <c r="BGF169" s="90"/>
      <c r="BGG169" s="90"/>
      <c r="BGH169" s="90"/>
      <c r="BGI169" s="90"/>
      <c r="BGJ169" s="90"/>
      <c r="BGK169" s="90"/>
      <c r="BGL169" s="90"/>
      <c r="BGM169" s="90"/>
      <c r="BGN169" s="90"/>
      <c r="BGO169" s="90"/>
      <c r="BGP169" s="90"/>
      <c r="BGQ169" s="90"/>
      <c r="BGR169" s="90"/>
      <c r="BGS169" s="90"/>
      <c r="BGT169" s="90"/>
      <c r="BGU169" s="90"/>
      <c r="BGV169" s="90"/>
      <c r="BGW169" s="90"/>
      <c r="BGX169" s="90"/>
      <c r="BGY169" s="90"/>
      <c r="BGZ169" s="90"/>
      <c r="BHA169" s="90"/>
      <c r="BHB169" s="90"/>
      <c r="BHC169" s="90"/>
      <c r="BHD169" s="90"/>
      <c r="BHE169" s="90"/>
      <c r="BHF169" s="90"/>
      <c r="BHG169" s="90"/>
      <c r="BHH169" s="90"/>
      <c r="BHI169" s="90"/>
      <c r="BHJ169" s="90"/>
      <c r="BHK169" s="90"/>
      <c r="BHL169" s="90"/>
      <c r="BHM169" s="90"/>
      <c r="BHN169" s="90"/>
      <c r="BHO169" s="90"/>
      <c r="BHP169" s="90"/>
      <c r="BHQ169" s="90"/>
      <c r="BHR169" s="90"/>
      <c r="BHS169" s="90"/>
      <c r="BHT169" s="90"/>
      <c r="BHU169" s="90"/>
      <c r="BHV169" s="90"/>
      <c r="BHW169" s="90"/>
      <c r="BHX169" s="90"/>
      <c r="BHY169" s="90"/>
      <c r="BHZ169" s="90"/>
      <c r="BIA169" s="90"/>
      <c r="BIB169" s="90"/>
      <c r="BIC169" s="90"/>
      <c r="BID169" s="90"/>
      <c r="BIE169" s="90"/>
      <c r="BIF169" s="90"/>
      <c r="BIG169" s="90"/>
      <c r="BIH169" s="90"/>
      <c r="BII169" s="90"/>
      <c r="BIJ169" s="90"/>
      <c r="BIK169" s="90"/>
      <c r="BIL169" s="90"/>
      <c r="BIM169" s="90"/>
      <c r="BIN169" s="90"/>
      <c r="BIO169" s="90"/>
      <c r="BIP169" s="90"/>
      <c r="BIQ169" s="90"/>
      <c r="BIR169" s="90"/>
      <c r="BIS169" s="90"/>
      <c r="BIT169" s="90"/>
      <c r="BIU169" s="90"/>
      <c r="BIV169" s="90"/>
      <c r="BIW169" s="90"/>
      <c r="BIX169" s="90"/>
      <c r="BIY169" s="90"/>
      <c r="BIZ169" s="90"/>
      <c r="BJA169" s="90"/>
      <c r="BJB169" s="90"/>
      <c r="BJC169" s="90"/>
      <c r="BJD169" s="90"/>
      <c r="BJE169" s="90"/>
      <c r="BJF169" s="90"/>
      <c r="BJG169" s="90"/>
      <c r="BJH169" s="90"/>
      <c r="BJI169" s="90"/>
      <c r="BJJ169" s="90"/>
      <c r="BJK169" s="90"/>
      <c r="BJL169" s="90"/>
      <c r="BJM169" s="90"/>
      <c r="BJN169" s="90"/>
      <c r="BJO169" s="90"/>
      <c r="BJP169" s="90"/>
      <c r="BJQ169" s="90"/>
      <c r="BJR169" s="90"/>
      <c r="BJS169" s="90"/>
      <c r="BJT169" s="90"/>
      <c r="BJU169" s="90"/>
      <c r="BJV169" s="90"/>
      <c r="BJW169" s="90"/>
      <c r="BJX169" s="90"/>
      <c r="BJY169" s="90"/>
      <c r="BJZ169" s="90"/>
      <c r="BKA169" s="90"/>
      <c r="BKB169" s="90"/>
      <c r="BKC169" s="90"/>
      <c r="BKD169" s="90"/>
      <c r="BKE169" s="90"/>
      <c r="BKF169" s="90"/>
      <c r="BKG169" s="90"/>
      <c r="BKH169" s="90"/>
      <c r="BKI169" s="90"/>
      <c r="BKJ169" s="90"/>
      <c r="BKK169" s="90"/>
      <c r="BKL169" s="90"/>
      <c r="BKM169" s="90"/>
      <c r="BKN169" s="90"/>
      <c r="BKO169" s="90"/>
      <c r="BKP169" s="90"/>
      <c r="BKQ169" s="90"/>
      <c r="BKR169" s="90"/>
      <c r="BKS169" s="90"/>
      <c r="BKT169" s="90"/>
      <c r="BKU169" s="90"/>
      <c r="BKV169" s="90"/>
      <c r="BKW169" s="90"/>
      <c r="BKX169" s="90"/>
      <c r="BKY169" s="90"/>
      <c r="BKZ169" s="90"/>
      <c r="BLA169" s="90"/>
      <c r="BLB169" s="90"/>
      <c r="BLC169" s="90"/>
      <c r="BLD169" s="90"/>
      <c r="BLE169" s="90"/>
      <c r="BLF169" s="90"/>
      <c r="BLG169" s="90"/>
      <c r="BLH169" s="90"/>
      <c r="BLI169" s="90"/>
      <c r="BLJ169" s="90"/>
      <c r="BLK169" s="90"/>
      <c r="BLL169" s="90"/>
      <c r="BLM169" s="90"/>
      <c r="BLN169" s="90"/>
      <c r="BLO169" s="90"/>
      <c r="BLP169" s="90"/>
      <c r="BLQ169" s="90"/>
      <c r="BLR169" s="90"/>
      <c r="BLS169" s="90"/>
      <c r="BLT169" s="90"/>
      <c r="BLU169" s="90"/>
      <c r="BLV169" s="90"/>
      <c r="BLW169" s="90"/>
      <c r="BLX169" s="90"/>
      <c r="BLY169" s="90"/>
      <c r="BLZ169" s="90"/>
      <c r="BMA169" s="90"/>
      <c r="BMB169" s="90"/>
      <c r="BMC169" s="90"/>
      <c r="BMD169" s="90"/>
      <c r="BME169" s="90"/>
      <c r="BMF169" s="90"/>
      <c r="BMG169" s="90"/>
      <c r="BMH169" s="90"/>
      <c r="BMI169" s="90"/>
      <c r="BMJ169" s="90"/>
      <c r="BMK169" s="90"/>
      <c r="BML169" s="90"/>
      <c r="BMM169" s="90"/>
      <c r="BMN169" s="90"/>
      <c r="BMO169" s="90"/>
      <c r="BMP169" s="90"/>
      <c r="BMQ169" s="90"/>
      <c r="BMR169" s="90"/>
      <c r="BMS169" s="90"/>
      <c r="BMT169" s="90"/>
      <c r="BMU169" s="90"/>
      <c r="BMV169" s="90"/>
      <c r="BMW169" s="90"/>
      <c r="BMX169" s="90"/>
      <c r="BMY169" s="90"/>
      <c r="BMZ169" s="90"/>
      <c r="BNA169" s="90"/>
      <c r="BNB169" s="90"/>
      <c r="BNC169" s="90"/>
      <c r="BND169" s="90"/>
      <c r="BNE169" s="90"/>
      <c r="BNF169" s="90"/>
      <c r="BNG169" s="90"/>
      <c r="BNH169" s="90"/>
      <c r="BNI169" s="90"/>
      <c r="BNJ169" s="90"/>
      <c r="BNK169" s="90"/>
      <c r="BNL169" s="90"/>
      <c r="BNM169" s="90"/>
      <c r="BNN169" s="90"/>
      <c r="BNO169" s="90"/>
      <c r="BNP169" s="90"/>
      <c r="BNQ169" s="90"/>
      <c r="BNR169" s="90"/>
      <c r="BNS169" s="90"/>
      <c r="BNT169" s="90"/>
      <c r="BNU169" s="90"/>
      <c r="BNV169" s="90"/>
      <c r="BNW169" s="90"/>
      <c r="BNX169" s="90"/>
      <c r="BNY169" s="90"/>
      <c r="BNZ169" s="90"/>
      <c r="BOA169" s="90"/>
      <c r="BOB169" s="90"/>
      <c r="BOC169" s="90"/>
      <c r="BOD169" s="90"/>
      <c r="BOE169" s="90"/>
      <c r="BOF169" s="90"/>
      <c r="BOG169" s="90"/>
      <c r="BOH169" s="90"/>
      <c r="BOI169" s="90"/>
      <c r="BOJ169" s="90"/>
      <c r="BOK169" s="90"/>
      <c r="BOL169" s="90"/>
      <c r="BOM169" s="90"/>
      <c r="BON169" s="90"/>
      <c r="BOO169" s="90"/>
      <c r="BOP169" s="90"/>
      <c r="BOQ169" s="90"/>
      <c r="BOR169" s="90"/>
      <c r="BOS169" s="90"/>
      <c r="BOT169" s="90"/>
      <c r="BOU169" s="90"/>
      <c r="BOV169" s="90"/>
      <c r="BOW169" s="90"/>
      <c r="BOX169" s="90"/>
      <c r="BOY169" s="90"/>
      <c r="BOZ169" s="90"/>
      <c r="BPA169" s="90"/>
      <c r="BPB169" s="90"/>
      <c r="BPC169" s="90"/>
      <c r="BPD169" s="90"/>
      <c r="BPE169" s="90"/>
      <c r="BPF169" s="90"/>
      <c r="BPG169" s="90"/>
      <c r="BPH169" s="90"/>
      <c r="BPI169" s="90"/>
      <c r="BPJ169" s="90"/>
      <c r="BPK169" s="90"/>
      <c r="BPL169" s="90"/>
      <c r="BPM169" s="90"/>
      <c r="BPN169" s="90"/>
      <c r="BPO169" s="90"/>
      <c r="BPP169" s="90"/>
      <c r="BPQ169" s="90"/>
      <c r="BPR169" s="90"/>
      <c r="BPS169" s="90"/>
      <c r="BPT169" s="90"/>
      <c r="BPU169" s="90"/>
      <c r="BPV169" s="90"/>
      <c r="BPW169" s="90"/>
      <c r="BPX169" s="90"/>
      <c r="BPY169" s="90"/>
      <c r="BPZ169" s="90"/>
      <c r="BQA169" s="90"/>
      <c r="BQB169" s="90"/>
      <c r="BQC169" s="90"/>
      <c r="BQD169" s="90"/>
      <c r="BQE169" s="90"/>
      <c r="BQF169" s="90"/>
      <c r="BQG169" s="90"/>
      <c r="BQH169" s="90"/>
      <c r="BQI169" s="90"/>
      <c r="BQJ169" s="90"/>
      <c r="BQK169" s="90"/>
      <c r="BQL169" s="90"/>
      <c r="BQM169" s="90"/>
      <c r="BQN169" s="90"/>
      <c r="BQO169" s="90"/>
      <c r="BQP169" s="90"/>
      <c r="BQQ169" s="90"/>
      <c r="BQR169" s="90"/>
      <c r="BQS169" s="90"/>
      <c r="BQT169" s="90"/>
      <c r="BQU169" s="90"/>
      <c r="BQV169" s="90"/>
      <c r="BQW169" s="90"/>
      <c r="BQX169" s="90"/>
      <c r="BQY169" s="90"/>
      <c r="BQZ169" s="90"/>
      <c r="BRA169" s="90"/>
      <c r="BRB169" s="90"/>
      <c r="BRC169" s="90"/>
      <c r="BRD169" s="90"/>
      <c r="BRE169" s="90"/>
      <c r="BRF169" s="90"/>
      <c r="BRG169" s="90"/>
      <c r="BRH169" s="90"/>
      <c r="BRI169" s="90"/>
      <c r="BRJ169" s="90"/>
      <c r="BRK169" s="90"/>
      <c r="BRL169" s="90"/>
      <c r="BRM169" s="90"/>
      <c r="BRN169" s="90"/>
      <c r="BRO169" s="90"/>
      <c r="BRP169" s="90"/>
      <c r="BRQ169" s="90"/>
      <c r="BRR169" s="90"/>
      <c r="BRS169" s="90"/>
      <c r="BRT169" s="90"/>
      <c r="BRU169" s="90"/>
      <c r="BRV169" s="90"/>
      <c r="BRW169" s="90"/>
      <c r="BRX169" s="90"/>
      <c r="BRY169" s="90"/>
      <c r="BRZ169" s="90"/>
      <c r="BSA169" s="90"/>
      <c r="BSB169" s="90"/>
      <c r="BSC169" s="90"/>
      <c r="BSD169" s="90"/>
      <c r="BSE169" s="90"/>
      <c r="BSF169" s="90"/>
      <c r="BSG169" s="90"/>
      <c r="BSH169" s="90"/>
      <c r="BSI169" s="90"/>
      <c r="BSJ169" s="90"/>
      <c r="BSK169" s="90"/>
      <c r="BSL169" s="90"/>
      <c r="BSM169" s="90"/>
      <c r="BSN169" s="90"/>
      <c r="BSO169" s="90"/>
      <c r="BSP169" s="90"/>
      <c r="BSQ169" s="90"/>
      <c r="BSR169" s="90"/>
      <c r="BSS169" s="90"/>
      <c r="BST169" s="90"/>
      <c r="BSU169" s="90"/>
      <c r="BSV169" s="90"/>
      <c r="BSW169" s="90"/>
      <c r="BSX169" s="90"/>
      <c r="BSY169" s="90"/>
      <c r="BSZ169" s="90"/>
      <c r="BTA169" s="90"/>
      <c r="BTB169" s="90"/>
      <c r="BTC169" s="90"/>
      <c r="BTD169" s="90"/>
      <c r="BTE169" s="90"/>
      <c r="BTF169" s="90"/>
      <c r="BTG169" s="90"/>
      <c r="BTH169" s="90"/>
      <c r="BTI169" s="90"/>
      <c r="BTJ169" s="90"/>
      <c r="BTK169" s="90"/>
      <c r="BTL169" s="90"/>
      <c r="BTM169" s="90"/>
      <c r="BTN169" s="90"/>
      <c r="BTO169" s="90"/>
      <c r="BTP169" s="90"/>
      <c r="BTQ169" s="90"/>
      <c r="BTR169" s="90"/>
      <c r="BTS169" s="90"/>
      <c r="BTT169" s="90"/>
      <c r="BTU169" s="90"/>
      <c r="BTV169" s="90"/>
      <c r="BTW169" s="90"/>
      <c r="BTX169" s="90"/>
      <c r="BTY169" s="90"/>
      <c r="BTZ169" s="90"/>
      <c r="BUA169" s="90"/>
      <c r="BUB169" s="90"/>
      <c r="BUC169" s="90"/>
      <c r="BUD169" s="90"/>
      <c r="BUE169" s="90"/>
      <c r="BUF169" s="90"/>
      <c r="BUG169" s="90"/>
      <c r="BUH169" s="90"/>
      <c r="BUI169" s="90"/>
      <c r="BUJ169" s="90"/>
      <c r="BUK169" s="90"/>
      <c r="BUL169" s="90"/>
      <c r="BUM169" s="90"/>
      <c r="BUN169" s="90"/>
      <c r="BUO169" s="90"/>
      <c r="BUP169" s="90"/>
      <c r="BUQ169" s="90"/>
      <c r="BUR169" s="90"/>
      <c r="BUS169" s="90"/>
      <c r="BUT169" s="90"/>
      <c r="BUU169" s="90"/>
      <c r="BUV169" s="90"/>
      <c r="BUW169" s="90"/>
      <c r="BUX169" s="90"/>
      <c r="BUY169" s="90"/>
      <c r="BUZ169" s="90"/>
      <c r="BVA169" s="90"/>
      <c r="BVB169" s="90"/>
      <c r="BVC169" s="90"/>
      <c r="BVD169" s="90"/>
      <c r="BVE169" s="90"/>
      <c r="BVF169" s="90"/>
      <c r="BVG169" s="90"/>
      <c r="BVH169" s="90"/>
      <c r="BVI169" s="90"/>
      <c r="BVJ169" s="90"/>
      <c r="BVK169" s="90"/>
      <c r="BVL169" s="90"/>
      <c r="BVM169" s="90"/>
      <c r="BVN169" s="90"/>
      <c r="BVO169" s="90"/>
      <c r="BVP169" s="90"/>
      <c r="BVQ169" s="90"/>
      <c r="BVR169" s="90"/>
      <c r="BVS169" s="90"/>
      <c r="BVT169" s="90"/>
      <c r="BVU169" s="90"/>
      <c r="BVV169" s="90"/>
      <c r="BVW169" s="90"/>
      <c r="BVX169" s="90"/>
      <c r="BVY169" s="90"/>
      <c r="BVZ169" s="90"/>
      <c r="BWA169" s="90"/>
      <c r="BWB169" s="90"/>
      <c r="BWC169" s="90"/>
      <c r="BWD169" s="90"/>
      <c r="BWE169" s="90"/>
      <c r="BWF169" s="90"/>
      <c r="BWG169" s="90"/>
      <c r="BWH169" s="90"/>
      <c r="BWI169" s="90"/>
      <c r="BWJ169" s="90"/>
      <c r="BWK169" s="90"/>
      <c r="BWL169" s="90"/>
      <c r="BWM169" s="90"/>
      <c r="BWN169" s="90"/>
      <c r="BWO169" s="90"/>
      <c r="BWP169" s="90"/>
      <c r="BWQ169" s="90"/>
      <c r="BWR169" s="90"/>
      <c r="BWS169" s="90"/>
      <c r="BWT169" s="90"/>
      <c r="BWU169" s="90"/>
      <c r="BWV169" s="90"/>
      <c r="BWW169" s="90"/>
      <c r="BWX169" s="90"/>
      <c r="BWY169" s="90"/>
      <c r="BWZ169" s="90"/>
      <c r="BXA169" s="90"/>
      <c r="BXB169" s="90"/>
      <c r="BXC169" s="90"/>
      <c r="BXD169" s="90"/>
      <c r="BXE169" s="90"/>
      <c r="BXF169" s="90"/>
      <c r="BXG169" s="90"/>
      <c r="BXH169" s="90"/>
      <c r="BXI169" s="90"/>
      <c r="BXJ169" s="90"/>
      <c r="BXK169" s="90"/>
      <c r="BXL169" s="90"/>
      <c r="BXM169" s="90"/>
      <c r="BXN169" s="90"/>
      <c r="BXO169" s="90"/>
      <c r="BXP169" s="90"/>
      <c r="BXQ169" s="90"/>
      <c r="BXR169" s="90"/>
      <c r="BXS169" s="90"/>
      <c r="BXT169" s="90"/>
      <c r="BXU169" s="90"/>
      <c r="BXV169" s="90"/>
      <c r="BXW169" s="90"/>
      <c r="BXX169" s="90"/>
      <c r="BXY169" s="90"/>
      <c r="BXZ169" s="90"/>
      <c r="BYA169" s="90"/>
      <c r="BYB169" s="90"/>
      <c r="BYC169" s="90"/>
      <c r="BYD169" s="90"/>
      <c r="BYE169" s="90"/>
      <c r="BYF169" s="90"/>
      <c r="BYG169" s="90"/>
      <c r="BYH169" s="90"/>
      <c r="BYI169" s="90"/>
      <c r="BYJ169" s="90"/>
      <c r="BYK169" s="90"/>
      <c r="BYL169" s="90"/>
      <c r="BYM169" s="90"/>
      <c r="BYN169" s="90"/>
      <c r="BYO169" s="90"/>
      <c r="BYP169" s="90"/>
      <c r="BYQ169" s="90"/>
      <c r="BYR169" s="90"/>
      <c r="BYS169" s="90"/>
      <c r="BYT169" s="90"/>
      <c r="BYU169" s="90"/>
      <c r="BYV169" s="90"/>
      <c r="BYW169" s="90"/>
      <c r="BYX169" s="90"/>
      <c r="BYY169" s="90"/>
      <c r="BYZ169" s="90"/>
      <c r="BZA169" s="90"/>
      <c r="BZB169" s="90"/>
      <c r="BZC169" s="90"/>
      <c r="BZD169" s="90"/>
      <c r="BZE169" s="90"/>
      <c r="BZF169" s="90"/>
      <c r="BZG169" s="90"/>
      <c r="BZH169" s="90"/>
      <c r="BZI169" s="90"/>
      <c r="BZJ169" s="90"/>
      <c r="BZK169" s="90"/>
      <c r="BZL169" s="90"/>
      <c r="BZM169" s="90"/>
      <c r="BZN169" s="90"/>
      <c r="BZO169" s="90"/>
      <c r="BZP169" s="90"/>
      <c r="BZQ169" s="90"/>
      <c r="BZR169" s="90"/>
      <c r="BZS169" s="90"/>
      <c r="BZT169" s="90"/>
      <c r="BZU169" s="90"/>
      <c r="BZV169" s="90"/>
      <c r="BZW169" s="90"/>
      <c r="BZX169" s="90"/>
      <c r="BZY169" s="90"/>
      <c r="BZZ169" s="90"/>
      <c r="CAA169" s="90"/>
      <c r="CAB169" s="90"/>
      <c r="CAC169" s="90"/>
      <c r="CAD169" s="90"/>
      <c r="CAE169" s="90"/>
      <c r="CAF169" s="90"/>
      <c r="CAG169" s="90"/>
      <c r="CAH169" s="90"/>
      <c r="CAI169" s="90"/>
      <c r="CAJ169" s="90"/>
      <c r="CAK169" s="90"/>
      <c r="CAL169" s="90"/>
      <c r="CAM169" s="90"/>
      <c r="CAN169" s="90"/>
      <c r="CAO169" s="90"/>
      <c r="CAP169" s="90"/>
      <c r="CAQ169" s="90"/>
      <c r="CAR169" s="90"/>
      <c r="CAS169" s="90"/>
      <c r="CAT169" s="90"/>
      <c r="CAU169" s="90"/>
      <c r="CAV169" s="90"/>
      <c r="CAW169" s="90"/>
      <c r="CAX169" s="90"/>
      <c r="CAY169" s="90"/>
      <c r="CAZ169" s="90"/>
      <c r="CBA169" s="90"/>
      <c r="CBB169" s="90"/>
      <c r="CBC169" s="90"/>
      <c r="CBD169" s="90"/>
      <c r="CBE169" s="90"/>
      <c r="CBF169" s="90"/>
      <c r="CBG169" s="90"/>
      <c r="CBH169" s="90"/>
      <c r="CBI169" s="90"/>
      <c r="CBJ169" s="90"/>
      <c r="CBK169" s="90"/>
      <c r="CBL169" s="90"/>
      <c r="CBM169" s="90"/>
      <c r="CBN169" s="90"/>
      <c r="CBO169" s="90"/>
      <c r="CBP169" s="90"/>
      <c r="CBQ169" s="90"/>
      <c r="CBR169" s="90"/>
      <c r="CBS169" s="90"/>
      <c r="CBT169" s="90"/>
      <c r="CBU169" s="90"/>
      <c r="CBV169" s="90"/>
      <c r="CBW169" s="90"/>
      <c r="CBX169" s="90"/>
      <c r="CBY169" s="90"/>
      <c r="CBZ169" s="90"/>
      <c r="CCA169" s="90"/>
      <c r="CCB169" s="90"/>
      <c r="CCC169" s="90"/>
      <c r="CCD169" s="90"/>
      <c r="CCE169" s="90"/>
      <c r="CCF169" s="90"/>
      <c r="CCG169" s="90"/>
      <c r="CCH169" s="90"/>
      <c r="CCI169" s="90"/>
      <c r="CCJ169" s="90"/>
      <c r="CCK169" s="90"/>
      <c r="CCL169" s="90"/>
      <c r="CCM169" s="90"/>
      <c r="CCN169" s="90"/>
      <c r="CCO169" s="90"/>
      <c r="CCP169" s="90"/>
      <c r="CCQ169" s="90"/>
      <c r="CCR169" s="90"/>
      <c r="CCS169" s="90"/>
      <c r="CCT169" s="90"/>
      <c r="CCU169" s="90"/>
      <c r="CCV169" s="90"/>
      <c r="CCW169" s="90"/>
      <c r="CCX169" s="90"/>
      <c r="CCY169" s="90"/>
      <c r="CCZ169" s="90"/>
      <c r="CDA169" s="90"/>
      <c r="CDB169" s="90"/>
      <c r="CDC169" s="90"/>
      <c r="CDD169" s="90"/>
      <c r="CDE169" s="90"/>
      <c r="CDF169" s="90"/>
      <c r="CDG169" s="90"/>
      <c r="CDH169" s="90"/>
      <c r="CDI169" s="90"/>
      <c r="CDJ169" s="90"/>
      <c r="CDK169" s="90"/>
      <c r="CDL169" s="90"/>
      <c r="CDM169" s="90"/>
      <c r="CDN169" s="90"/>
      <c r="CDO169" s="90"/>
      <c r="CDP169" s="90"/>
      <c r="CDQ169" s="90"/>
      <c r="CDR169" s="90"/>
      <c r="CDS169" s="90"/>
      <c r="CDT169" s="90"/>
      <c r="CDU169" s="90"/>
      <c r="CDV169" s="90"/>
      <c r="CDW169" s="90"/>
      <c r="CDX169" s="90"/>
      <c r="CDY169" s="90"/>
      <c r="CDZ169" s="90"/>
      <c r="CEA169" s="90"/>
      <c r="CEB169" s="90"/>
      <c r="CEC169" s="90"/>
      <c r="CED169" s="90"/>
      <c r="CEE169" s="90"/>
      <c r="CEF169" s="90"/>
      <c r="CEG169" s="90"/>
      <c r="CEH169" s="90"/>
      <c r="CEI169" s="90"/>
      <c r="CEJ169" s="90"/>
      <c r="CEK169" s="90"/>
      <c r="CEL169" s="90"/>
      <c r="CEM169" s="90"/>
      <c r="CEN169" s="90"/>
      <c r="CEO169" s="90"/>
      <c r="CEP169" s="90"/>
      <c r="CEQ169" s="90"/>
      <c r="CER169" s="90"/>
      <c r="CES169" s="90"/>
      <c r="CET169" s="90"/>
      <c r="CEU169" s="90"/>
      <c r="CEV169" s="90"/>
      <c r="CEW169" s="90"/>
      <c r="CEX169" s="90"/>
      <c r="CEY169" s="90"/>
      <c r="CEZ169" s="90"/>
      <c r="CFA169" s="90"/>
      <c r="CFB169" s="90"/>
      <c r="CFC169" s="90"/>
      <c r="CFD169" s="90"/>
      <c r="CFE169" s="90"/>
      <c r="CFF169" s="90"/>
      <c r="CFG169" s="90"/>
      <c r="CFH169" s="90"/>
      <c r="CFI169" s="90"/>
      <c r="CFJ169" s="90"/>
      <c r="CFK169" s="90"/>
      <c r="CFL169" s="90"/>
      <c r="CFM169" s="90"/>
      <c r="CFN169" s="90"/>
      <c r="CFO169" s="90"/>
      <c r="CFP169" s="90"/>
      <c r="CFQ169" s="90"/>
      <c r="CFR169" s="90"/>
      <c r="CFS169" s="90"/>
      <c r="CFT169" s="90"/>
      <c r="CFU169" s="90"/>
      <c r="CFV169" s="90"/>
      <c r="CFW169" s="90"/>
      <c r="CFX169" s="90"/>
      <c r="CFY169" s="90"/>
      <c r="CFZ169" s="90"/>
      <c r="CGA169" s="90"/>
      <c r="CGB169" s="90"/>
      <c r="CGC169" s="90"/>
      <c r="CGD169" s="90"/>
      <c r="CGE169" s="90"/>
      <c r="CGF169" s="90"/>
      <c r="CGG169" s="90"/>
      <c r="CGH169" s="90"/>
      <c r="CGI169" s="90"/>
      <c r="CGJ169" s="90"/>
      <c r="CGK169" s="90"/>
      <c r="CGL169" s="90"/>
      <c r="CGM169" s="90"/>
      <c r="CGN169" s="90"/>
      <c r="CGO169" s="90"/>
      <c r="CGP169" s="90"/>
      <c r="CGQ169" s="90"/>
      <c r="CGR169" s="90"/>
      <c r="CGS169" s="90"/>
      <c r="CGT169" s="90"/>
      <c r="CGU169" s="90"/>
      <c r="CGV169" s="90"/>
      <c r="CGW169" s="90"/>
      <c r="CGX169" s="90"/>
      <c r="CGY169" s="90"/>
      <c r="CGZ169" s="90"/>
      <c r="CHA169" s="90"/>
      <c r="CHB169" s="90"/>
      <c r="CHC169" s="90"/>
      <c r="CHD169" s="90"/>
      <c r="CHE169" s="90"/>
      <c r="CHF169" s="90"/>
      <c r="CHG169" s="90"/>
      <c r="CHH169" s="90"/>
      <c r="CHI169" s="90"/>
      <c r="CHJ169" s="90"/>
      <c r="CHK169" s="90"/>
      <c r="CHL169" s="90"/>
      <c r="CHM169" s="90"/>
      <c r="CHN169" s="90"/>
      <c r="CHO169" s="90"/>
      <c r="CHP169" s="90"/>
      <c r="CHQ169" s="90"/>
      <c r="CHR169" s="90"/>
      <c r="CHS169" s="90"/>
      <c r="CHT169" s="90"/>
      <c r="CHU169" s="90"/>
      <c r="CHV169" s="90"/>
      <c r="CHW169" s="90"/>
      <c r="CHX169" s="90"/>
      <c r="CHY169" s="90"/>
      <c r="CHZ169" s="90"/>
      <c r="CIA169" s="90"/>
      <c r="CIB169" s="90"/>
      <c r="CIC169" s="90"/>
      <c r="CID169" s="90"/>
      <c r="CIE169" s="90"/>
      <c r="CIF169" s="90"/>
      <c r="CIG169" s="90"/>
      <c r="CIH169" s="90"/>
      <c r="CII169" s="90"/>
      <c r="CIJ169" s="90"/>
      <c r="CIK169" s="90"/>
      <c r="CIL169" s="90"/>
      <c r="CIM169" s="90"/>
      <c r="CIN169" s="90"/>
      <c r="CIO169" s="90"/>
      <c r="CIP169" s="90"/>
      <c r="CIQ169" s="90"/>
      <c r="CIR169" s="90"/>
      <c r="CIS169" s="90"/>
      <c r="CIT169" s="90"/>
      <c r="CIU169" s="90"/>
      <c r="CIV169" s="90"/>
      <c r="CIW169" s="90"/>
      <c r="CIX169" s="90"/>
      <c r="CIY169" s="90"/>
      <c r="CIZ169" s="90"/>
      <c r="CJA169" s="90"/>
      <c r="CJB169" s="90"/>
      <c r="CJC169" s="90"/>
      <c r="CJD169" s="90"/>
      <c r="CJE169" s="90"/>
      <c r="CJF169" s="90"/>
      <c r="CJG169" s="90"/>
      <c r="CJH169" s="90"/>
      <c r="CJI169" s="90"/>
      <c r="CJJ169" s="90"/>
      <c r="CJK169" s="90"/>
      <c r="CJL169" s="90"/>
      <c r="CJM169" s="90"/>
      <c r="CJN169" s="90"/>
      <c r="CJO169" s="90"/>
      <c r="CJP169" s="90"/>
      <c r="CJQ169" s="90"/>
      <c r="CJR169" s="90"/>
      <c r="CJS169" s="90"/>
      <c r="CJT169" s="90"/>
      <c r="CJU169" s="90"/>
      <c r="CJV169" s="90"/>
      <c r="CJW169" s="90"/>
      <c r="CJX169" s="90"/>
      <c r="CJY169" s="90"/>
      <c r="CJZ169" s="90"/>
      <c r="CKA169" s="90"/>
      <c r="CKB169" s="90"/>
      <c r="CKC169" s="90"/>
      <c r="CKD169" s="90"/>
      <c r="CKE169" s="90"/>
      <c r="CKF169" s="90"/>
      <c r="CKG169" s="90"/>
      <c r="CKH169" s="90"/>
      <c r="CKI169" s="90"/>
      <c r="CKJ169" s="90"/>
      <c r="CKK169" s="90"/>
      <c r="CKL169" s="90"/>
      <c r="CKM169" s="90"/>
      <c r="CKN169" s="90"/>
      <c r="CKO169" s="90"/>
      <c r="CKP169" s="90"/>
      <c r="CKQ169" s="90"/>
      <c r="CKR169" s="90"/>
      <c r="CKS169" s="90"/>
      <c r="CKT169" s="90"/>
      <c r="CKU169" s="90"/>
      <c r="CKV169" s="90"/>
      <c r="CKW169" s="90"/>
      <c r="CKX169" s="90"/>
      <c r="CKY169" s="90"/>
      <c r="CKZ169" s="90"/>
      <c r="CLA169" s="90"/>
      <c r="CLB169" s="90"/>
      <c r="CLC169" s="90"/>
      <c r="CLD169" s="90"/>
      <c r="CLE169" s="90"/>
      <c r="CLF169" s="90"/>
      <c r="CLG169" s="90"/>
      <c r="CLH169" s="90"/>
      <c r="CLI169" s="90"/>
      <c r="CLJ169" s="90"/>
      <c r="CLK169" s="90"/>
      <c r="CLL169" s="90"/>
      <c r="CLM169" s="90"/>
      <c r="CLN169" s="90"/>
      <c r="CLO169" s="90"/>
      <c r="CLP169" s="90"/>
      <c r="CLQ169" s="90"/>
      <c r="CLR169" s="90"/>
      <c r="CLS169" s="90"/>
      <c r="CLT169" s="90"/>
      <c r="CLU169" s="90"/>
      <c r="CLV169" s="90"/>
      <c r="CLW169" s="90"/>
      <c r="CLX169" s="90"/>
      <c r="CLY169" s="90"/>
      <c r="CLZ169" s="90"/>
      <c r="CMA169" s="90"/>
      <c r="CMB169" s="90"/>
      <c r="CMC169" s="90"/>
      <c r="CMD169" s="90"/>
      <c r="CME169" s="90"/>
      <c r="CMF169" s="90"/>
      <c r="CMG169" s="90"/>
      <c r="CMH169" s="90"/>
      <c r="CMI169" s="90"/>
      <c r="CMJ169" s="90"/>
      <c r="CMK169" s="90"/>
      <c r="CML169" s="90"/>
      <c r="CMM169" s="90"/>
      <c r="CMN169" s="90"/>
      <c r="CMO169" s="90"/>
      <c r="CMP169" s="90"/>
      <c r="CMQ169" s="90"/>
      <c r="CMR169" s="90"/>
      <c r="CMS169" s="90"/>
      <c r="CMT169" s="90"/>
      <c r="CMU169" s="90"/>
      <c r="CMV169" s="90"/>
      <c r="CMW169" s="90"/>
      <c r="CMX169" s="90"/>
      <c r="CMY169" s="90"/>
      <c r="CMZ169" s="90"/>
      <c r="CNA169" s="90"/>
      <c r="CNB169" s="90"/>
      <c r="CNC169" s="90"/>
      <c r="CND169" s="90"/>
      <c r="CNE169" s="90"/>
      <c r="CNF169" s="90"/>
      <c r="CNG169" s="90"/>
      <c r="CNH169" s="90"/>
      <c r="CNI169" s="90"/>
      <c r="CNJ169" s="90"/>
      <c r="CNK169" s="90"/>
      <c r="CNL169" s="90"/>
      <c r="CNM169" s="90"/>
      <c r="CNN169" s="90"/>
      <c r="CNO169" s="90"/>
      <c r="CNP169" s="90"/>
      <c r="CNQ169" s="90"/>
      <c r="CNR169" s="90"/>
      <c r="CNS169" s="90"/>
      <c r="CNT169" s="90"/>
      <c r="CNU169" s="90"/>
      <c r="CNV169" s="90"/>
      <c r="CNW169" s="90"/>
      <c r="CNX169" s="90"/>
      <c r="CNY169" s="90"/>
      <c r="CNZ169" s="90"/>
      <c r="COA169" s="90"/>
      <c r="COB169" s="90"/>
      <c r="COC169" s="90"/>
      <c r="COD169" s="90"/>
      <c r="COE169" s="90"/>
      <c r="COF169" s="90"/>
      <c r="COG169" s="90"/>
      <c r="COH169" s="90"/>
      <c r="COI169" s="90"/>
      <c r="COJ169" s="90"/>
      <c r="COK169" s="90"/>
      <c r="COL169" s="90"/>
      <c r="COM169" s="90"/>
      <c r="CON169" s="90"/>
      <c r="COO169" s="90"/>
      <c r="COP169" s="90"/>
      <c r="COQ169" s="90"/>
      <c r="COR169" s="90"/>
      <c r="COS169" s="90"/>
      <c r="COT169" s="90"/>
      <c r="COU169" s="90"/>
      <c r="COV169" s="90"/>
      <c r="COW169" s="90"/>
      <c r="COX169" s="90"/>
      <c r="COY169" s="90"/>
      <c r="COZ169" s="90"/>
      <c r="CPA169" s="90"/>
      <c r="CPB169" s="90"/>
      <c r="CPC169" s="90"/>
      <c r="CPD169" s="90"/>
      <c r="CPE169" s="90"/>
      <c r="CPF169" s="90"/>
      <c r="CPG169" s="90"/>
      <c r="CPH169" s="90"/>
      <c r="CPI169" s="90"/>
      <c r="CPJ169" s="90"/>
      <c r="CPK169" s="90"/>
      <c r="CPL169" s="90"/>
      <c r="CPM169" s="90"/>
      <c r="CPN169" s="90"/>
      <c r="CPO169" s="90"/>
      <c r="CPP169" s="90"/>
      <c r="CPQ169" s="90"/>
      <c r="CPR169" s="90"/>
      <c r="CPS169" s="90"/>
      <c r="CPT169" s="90"/>
      <c r="CPU169" s="90"/>
      <c r="CPV169" s="90"/>
      <c r="CPW169" s="90"/>
      <c r="CPX169" s="90"/>
      <c r="CPY169" s="90"/>
      <c r="CPZ169" s="90"/>
      <c r="CQA169" s="90"/>
      <c r="CQB169" s="90"/>
      <c r="CQC169" s="90"/>
      <c r="CQD169" s="90"/>
      <c r="CQE169" s="90"/>
      <c r="CQF169" s="90"/>
      <c r="CQG169" s="90"/>
      <c r="CQH169" s="90"/>
      <c r="CQI169" s="90"/>
      <c r="CQJ169" s="90"/>
      <c r="CQK169" s="90"/>
      <c r="CQL169" s="90"/>
      <c r="CQM169" s="90"/>
      <c r="CQN169" s="90"/>
      <c r="CQO169" s="90"/>
      <c r="CQP169" s="90"/>
      <c r="CQQ169" s="90"/>
      <c r="CQR169" s="90"/>
      <c r="CQS169" s="90"/>
      <c r="CQT169" s="90"/>
      <c r="CQU169" s="90"/>
      <c r="CQV169" s="90"/>
      <c r="CQW169" s="90"/>
      <c r="CQX169" s="90"/>
      <c r="CQY169" s="90"/>
      <c r="CQZ169" s="90"/>
      <c r="CRA169" s="90"/>
      <c r="CRB169" s="90"/>
      <c r="CRC169" s="90"/>
      <c r="CRD169" s="90"/>
      <c r="CRE169" s="90"/>
      <c r="CRF169" s="90"/>
      <c r="CRG169" s="90"/>
      <c r="CRH169" s="90"/>
      <c r="CRI169" s="90"/>
      <c r="CRJ169" s="90"/>
      <c r="CRK169" s="90"/>
      <c r="CRL169" s="90"/>
      <c r="CRM169" s="90"/>
      <c r="CRN169" s="90"/>
      <c r="CRO169" s="90"/>
      <c r="CRP169" s="90"/>
      <c r="CRQ169" s="90"/>
      <c r="CRR169" s="90"/>
      <c r="CRS169" s="90"/>
      <c r="CRT169" s="90"/>
      <c r="CRU169" s="90"/>
      <c r="CRV169" s="90"/>
      <c r="CRW169" s="90"/>
      <c r="CRX169" s="90"/>
      <c r="CRY169" s="90"/>
      <c r="CRZ169" s="90"/>
      <c r="CSA169" s="90"/>
      <c r="CSB169" s="90"/>
      <c r="CSC169" s="90"/>
      <c r="CSD169" s="90"/>
      <c r="CSE169" s="90"/>
      <c r="CSF169" s="90"/>
      <c r="CSG169" s="90"/>
      <c r="CSH169" s="90"/>
      <c r="CSI169" s="90"/>
      <c r="CSJ169" s="90"/>
      <c r="CSK169" s="90"/>
      <c r="CSL169" s="90"/>
      <c r="CSM169" s="90"/>
      <c r="CSN169" s="90"/>
      <c r="CSO169" s="90"/>
      <c r="CSP169" s="90"/>
      <c r="CSQ169" s="90"/>
      <c r="CSR169" s="90"/>
      <c r="CSS169" s="90"/>
      <c r="CST169" s="90"/>
      <c r="CSU169" s="90"/>
      <c r="CSV169" s="90"/>
      <c r="CSW169" s="90"/>
      <c r="CSX169" s="90"/>
      <c r="CSY169" s="90"/>
      <c r="CSZ169" s="90"/>
      <c r="CTA169" s="90"/>
      <c r="CTB169" s="90"/>
      <c r="CTC169" s="90"/>
      <c r="CTD169" s="90"/>
      <c r="CTE169" s="90"/>
      <c r="CTF169" s="90"/>
      <c r="CTG169" s="90"/>
      <c r="CTH169" s="90"/>
      <c r="CTI169" s="90"/>
      <c r="CTJ169" s="90"/>
      <c r="CTK169" s="90"/>
      <c r="CTL169" s="90"/>
      <c r="CTM169" s="90"/>
      <c r="CTN169" s="90"/>
      <c r="CTO169" s="90"/>
      <c r="CTP169" s="90"/>
      <c r="CTQ169" s="90"/>
      <c r="CTR169" s="90"/>
      <c r="CTS169" s="90"/>
      <c r="CTT169" s="90"/>
      <c r="CTU169" s="90"/>
      <c r="CTV169" s="90"/>
      <c r="CTW169" s="90"/>
      <c r="CTX169" s="90"/>
      <c r="CTY169" s="90"/>
      <c r="CTZ169" s="90"/>
      <c r="CUA169" s="90"/>
      <c r="CUB169" s="90"/>
      <c r="CUC169" s="90"/>
      <c r="CUD169" s="90"/>
      <c r="CUE169" s="90"/>
      <c r="CUF169" s="90"/>
      <c r="CUG169" s="90"/>
      <c r="CUH169" s="90"/>
      <c r="CUI169" s="90"/>
      <c r="CUJ169" s="90"/>
      <c r="CUK169" s="90"/>
      <c r="CUL169" s="90"/>
      <c r="CUM169" s="90"/>
      <c r="CUN169" s="90"/>
      <c r="CUO169" s="90"/>
      <c r="CUP169" s="90"/>
      <c r="CUQ169" s="90"/>
      <c r="CUR169" s="90"/>
      <c r="CUS169" s="90"/>
      <c r="CUT169" s="90"/>
      <c r="CUU169" s="90"/>
      <c r="CUV169" s="90"/>
      <c r="CUW169" s="90"/>
      <c r="CUX169" s="90"/>
      <c r="CUY169" s="90"/>
      <c r="CUZ169" s="90"/>
      <c r="CVA169" s="90"/>
      <c r="CVB169" s="90"/>
      <c r="CVC169" s="90"/>
      <c r="CVD169" s="90"/>
      <c r="CVE169" s="90"/>
      <c r="CVF169" s="90"/>
      <c r="CVG169" s="90"/>
      <c r="CVH169" s="90"/>
      <c r="CVI169" s="90"/>
      <c r="CVJ169" s="90"/>
      <c r="CVK169" s="90"/>
      <c r="CVL169" s="90"/>
      <c r="CVM169" s="90"/>
      <c r="CVN169" s="90"/>
      <c r="CVO169" s="90"/>
      <c r="CVP169" s="90"/>
      <c r="CVQ169" s="90"/>
      <c r="CVR169" s="90"/>
      <c r="CVS169" s="90"/>
      <c r="CVT169" s="90"/>
      <c r="CVU169" s="90"/>
      <c r="CVV169" s="90"/>
      <c r="CVW169" s="90"/>
      <c r="CVX169" s="90"/>
      <c r="CVY169" s="90"/>
      <c r="CVZ169" s="90"/>
      <c r="CWA169" s="90"/>
      <c r="CWB169" s="90"/>
      <c r="CWC169" s="90"/>
      <c r="CWD169" s="90"/>
      <c r="CWE169" s="90"/>
      <c r="CWF169" s="90"/>
      <c r="CWG169" s="90"/>
      <c r="CWH169" s="90"/>
      <c r="CWI169" s="90"/>
      <c r="CWJ169" s="90"/>
      <c r="CWK169" s="90"/>
      <c r="CWL169" s="90"/>
      <c r="CWM169" s="90"/>
      <c r="CWN169" s="90"/>
      <c r="CWO169" s="90"/>
      <c r="CWP169" s="90"/>
      <c r="CWQ169" s="90"/>
      <c r="CWR169" s="90"/>
      <c r="CWS169" s="90"/>
      <c r="CWT169" s="90"/>
      <c r="CWU169" s="90"/>
      <c r="CWV169" s="90"/>
      <c r="CWW169" s="90"/>
      <c r="CWX169" s="90"/>
      <c r="CWY169" s="90"/>
      <c r="CWZ169" s="90"/>
      <c r="CXA169" s="90"/>
      <c r="CXB169" s="90"/>
      <c r="CXC169" s="90"/>
      <c r="CXD169" s="90"/>
      <c r="CXE169" s="90"/>
      <c r="CXF169" s="90"/>
      <c r="CXG169" s="90"/>
      <c r="CXH169" s="90"/>
      <c r="CXI169" s="90"/>
      <c r="CXJ169" s="90"/>
      <c r="CXK169" s="90"/>
      <c r="CXL169" s="90"/>
      <c r="CXM169" s="90"/>
      <c r="CXN169" s="90"/>
      <c r="CXO169" s="90"/>
      <c r="CXP169" s="90"/>
      <c r="CXQ169" s="90"/>
      <c r="CXR169" s="90"/>
      <c r="CXS169" s="90"/>
      <c r="CXT169" s="90"/>
      <c r="CXU169" s="90"/>
      <c r="CXV169" s="90"/>
      <c r="CXW169" s="90"/>
      <c r="CXX169" s="90"/>
      <c r="CXY169" s="90"/>
      <c r="CXZ169" s="90"/>
      <c r="CYA169" s="90"/>
      <c r="CYB169" s="90"/>
      <c r="CYC169" s="90"/>
      <c r="CYD169" s="90"/>
      <c r="CYE169" s="90"/>
      <c r="CYF169" s="90"/>
      <c r="CYG169" s="90"/>
      <c r="CYH169" s="90"/>
      <c r="CYI169" s="90"/>
      <c r="CYJ169" s="90"/>
      <c r="CYK169" s="90"/>
      <c r="CYL169" s="90"/>
      <c r="CYM169" s="90"/>
      <c r="CYN169" s="90"/>
      <c r="CYO169" s="90"/>
      <c r="CYP169" s="90"/>
      <c r="CYQ169" s="90"/>
      <c r="CYR169" s="90"/>
      <c r="CYS169" s="90"/>
      <c r="CYT169" s="90"/>
      <c r="CYU169" s="90"/>
      <c r="CYV169" s="90"/>
      <c r="CYW169" s="90"/>
      <c r="CYX169" s="90"/>
      <c r="CYY169" s="90"/>
      <c r="CYZ169" s="90"/>
      <c r="CZA169" s="90"/>
      <c r="CZB169" s="90"/>
      <c r="CZC169" s="90"/>
      <c r="CZD169" s="90"/>
      <c r="CZE169" s="90"/>
      <c r="CZF169" s="90"/>
      <c r="CZG169" s="90"/>
      <c r="CZH169" s="90"/>
      <c r="CZI169" s="90"/>
      <c r="CZJ169" s="90"/>
      <c r="CZK169" s="90"/>
      <c r="CZL169" s="90"/>
      <c r="CZM169" s="90"/>
      <c r="CZN169" s="90"/>
      <c r="CZO169" s="90"/>
      <c r="CZP169" s="90"/>
      <c r="CZQ169" s="90"/>
      <c r="CZR169" s="90"/>
      <c r="CZS169" s="90"/>
      <c r="CZT169" s="90"/>
      <c r="CZU169" s="90"/>
      <c r="CZV169" s="90"/>
      <c r="CZW169" s="90"/>
      <c r="CZX169" s="90"/>
      <c r="CZY169" s="90"/>
      <c r="CZZ169" s="90"/>
      <c r="DAA169" s="90"/>
      <c r="DAB169" s="90"/>
      <c r="DAC169" s="90"/>
      <c r="DAD169" s="90"/>
      <c r="DAE169" s="90"/>
      <c r="DAF169" s="90"/>
      <c r="DAG169" s="90"/>
      <c r="DAH169" s="90"/>
      <c r="DAI169" s="90"/>
      <c r="DAJ169" s="90"/>
      <c r="DAK169" s="90"/>
      <c r="DAL169" s="90"/>
      <c r="DAM169" s="90"/>
      <c r="DAN169" s="90"/>
      <c r="DAO169" s="90"/>
      <c r="DAP169" s="90"/>
      <c r="DAQ169" s="90"/>
      <c r="DAR169" s="90"/>
      <c r="DAS169" s="90"/>
      <c r="DAT169" s="90"/>
      <c r="DAU169" s="90"/>
      <c r="DAV169" s="90"/>
      <c r="DAW169" s="90"/>
      <c r="DAX169" s="90"/>
      <c r="DAY169" s="90"/>
      <c r="DAZ169" s="90"/>
      <c r="DBA169" s="90"/>
      <c r="DBB169" s="90"/>
      <c r="DBC169" s="90"/>
      <c r="DBD169" s="90"/>
      <c r="DBE169" s="90"/>
      <c r="DBF169" s="90"/>
      <c r="DBG169" s="90"/>
      <c r="DBH169" s="90"/>
      <c r="DBI169" s="90"/>
      <c r="DBJ169" s="90"/>
      <c r="DBK169" s="90"/>
      <c r="DBL169" s="90"/>
      <c r="DBM169" s="90"/>
      <c r="DBN169" s="90"/>
      <c r="DBO169" s="90"/>
      <c r="DBP169" s="90"/>
      <c r="DBQ169" s="90"/>
      <c r="DBR169" s="90"/>
      <c r="DBS169" s="90"/>
      <c r="DBT169" s="90"/>
      <c r="DBU169" s="90"/>
      <c r="DBV169" s="90"/>
      <c r="DBW169" s="90"/>
      <c r="DBX169" s="90"/>
      <c r="DBY169" s="90"/>
      <c r="DBZ169" s="90"/>
      <c r="DCA169" s="90"/>
      <c r="DCB169" s="90"/>
      <c r="DCC169" s="90"/>
      <c r="DCD169" s="90"/>
      <c r="DCE169" s="90"/>
      <c r="DCF169" s="90"/>
      <c r="DCG169" s="90"/>
      <c r="DCH169" s="90"/>
      <c r="DCI169" s="90"/>
      <c r="DCJ169" s="90"/>
      <c r="DCK169" s="90"/>
      <c r="DCL169" s="90"/>
      <c r="DCM169" s="90"/>
      <c r="DCN169" s="90"/>
      <c r="DCO169" s="90"/>
      <c r="DCP169" s="90"/>
      <c r="DCQ169" s="90"/>
      <c r="DCR169" s="90"/>
      <c r="DCS169" s="90"/>
      <c r="DCT169" s="90"/>
      <c r="DCU169" s="90"/>
      <c r="DCV169" s="90"/>
      <c r="DCW169" s="90"/>
      <c r="DCX169" s="90"/>
      <c r="DCY169" s="90"/>
      <c r="DCZ169" s="90"/>
      <c r="DDA169" s="90"/>
      <c r="DDB169" s="90"/>
      <c r="DDC169" s="90"/>
      <c r="DDD169" s="90"/>
      <c r="DDE169" s="90"/>
      <c r="DDF169" s="90"/>
      <c r="DDG169" s="90"/>
      <c r="DDH169" s="90"/>
      <c r="DDI169" s="90"/>
      <c r="DDJ169" s="90"/>
      <c r="DDK169" s="90"/>
      <c r="DDL169" s="90"/>
      <c r="DDM169" s="90"/>
      <c r="DDN169" s="90"/>
      <c r="DDO169" s="90"/>
      <c r="DDP169" s="90"/>
      <c r="DDQ169" s="90"/>
      <c r="DDR169" s="90"/>
      <c r="DDS169" s="90"/>
      <c r="DDT169" s="90"/>
      <c r="DDU169" s="90"/>
      <c r="DDV169" s="90"/>
      <c r="DDW169" s="90"/>
      <c r="DDX169" s="90"/>
      <c r="DDY169" s="90"/>
      <c r="DDZ169" s="90"/>
      <c r="DEA169" s="90"/>
      <c r="DEB169" s="90"/>
      <c r="DEC169" s="90"/>
      <c r="DED169" s="90"/>
      <c r="DEE169" s="90"/>
      <c r="DEF169" s="90"/>
      <c r="DEG169" s="90"/>
      <c r="DEH169" s="90"/>
      <c r="DEI169" s="90"/>
      <c r="DEJ169" s="90"/>
      <c r="DEK169" s="90"/>
      <c r="DEL169" s="90"/>
      <c r="DEM169" s="90"/>
      <c r="DEN169" s="90"/>
      <c r="DEO169" s="90"/>
      <c r="DEP169" s="90"/>
      <c r="DEQ169" s="90"/>
      <c r="DER169" s="90"/>
      <c r="DES169" s="90"/>
      <c r="DET169" s="90"/>
      <c r="DEU169" s="90"/>
      <c r="DEV169" s="90"/>
      <c r="DEW169" s="90"/>
      <c r="DEX169" s="90"/>
      <c r="DEY169" s="90"/>
      <c r="DEZ169" s="90"/>
      <c r="DFA169" s="90"/>
      <c r="DFB169" s="90"/>
      <c r="DFC169" s="90"/>
      <c r="DFD169" s="90"/>
      <c r="DFE169" s="90"/>
      <c r="DFF169" s="90"/>
      <c r="DFG169" s="90"/>
      <c r="DFH169" s="90"/>
      <c r="DFI169" s="90"/>
      <c r="DFJ169" s="90"/>
      <c r="DFK169" s="90"/>
      <c r="DFL169" s="90"/>
      <c r="DFM169" s="90"/>
      <c r="DFN169" s="90"/>
      <c r="DFO169" s="90"/>
      <c r="DFP169" s="90"/>
      <c r="DFQ169" s="90"/>
      <c r="DFR169" s="90"/>
      <c r="DFS169" s="90"/>
      <c r="DFT169" s="90"/>
      <c r="DFU169" s="90"/>
      <c r="DFV169" s="90"/>
      <c r="DFW169" s="90"/>
      <c r="DFX169" s="90"/>
      <c r="DFY169" s="90"/>
      <c r="DFZ169" s="90"/>
      <c r="DGA169" s="90"/>
      <c r="DGB169" s="90"/>
      <c r="DGC169" s="90"/>
      <c r="DGD169" s="90"/>
      <c r="DGE169" s="90"/>
      <c r="DGF169" s="90"/>
      <c r="DGG169" s="90"/>
      <c r="DGH169" s="90"/>
      <c r="DGI169" s="90"/>
      <c r="DGJ169" s="90"/>
      <c r="DGK169" s="90"/>
      <c r="DGL169" s="90"/>
      <c r="DGM169" s="90"/>
      <c r="DGN169" s="90"/>
      <c r="DGO169" s="90"/>
      <c r="DGP169" s="90"/>
      <c r="DGQ169" s="90"/>
      <c r="DGR169" s="90"/>
      <c r="DGS169" s="90"/>
      <c r="DGT169" s="90"/>
      <c r="DGU169" s="90"/>
      <c r="DGV169" s="90"/>
      <c r="DGW169" s="90"/>
      <c r="DGX169" s="90"/>
      <c r="DGY169" s="90"/>
      <c r="DGZ169" s="90"/>
      <c r="DHA169" s="90"/>
      <c r="DHB169" s="90"/>
      <c r="DHC169" s="90"/>
      <c r="DHD169" s="90"/>
      <c r="DHE169" s="90"/>
      <c r="DHF169" s="90"/>
      <c r="DHG169" s="90"/>
      <c r="DHH169" s="90"/>
      <c r="DHI169" s="90"/>
      <c r="DHJ169" s="90"/>
      <c r="DHK169" s="90"/>
      <c r="DHL169" s="90"/>
      <c r="DHM169" s="90"/>
      <c r="DHN169" s="90"/>
      <c r="DHO169" s="90"/>
      <c r="DHP169" s="90"/>
      <c r="DHQ169" s="90"/>
      <c r="DHR169" s="90"/>
      <c r="DHS169" s="90"/>
      <c r="DHT169" s="90"/>
      <c r="DHU169" s="90"/>
      <c r="DHV169" s="90"/>
      <c r="DHW169" s="90"/>
      <c r="DHX169" s="90"/>
      <c r="DHY169" s="90"/>
      <c r="DHZ169" s="90"/>
      <c r="DIA169" s="90"/>
      <c r="DIB169" s="90"/>
      <c r="DIC169" s="90"/>
      <c r="DID169" s="90"/>
      <c r="DIE169" s="90"/>
      <c r="DIF169" s="90"/>
      <c r="DIG169" s="90"/>
      <c r="DIH169" s="90"/>
      <c r="DII169" s="90"/>
      <c r="DIJ169" s="90"/>
      <c r="DIK169" s="90"/>
      <c r="DIL169" s="90"/>
      <c r="DIM169" s="90"/>
      <c r="DIN169" s="90"/>
      <c r="DIO169" s="90"/>
      <c r="DIP169" s="90"/>
      <c r="DIQ169" s="90"/>
      <c r="DIR169" s="90"/>
      <c r="DIS169" s="90"/>
      <c r="DIT169" s="90"/>
      <c r="DIU169" s="90"/>
      <c r="DIV169" s="90"/>
      <c r="DIW169" s="90"/>
      <c r="DIX169" s="90"/>
      <c r="DIY169" s="90"/>
      <c r="DIZ169" s="90"/>
      <c r="DJA169" s="90"/>
      <c r="DJB169" s="90"/>
      <c r="DJC169" s="90"/>
      <c r="DJD169" s="90"/>
      <c r="DJE169" s="90"/>
      <c r="DJF169" s="90"/>
      <c r="DJG169" s="90"/>
      <c r="DJH169" s="90"/>
      <c r="DJI169" s="90"/>
      <c r="DJJ169" s="90"/>
      <c r="DJK169" s="90"/>
      <c r="DJL169" s="90"/>
      <c r="DJM169" s="90"/>
      <c r="DJN169" s="90"/>
      <c r="DJO169" s="90"/>
      <c r="DJP169" s="90"/>
      <c r="DJQ169" s="90"/>
      <c r="DJR169" s="90"/>
      <c r="DJS169" s="90"/>
      <c r="DJT169" s="90"/>
      <c r="DJU169" s="90"/>
      <c r="DJV169" s="90"/>
      <c r="DJW169" s="90"/>
      <c r="DJX169" s="90"/>
      <c r="DJY169" s="90"/>
      <c r="DJZ169" s="90"/>
      <c r="DKA169" s="90"/>
      <c r="DKB169" s="90"/>
      <c r="DKC169" s="90"/>
      <c r="DKD169" s="90"/>
      <c r="DKE169" s="90"/>
      <c r="DKF169" s="90"/>
      <c r="DKG169" s="90"/>
      <c r="DKH169" s="90"/>
      <c r="DKI169" s="90"/>
      <c r="DKJ169" s="90"/>
      <c r="DKK169" s="90"/>
      <c r="DKL169" s="90"/>
      <c r="DKM169" s="90"/>
      <c r="DKN169" s="90"/>
      <c r="DKO169" s="90"/>
      <c r="DKP169" s="90"/>
      <c r="DKQ169" s="90"/>
      <c r="DKR169" s="90"/>
      <c r="DKS169" s="90"/>
      <c r="DKT169" s="90"/>
      <c r="DKU169" s="90"/>
      <c r="DKV169" s="90"/>
      <c r="DKW169" s="90"/>
      <c r="DKX169" s="90"/>
      <c r="DKY169" s="90"/>
      <c r="DKZ169" s="90"/>
      <c r="DLA169" s="90"/>
      <c r="DLB169" s="90"/>
      <c r="DLC169" s="90"/>
      <c r="DLD169" s="90"/>
      <c r="DLE169" s="90"/>
      <c r="DLF169" s="90"/>
      <c r="DLG169" s="90"/>
      <c r="DLH169" s="90"/>
      <c r="DLI169" s="90"/>
      <c r="DLJ169" s="90"/>
      <c r="DLK169" s="90"/>
      <c r="DLL169" s="90"/>
      <c r="DLM169" s="90"/>
      <c r="DLN169" s="90"/>
      <c r="DLO169" s="90"/>
      <c r="DLP169" s="90"/>
      <c r="DLQ169" s="90"/>
      <c r="DLR169" s="90"/>
      <c r="DLS169" s="90"/>
      <c r="DLT169" s="90"/>
      <c r="DLU169" s="90"/>
      <c r="DLV169" s="90"/>
      <c r="DLW169" s="90"/>
      <c r="DLX169" s="90"/>
      <c r="DLY169" s="90"/>
      <c r="DLZ169" s="90"/>
      <c r="DMA169" s="90"/>
      <c r="DMB169" s="90"/>
      <c r="DMC169" s="90"/>
      <c r="DMD169" s="90"/>
      <c r="DME169" s="90"/>
      <c r="DMF169" s="90"/>
      <c r="DMG169" s="90"/>
      <c r="DMH169" s="90"/>
      <c r="DMI169" s="90"/>
      <c r="DMJ169" s="90"/>
      <c r="DMK169" s="90"/>
      <c r="DML169" s="90"/>
      <c r="DMM169" s="90"/>
      <c r="DMN169" s="90"/>
      <c r="DMO169" s="90"/>
      <c r="DMP169" s="90"/>
      <c r="DMQ169" s="90"/>
      <c r="DMR169" s="90"/>
      <c r="DMS169" s="90"/>
      <c r="DMT169" s="90"/>
      <c r="DMU169" s="90"/>
      <c r="DMV169" s="90"/>
      <c r="DMW169" s="90"/>
      <c r="DMX169" s="90"/>
      <c r="DMY169" s="90"/>
      <c r="DMZ169" s="90"/>
      <c r="DNA169" s="90"/>
      <c r="DNB169" s="90"/>
      <c r="DNC169" s="90"/>
      <c r="DND169" s="90"/>
      <c r="DNE169" s="90"/>
      <c r="DNF169" s="90"/>
      <c r="DNG169" s="90"/>
      <c r="DNH169" s="90"/>
      <c r="DNI169" s="90"/>
      <c r="DNJ169" s="90"/>
      <c r="DNK169" s="90"/>
      <c r="DNL169" s="90"/>
      <c r="DNM169" s="90"/>
      <c r="DNN169" s="90"/>
      <c r="DNO169" s="90"/>
      <c r="DNP169" s="90"/>
      <c r="DNQ169" s="90"/>
      <c r="DNR169" s="90"/>
      <c r="DNS169" s="90"/>
      <c r="DNT169" s="90"/>
      <c r="DNU169" s="90"/>
      <c r="DNV169" s="90"/>
      <c r="DNW169" s="90"/>
      <c r="DNX169" s="90"/>
      <c r="DNY169" s="90"/>
      <c r="DNZ169" s="90"/>
      <c r="DOA169" s="90"/>
      <c r="DOB169" s="90"/>
      <c r="DOC169" s="90"/>
      <c r="DOD169" s="90"/>
      <c r="DOE169" s="90"/>
      <c r="DOF169" s="90"/>
      <c r="DOG169" s="90"/>
      <c r="DOH169" s="90"/>
      <c r="DOI169" s="90"/>
      <c r="DOJ169" s="90"/>
      <c r="DOK169" s="90"/>
      <c r="DOL169" s="90"/>
      <c r="DOM169" s="90"/>
      <c r="DON169" s="90"/>
      <c r="DOO169" s="90"/>
      <c r="DOP169" s="90"/>
      <c r="DOQ169" s="90"/>
      <c r="DOR169" s="90"/>
      <c r="DOS169" s="90"/>
      <c r="DOT169" s="90"/>
      <c r="DOU169" s="90"/>
      <c r="DOV169" s="90"/>
      <c r="DOW169" s="90"/>
      <c r="DOX169" s="90"/>
      <c r="DOY169" s="90"/>
      <c r="DOZ169" s="90"/>
      <c r="DPA169" s="90"/>
      <c r="DPB169" s="90"/>
      <c r="DPC169" s="90"/>
      <c r="DPD169" s="90"/>
      <c r="DPE169" s="90"/>
      <c r="DPF169" s="90"/>
      <c r="DPG169" s="90"/>
      <c r="DPH169" s="90"/>
      <c r="DPI169" s="90"/>
      <c r="DPJ169" s="90"/>
      <c r="DPK169" s="90"/>
      <c r="DPL169" s="90"/>
      <c r="DPM169" s="90"/>
      <c r="DPN169" s="90"/>
      <c r="DPO169" s="90"/>
      <c r="DPP169" s="90"/>
      <c r="DPQ169" s="90"/>
      <c r="DPR169" s="90"/>
      <c r="DPS169" s="90"/>
      <c r="DPT169" s="90"/>
      <c r="DPU169" s="90"/>
      <c r="DPV169" s="90"/>
      <c r="DPW169" s="90"/>
      <c r="DPX169" s="90"/>
      <c r="DPY169" s="90"/>
      <c r="DPZ169" s="90"/>
      <c r="DQA169" s="90"/>
      <c r="DQB169" s="90"/>
      <c r="DQC169" s="90"/>
      <c r="DQD169" s="90"/>
      <c r="DQE169" s="90"/>
      <c r="DQF169" s="90"/>
      <c r="DQG169" s="90"/>
      <c r="DQH169" s="90"/>
      <c r="DQI169" s="90"/>
      <c r="DQJ169" s="90"/>
      <c r="DQK169" s="90"/>
      <c r="DQL169" s="90"/>
      <c r="DQM169" s="90"/>
      <c r="DQN169" s="90"/>
      <c r="DQO169" s="90"/>
      <c r="DQP169" s="90"/>
      <c r="DQQ169" s="90"/>
      <c r="DQR169" s="90"/>
      <c r="DQS169" s="90"/>
      <c r="DQT169" s="90"/>
      <c r="DQU169" s="90"/>
      <c r="DQV169" s="90"/>
      <c r="DQW169" s="90"/>
      <c r="DQX169" s="90"/>
      <c r="DQY169" s="90"/>
      <c r="DQZ169" s="90"/>
      <c r="DRA169" s="90"/>
      <c r="DRB169" s="90"/>
      <c r="DRC169" s="90"/>
      <c r="DRD169" s="90"/>
      <c r="DRE169" s="90"/>
      <c r="DRF169" s="90"/>
      <c r="DRG169" s="90"/>
      <c r="DRH169" s="90"/>
      <c r="DRI169" s="90"/>
      <c r="DRJ169" s="90"/>
      <c r="DRK169" s="90"/>
      <c r="DRL169" s="90"/>
      <c r="DRM169" s="90"/>
      <c r="DRN169" s="90"/>
      <c r="DRO169" s="90"/>
      <c r="DRP169" s="90"/>
      <c r="DRQ169" s="90"/>
      <c r="DRR169" s="90"/>
      <c r="DRS169" s="90"/>
      <c r="DRT169" s="90"/>
      <c r="DRU169" s="90"/>
      <c r="DRV169" s="90"/>
      <c r="DRW169" s="90"/>
      <c r="DRX169" s="90"/>
      <c r="DRY169" s="90"/>
      <c r="DRZ169" s="90"/>
      <c r="DSA169" s="90"/>
      <c r="DSB169" s="90"/>
      <c r="DSC169" s="90"/>
      <c r="DSD169" s="90"/>
      <c r="DSE169" s="90"/>
      <c r="DSF169" s="90"/>
      <c r="DSG169" s="90"/>
      <c r="DSH169" s="90"/>
      <c r="DSI169" s="90"/>
      <c r="DSJ169" s="90"/>
      <c r="DSK169" s="90"/>
      <c r="DSL169" s="90"/>
      <c r="DSM169" s="90"/>
      <c r="DSN169" s="90"/>
      <c r="DSO169" s="90"/>
      <c r="DSP169" s="90"/>
      <c r="DSQ169" s="90"/>
      <c r="DSR169" s="90"/>
      <c r="DSS169" s="90"/>
      <c r="DST169" s="90"/>
      <c r="DSU169" s="90"/>
      <c r="DSV169" s="90"/>
      <c r="DSW169" s="90"/>
      <c r="DSX169" s="90"/>
      <c r="DSY169" s="90"/>
      <c r="DSZ169" s="90"/>
      <c r="DTA169" s="90"/>
      <c r="DTB169" s="90"/>
      <c r="DTC169" s="90"/>
      <c r="DTD169" s="90"/>
      <c r="DTE169" s="90"/>
      <c r="DTF169" s="90"/>
      <c r="DTG169" s="90"/>
      <c r="DTH169" s="90"/>
      <c r="DTI169" s="90"/>
      <c r="DTJ169" s="90"/>
      <c r="DTK169" s="90"/>
      <c r="DTL169" s="90"/>
      <c r="DTM169" s="90"/>
      <c r="DTN169" s="90"/>
      <c r="DTO169" s="90"/>
      <c r="DTP169" s="90"/>
      <c r="DTQ169" s="90"/>
      <c r="DTR169" s="90"/>
      <c r="DTS169" s="90"/>
      <c r="DTT169" s="90"/>
      <c r="DTU169" s="90"/>
      <c r="DTV169" s="90"/>
      <c r="DTW169" s="90"/>
      <c r="DTX169" s="90"/>
      <c r="DTY169" s="90"/>
      <c r="DTZ169" s="90"/>
      <c r="DUA169" s="90"/>
      <c r="DUB169" s="90"/>
      <c r="DUC169" s="90"/>
      <c r="DUD169" s="90"/>
      <c r="DUE169" s="90"/>
      <c r="DUF169" s="90"/>
      <c r="DUG169" s="90"/>
      <c r="DUH169" s="90"/>
      <c r="DUI169" s="90"/>
      <c r="DUJ169" s="90"/>
      <c r="DUK169" s="90"/>
      <c r="DUL169" s="90"/>
      <c r="DUM169" s="90"/>
      <c r="DUN169" s="90"/>
      <c r="DUO169" s="90"/>
      <c r="DUP169" s="90"/>
      <c r="DUQ169" s="90"/>
      <c r="DUR169" s="90"/>
      <c r="DUS169" s="90"/>
      <c r="DUT169" s="90"/>
      <c r="DUU169" s="90"/>
      <c r="DUV169" s="90"/>
      <c r="DUW169" s="90"/>
      <c r="DUX169" s="90"/>
      <c r="DUY169" s="90"/>
      <c r="DUZ169" s="90"/>
      <c r="DVA169" s="90"/>
      <c r="DVB169" s="90"/>
      <c r="DVC169" s="90"/>
      <c r="DVD169" s="90"/>
      <c r="DVE169" s="90"/>
      <c r="DVF169" s="90"/>
      <c r="DVG169" s="90"/>
      <c r="DVH169" s="90"/>
      <c r="DVI169" s="90"/>
      <c r="DVJ169" s="90"/>
      <c r="DVK169" s="90"/>
      <c r="DVL169" s="90"/>
      <c r="DVM169" s="90"/>
      <c r="DVN169" s="90"/>
      <c r="DVO169" s="90"/>
      <c r="DVP169" s="90"/>
      <c r="DVQ169" s="90"/>
      <c r="DVR169" s="90"/>
      <c r="DVS169" s="90"/>
      <c r="DVT169" s="90"/>
      <c r="DVU169" s="90"/>
      <c r="DVV169" s="90"/>
      <c r="DVW169" s="90"/>
      <c r="DVX169" s="90"/>
      <c r="DVY169" s="90"/>
      <c r="DVZ169" s="90"/>
      <c r="DWA169" s="90"/>
      <c r="DWB169" s="90"/>
      <c r="DWC169" s="90"/>
      <c r="DWD169" s="90"/>
      <c r="DWE169" s="90"/>
      <c r="DWF169" s="90"/>
      <c r="DWG169" s="90"/>
      <c r="DWH169" s="90"/>
      <c r="DWI169" s="90"/>
      <c r="DWJ169" s="90"/>
      <c r="DWK169" s="90"/>
      <c r="DWL169" s="90"/>
      <c r="DWM169" s="90"/>
      <c r="DWN169" s="90"/>
      <c r="DWO169" s="90"/>
      <c r="DWP169" s="90"/>
      <c r="DWQ169" s="90"/>
      <c r="DWR169" s="90"/>
      <c r="DWS169" s="90"/>
      <c r="DWT169" s="90"/>
      <c r="DWU169" s="90"/>
      <c r="DWV169" s="90"/>
      <c r="DWW169" s="90"/>
      <c r="DWX169" s="90"/>
      <c r="DWY169" s="90"/>
      <c r="DWZ169" s="90"/>
      <c r="DXA169" s="90"/>
      <c r="DXB169" s="90"/>
      <c r="DXC169" s="90"/>
      <c r="DXD169" s="90"/>
      <c r="DXE169" s="90"/>
      <c r="DXF169" s="90"/>
      <c r="DXG169" s="90"/>
      <c r="DXH169" s="90"/>
      <c r="DXI169" s="90"/>
      <c r="DXJ169" s="90"/>
      <c r="DXK169" s="90"/>
      <c r="DXL169" s="90"/>
      <c r="DXM169" s="90"/>
      <c r="DXN169" s="90"/>
      <c r="DXO169" s="90"/>
      <c r="DXP169" s="90"/>
      <c r="DXQ169" s="90"/>
      <c r="DXR169" s="90"/>
      <c r="DXS169" s="90"/>
      <c r="DXT169" s="90"/>
      <c r="DXU169" s="90"/>
      <c r="DXV169" s="90"/>
      <c r="DXW169" s="90"/>
      <c r="DXX169" s="90"/>
      <c r="DXY169" s="90"/>
      <c r="DXZ169" s="90"/>
      <c r="DYA169" s="90"/>
      <c r="DYB169" s="90"/>
      <c r="DYC169" s="90"/>
      <c r="DYD169" s="90"/>
      <c r="DYE169" s="90"/>
      <c r="DYF169" s="90"/>
      <c r="DYG169" s="90"/>
      <c r="DYH169" s="90"/>
      <c r="DYI169" s="90"/>
      <c r="DYJ169" s="90"/>
      <c r="DYK169" s="90"/>
      <c r="DYL169" s="90"/>
      <c r="DYM169" s="90"/>
      <c r="DYN169" s="90"/>
      <c r="DYO169" s="90"/>
      <c r="DYP169" s="90"/>
      <c r="DYQ169" s="90"/>
      <c r="DYR169" s="90"/>
      <c r="DYS169" s="90"/>
      <c r="DYT169" s="90"/>
      <c r="DYU169" s="90"/>
      <c r="DYV169" s="90"/>
      <c r="DYW169" s="90"/>
      <c r="DYX169" s="90"/>
      <c r="DYY169" s="90"/>
      <c r="DYZ169" s="90"/>
      <c r="DZA169" s="90"/>
      <c r="DZB169" s="90"/>
      <c r="DZC169" s="90"/>
      <c r="DZD169" s="90"/>
      <c r="DZE169" s="90"/>
      <c r="DZF169" s="90"/>
      <c r="DZG169" s="90"/>
      <c r="DZH169" s="90"/>
      <c r="DZI169" s="90"/>
      <c r="DZJ169" s="90"/>
      <c r="DZK169" s="90"/>
      <c r="DZL169" s="90"/>
      <c r="DZM169" s="90"/>
      <c r="DZN169" s="90"/>
      <c r="DZO169" s="90"/>
      <c r="DZP169" s="90"/>
      <c r="DZQ169" s="90"/>
      <c r="DZR169" s="90"/>
      <c r="DZS169" s="90"/>
      <c r="DZT169" s="90"/>
      <c r="DZU169" s="90"/>
      <c r="DZV169" s="90"/>
      <c r="DZW169" s="90"/>
      <c r="DZX169" s="90"/>
      <c r="DZY169" s="90"/>
      <c r="DZZ169" s="90"/>
      <c r="EAA169" s="90"/>
      <c r="EAB169" s="90"/>
      <c r="EAC169" s="90"/>
      <c r="EAD169" s="90"/>
      <c r="EAE169" s="90"/>
      <c r="EAF169" s="90"/>
      <c r="EAG169" s="90"/>
      <c r="EAH169" s="90"/>
      <c r="EAI169" s="90"/>
      <c r="EAJ169" s="90"/>
      <c r="EAK169" s="90"/>
      <c r="EAL169" s="90"/>
      <c r="EAM169" s="90"/>
      <c r="EAN169" s="90"/>
      <c r="EAO169" s="90"/>
      <c r="EAP169" s="90"/>
      <c r="EAQ169" s="90"/>
      <c r="EAR169" s="90"/>
      <c r="EAS169" s="90"/>
      <c r="EAT169" s="90"/>
      <c r="EAU169" s="90"/>
      <c r="EAV169" s="90"/>
      <c r="EAW169" s="90"/>
      <c r="EAX169" s="90"/>
      <c r="EAY169" s="90"/>
      <c r="EAZ169" s="90"/>
      <c r="EBA169" s="90"/>
      <c r="EBB169" s="90"/>
      <c r="EBC169" s="90"/>
      <c r="EBD169" s="90"/>
      <c r="EBE169" s="90"/>
      <c r="EBF169" s="90"/>
      <c r="EBG169" s="90"/>
      <c r="EBH169" s="90"/>
      <c r="EBI169" s="90"/>
      <c r="EBJ169" s="90"/>
      <c r="EBK169" s="90"/>
      <c r="EBL169" s="90"/>
      <c r="EBM169" s="90"/>
      <c r="EBN169" s="90"/>
      <c r="EBO169" s="90"/>
      <c r="EBP169" s="90"/>
      <c r="EBQ169" s="90"/>
      <c r="EBR169" s="90"/>
      <c r="EBS169" s="90"/>
      <c r="EBT169" s="90"/>
      <c r="EBU169" s="90"/>
      <c r="EBV169" s="90"/>
      <c r="EBW169" s="90"/>
      <c r="EBX169" s="90"/>
      <c r="EBY169" s="90"/>
      <c r="EBZ169" s="90"/>
      <c r="ECA169" s="90"/>
      <c r="ECB169" s="90"/>
      <c r="ECC169" s="90"/>
      <c r="ECD169" s="90"/>
      <c r="ECE169" s="90"/>
      <c r="ECF169" s="90"/>
      <c r="ECG169" s="90"/>
      <c r="ECH169" s="90"/>
      <c r="ECI169" s="90"/>
      <c r="ECJ169" s="90"/>
      <c r="ECK169" s="90"/>
      <c r="ECL169" s="90"/>
      <c r="ECM169" s="90"/>
      <c r="ECN169" s="90"/>
      <c r="ECO169" s="90"/>
      <c r="ECP169" s="90"/>
      <c r="ECQ169" s="90"/>
      <c r="ECR169" s="90"/>
      <c r="ECS169" s="90"/>
      <c r="ECT169" s="90"/>
      <c r="ECU169" s="90"/>
      <c r="ECV169" s="90"/>
      <c r="ECW169" s="90"/>
      <c r="ECX169" s="90"/>
      <c r="ECY169" s="90"/>
      <c r="ECZ169" s="90"/>
      <c r="EDA169" s="90"/>
      <c r="EDB169" s="90"/>
      <c r="EDC169" s="90"/>
      <c r="EDD169" s="90"/>
      <c r="EDE169" s="90"/>
      <c r="EDF169" s="90"/>
      <c r="EDG169" s="90"/>
      <c r="EDH169" s="90"/>
      <c r="EDI169" s="90"/>
      <c r="EDJ169" s="90"/>
      <c r="EDK169" s="90"/>
      <c r="EDL169" s="90"/>
      <c r="EDM169" s="90"/>
      <c r="EDN169" s="90"/>
      <c r="EDO169" s="90"/>
      <c r="EDP169" s="90"/>
      <c r="EDQ169" s="90"/>
      <c r="EDR169" s="90"/>
      <c r="EDS169" s="90"/>
      <c r="EDT169" s="90"/>
      <c r="EDU169" s="90"/>
      <c r="EDV169" s="90"/>
      <c r="EDW169" s="90"/>
      <c r="EDX169" s="90"/>
      <c r="EDY169" s="90"/>
      <c r="EDZ169" s="90"/>
      <c r="EEA169" s="90"/>
      <c r="EEB169" s="90"/>
      <c r="EEC169" s="90"/>
      <c r="EED169" s="90"/>
      <c r="EEE169" s="90"/>
      <c r="EEF169" s="90"/>
      <c r="EEG169" s="90"/>
      <c r="EEH169" s="90"/>
      <c r="EEI169" s="90"/>
      <c r="EEJ169" s="90"/>
      <c r="EEK169" s="90"/>
      <c r="EEL169" s="90"/>
      <c r="EEM169" s="90"/>
      <c r="EEN169" s="90"/>
      <c r="EEO169" s="90"/>
      <c r="EEP169" s="90"/>
      <c r="EEQ169" s="90"/>
      <c r="EER169" s="90"/>
      <c r="EES169" s="90"/>
      <c r="EET169" s="90"/>
      <c r="EEU169" s="90"/>
      <c r="EEV169" s="90"/>
      <c r="EEW169" s="90"/>
      <c r="EEX169" s="90"/>
      <c r="EEY169" s="90"/>
      <c r="EEZ169" s="90"/>
      <c r="EFA169" s="90"/>
      <c r="EFB169" s="90"/>
      <c r="EFC169" s="90"/>
      <c r="EFD169" s="90"/>
      <c r="EFE169" s="90"/>
      <c r="EFF169" s="90"/>
      <c r="EFG169" s="90"/>
      <c r="EFH169" s="90"/>
      <c r="EFI169" s="90"/>
      <c r="EFJ169" s="90"/>
      <c r="EFK169" s="90"/>
      <c r="EFL169" s="90"/>
      <c r="EFM169" s="90"/>
      <c r="EFN169" s="90"/>
      <c r="EFO169" s="90"/>
      <c r="EFP169" s="90"/>
      <c r="EFQ169" s="90"/>
      <c r="EFR169" s="90"/>
      <c r="EFS169" s="90"/>
      <c r="EFT169" s="90"/>
      <c r="EFU169" s="90"/>
      <c r="EFV169" s="90"/>
      <c r="EFW169" s="90"/>
      <c r="EFX169" s="90"/>
      <c r="EFY169" s="90"/>
      <c r="EFZ169" s="90"/>
      <c r="EGA169" s="90"/>
      <c r="EGB169" s="90"/>
      <c r="EGC169" s="90"/>
      <c r="EGD169" s="90"/>
      <c r="EGE169" s="90"/>
      <c r="EGF169" s="90"/>
      <c r="EGG169" s="90"/>
      <c r="EGH169" s="90"/>
      <c r="EGI169" s="90"/>
      <c r="EGJ169" s="90"/>
      <c r="EGK169" s="90"/>
      <c r="EGL169" s="90"/>
      <c r="EGM169" s="90"/>
      <c r="EGN169" s="90"/>
      <c r="EGO169" s="90"/>
      <c r="EGP169" s="90"/>
      <c r="EGQ169" s="90"/>
      <c r="EGR169" s="90"/>
      <c r="EGS169" s="90"/>
      <c r="EGT169" s="90"/>
      <c r="EGU169" s="90"/>
      <c r="EGV169" s="90"/>
      <c r="EGW169" s="90"/>
      <c r="EGX169" s="90"/>
      <c r="EGY169" s="90"/>
      <c r="EGZ169" s="90"/>
      <c r="EHA169" s="90"/>
      <c r="EHB169" s="90"/>
      <c r="EHC169" s="90"/>
      <c r="EHD169" s="90"/>
      <c r="EHE169" s="90"/>
      <c r="EHF169" s="90"/>
      <c r="EHG169" s="90"/>
      <c r="EHH169" s="90"/>
      <c r="EHI169" s="90"/>
      <c r="EHJ169" s="90"/>
      <c r="EHK169" s="90"/>
      <c r="EHL169" s="90"/>
      <c r="EHM169" s="90"/>
      <c r="EHN169" s="90"/>
      <c r="EHO169" s="90"/>
      <c r="EHP169" s="90"/>
      <c r="EHQ169" s="90"/>
      <c r="EHR169" s="90"/>
      <c r="EHS169" s="90"/>
      <c r="EHT169" s="90"/>
      <c r="EHU169" s="90"/>
      <c r="EHV169" s="90"/>
      <c r="EHW169" s="90"/>
      <c r="EHX169" s="90"/>
      <c r="EHY169" s="90"/>
      <c r="EHZ169" s="90"/>
      <c r="EIA169" s="90"/>
      <c r="EIB169" s="90"/>
      <c r="EIC169" s="90"/>
      <c r="EID169" s="90"/>
      <c r="EIE169" s="90"/>
      <c r="EIF169" s="90"/>
      <c r="EIG169" s="90"/>
      <c r="EIH169" s="90"/>
      <c r="EII169" s="90"/>
      <c r="EIJ169" s="90"/>
      <c r="EIK169" s="90"/>
      <c r="EIL169" s="90"/>
      <c r="EIM169" s="90"/>
      <c r="EIN169" s="90"/>
      <c r="EIO169" s="90"/>
      <c r="EIP169" s="90"/>
      <c r="EIQ169" s="90"/>
      <c r="EIR169" s="90"/>
      <c r="EIS169" s="90"/>
      <c r="EIT169" s="90"/>
      <c r="EIU169" s="90"/>
      <c r="EIV169" s="90"/>
      <c r="EIW169" s="90"/>
      <c r="EIX169" s="90"/>
      <c r="EIY169" s="90"/>
      <c r="EIZ169" s="90"/>
      <c r="EJA169" s="90"/>
      <c r="EJB169" s="90"/>
      <c r="EJC169" s="90"/>
      <c r="EJD169" s="90"/>
      <c r="EJE169" s="90"/>
      <c r="EJF169" s="90"/>
      <c r="EJG169" s="90"/>
      <c r="EJH169" s="90"/>
      <c r="EJI169" s="90"/>
      <c r="EJJ169" s="90"/>
      <c r="EJK169" s="90"/>
      <c r="EJL169" s="90"/>
      <c r="EJM169" s="90"/>
      <c r="EJN169" s="90"/>
      <c r="EJO169" s="90"/>
      <c r="EJP169" s="90"/>
      <c r="EJQ169" s="90"/>
      <c r="EJR169" s="90"/>
      <c r="EJS169" s="90"/>
      <c r="EJT169" s="90"/>
      <c r="EJU169" s="90"/>
      <c r="EJV169" s="90"/>
      <c r="EJW169" s="90"/>
      <c r="EJX169" s="90"/>
      <c r="EJY169" s="90"/>
      <c r="EJZ169" s="90"/>
      <c r="EKA169" s="90"/>
      <c r="EKB169" s="90"/>
      <c r="EKC169" s="90"/>
      <c r="EKD169" s="90"/>
      <c r="EKE169" s="90"/>
      <c r="EKF169" s="90"/>
      <c r="EKG169" s="90"/>
      <c r="EKH169" s="90"/>
      <c r="EKI169" s="90"/>
      <c r="EKJ169" s="90"/>
      <c r="EKK169" s="90"/>
      <c r="EKL169" s="90"/>
      <c r="EKM169" s="90"/>
      <c r="EKN169" s="90"/>
      <c r="EKO169" s="90"/>
      <c r="EKP169" s="90"/>
      <c r="EKQ169" s="90"/>
      <c r="EKR169" s="90"/>
      <c r="EKS169" s="90"/>
      <c r="EKT169" s="90"/>
      <c r="EKU169" s="90"/>
      <c r="EKV169" s="90"/>
      <c r="EKW169" s="90"/>
      <c r="EKX169" s="90"/>
      <c r="EKY169" s="90"/>
      <c r="EKZ169" s="90"/>
      <c r="ELA169" s="90"/>
      <c r="ELB169" s="90"/>
      <c r="ELC169" s="90"/>
      <c r="ELD169" s="90"/>
      <c r="ELE169" s="90"/>
      <c r="ELF169" s="90"/>
      <c r="ELG169" s="90"/>
      <c r="ELH169" s="90"/>
      <c r="ELI169" s="90"/>
      <c r="ELJ169" s="90"/>
      <c r="ELK169" s="90"/>
      <c r="ELL169" s="90"/>
      <c r="ELM169" s="90"/>
      <c r="ELN169" s="90"/>
      <c r="ELO169" s="90"/>
      <c r="ELP169" s="90"/>
      <c r="ELQ169" s="90"/>
      <c r="ELR169" s="90"/>
      <c r="ELS169" s="90"/>
      <c r="ELT169" s="90"/>
      <c r="ELU169" s="90"/>
      <c r="ELV169" s="90"/>
      <c r="ELW169" s="90"/>
      <c r="ELX169" s="90"/>
      <c r="ELY169" s="90"/>
      <c r="ELZ169" s="90"/>
      <c r="EMA169" s="90"/>
      <c r="EMB169" s="90"/>
      <c r="EMC169" s="90"/>
      <c r="EMD169" s="90"/>
      <c r="EME169" s="90"/>
      <c r="EMF169" s="90"/>
      <c r="EMG169" s="90"/>
      <c r="EMH169" s="90"/>
      <c r="EMI169" s="90"/>
      <c r="EMJ169" s="90"/>
      <c r="EMK169" s="90"/>
      <c r="EML169" s="90"/>
      <c r="EMM169" s="90"/>
      <c r="EMN169" s="90"/>
      <c r="EMO169" s="90"/>
      <c r="EMP169" s="90"/>
      <c r="EMQ169" s="90"/>
      <c r="EMR169" s="90"/>
      <c r="EMS169" s="90"/>
      <c r="EMT169" s="90"/>
      <c r="EMU169" s="90"/>
      <c r="EMV169" s="90"/>
      <c r="EMW169" s="90"/>
      <c r="EMX169" s="90"/>
      <c r="EMY169" s="90"/>
      <c r="EMZ169" s="90"/>
      <c r="ENA169" s="90"/>
      <c r="ENB169" s="90"/>
      <c r="ENC169" s="90"/>
      <c r="END169" s="90"/>
      <c r="ENE169" s="90"/>
      <c r="ENF169" s="90"/>
      <c r="ENG169" s="90"/>
      <c r="ENH169" s="90"/>
      <c r="ENI169" s="90"/>
      <c r="ENJ169" s="90"/>
      <c r="ENK169" s="90"/>
      <c r="ENL169" s="90"/>
      <c r="ENM169" s="90"/>
      <c r="ENN169" s="90"/>
      <c r="ENO169" s="90"/>
      <c r="ENP169" s="90"/>
      <c r="ENQ169" s="90"/>
      <c r="ENR169" s="90"/>
      <c r="ENS169" s="90"/>
      <c r="ENT169" s="90"/>
      <c r="ENU169" s="90"/>
      <c r="ENV169" s="90"/>
      <c r="ENW169" s="90"/>
      <c r="ENX169" s="90"/>
      <c r="ENY169" s="90"/>
      <c r="ENZ169" s="90"/>
      <c r="EOA169" s="90"/>
      <c r="EOB169" s="90"/>
      <c r="EOC169" s="90"/>
      <c r="EOD169" s="90"/>
      <c r="EOE169" s="90"/>
      <c r="EOF169" s="90"/>
      <c r="EOG169" s="90"/>
      <c r="EOH169" s="90"/>
      <c r="EOI169" s="90"/>
      <c r="EOJ169" s="90"/>
      <c r="EOK169" s="90"/>
      <c r="EOL169" s="90"/>
      <c r="EOM169" s="90"/>
      <c r="EON169" s="90"/>
      <c r="EOO169" s="90"/>
      <c r="EOP169" s="90"/>
      <c r="EOQ169" s="90"/>
      <c r="EOR169" s="90"/>
      <c r="EOS169" s="90"/>
      <c r="EOT169" s="90"/>
      <c r="EOU169" s="90"/>
      <c r="EOV169" s="90"/>
      <c r="EOW169" s="90"/>
      <c r="EOX169" s="90"/>
      <c r="EOY169" s="90"/>
      <c r="EOZ169" s="90"/>
      <c r="EPA169" s="90"/>
      <c r="EPB169" s="90"/>
      <c r="EPC169" s="90"/>
      <c r="EPD169" s="90"/>
      <c r="EPE169" s="90"/>
      <c r="EPF169" s="90"/>
      <c r="EPG169" s="90"/>
      <c r="EPH169" s="90"/>
      <c r="EPI169" s="90"/>
      <c r="EPJ169" s="90"/>
      <c r="EPK169" s="90"/>
      <c r="EPL169" s="90"/>
      <c r="EPM169" s="90"/>
      <c r="EPN169" s="90"/>
      <c r="EPO169" s="90"/>
      <c r="EPP169" s="90"/>
      <c r="EPQ169" s="90"/>
      <c r="EPR169" s="90"/>
      <c r="EPS169" s="90"/>
      <c r="EPT169" s="90"/>
      <c r="EPU169" s="90"/>
      <c r="EPV169" s="90"/>
      <c r="EPW169" s="90"/>
      <c r="EPX169" s="90"/>
      <c r="EPY169" s="90"/>
      <c r="EPZ169" s="90"/>
      <c r="EQA169" s="90"/>
      <c r="EQB169" s="90"/>
      <c r="EQC169" s="90"/>
      <c r="EQD169" s="90"/>
      <c r="EQE169" s="90"/>
      <c r="EQF169" s="90"/>
      <c r="EQG169" s="90"/>
      <c r="EQH169" s="90"/>
      <c r="EQI169" s="90"/>
      <c r="EQJ169" s="90"/>
      <c r="EQK169" s="90"/>
      <c r="EQL169" s="90"/>
      <c r="EQM169" s="90"/>
      <c r="EQN169" s="90"/>
      <c r="EQO169" s="90"/>
      <c r="EQP169" s="90"/>
      <c r="EQQ169" s="90"/>
      <c r="EQR169" s="90"/>
      <c r="EQS169" s="90"/>
      <c r="EQT169" s="90"/>
      <c r="EQU169" s="90"/>
      <c r="EQV169" s="90"/>
      <c r="EQW169" s="90"/>
      <c r="EQX169" s="90"/>
      <c r="EQY169" s="90"/>
      <c r="EQZ169" s="90"/>
      <c r="ERA169" s="90"/>
      <c r="ERB169" s="90"/>
      <c r="ERC169" s="90"/>
      <c r="ERD169" s="90"/>
      <c r="ERE169" s="90"/>
      <c r="ERF169" s="90"/>
      <c r="ERG169" s="90"/>
      <c r="ERH169" s="90"/>
      <c r="ERI169" s="90"/>
      <c r="ERJ169" s="90"/>
      <c r="ERK169" s="90"/>
      <c r="ERL169" s="90"/>
      <c r="ERM169" s="90"/>
      <c r="ERN169" s="90"/>
      <c r="ERO169" s="90"/>
      <c r="ERP169" s="90"/>
      <c r="ERQ169" s="90"/>
      <c r="ERR169" s="90"/>
      <c r="ERS169" s="90"/>
      <c r="ERT169" s="90"/>
      <c r="ERU169" s="90"/>
      <c r="ERV169" s="90"/>
      <c r="ERW169" s="90"/>
      <c r="ERX169" s="90"/>
      <c r="ERY169" s="90"/>
      <c r="ERZ169" s="90"/>
      <c r="ESA169" s="90"/>
      <c r="ESB169" s="90"/>
      <c r="ESC169" s="90"/>
      <c r="ESD169" s="90"/>
      <c r="ESE169" s="90"/>
      <c r="ESF169" s="90"/>
      <c r="ESG169" s="90"/>
      <c r="ESH169" s="90"/>
      <c r="ESI169" s="90"/>
      <c r="ESJ169" s="90"/>
      <c r="ESK169" s="90"/>
      <c r="ESL169" s="90"/>
      <c r="ESM169" s="90"/>
      <c r="ESN169" s="90"/>
      <c r="ESO169" s="90"/>
      <c r="ESP169" s="90"/>
      <c r="ESQ169" s="90"/>
      <c r="ESR169" s="90"/>
      <c r="ESS169" s="90"/>
      <c r="EST169" s="90"/>
      <c r="ESU169" s="90"/>
      <c r="ESV169" s="90"/>
      <c r="ESW169" s="90"/>
      <c r="ESX169" s="90"/>
      <c r="ESY169" s="90"/>
      <c r="ESZ169" s="90"/>
      <c r="ETA169" s="90"/>
      <c r="ETB169" s="90"/>
      <c r="ETC169" s="90"/>
      <c r="ETD169" s="90"/>
      <c r="ETE169" s="90"/>
      <c r="ETF169" s="90"/>
      <c r="ETG169" s="90"/>
      <c r="ETH169" s="90"/>
      <c r="ETI169" s="90"/>
      <c r="ETJ169" s="90"/>
      <c r="ETK169" s="90"/>
      <c r="ETL169" s="90"/>
      <c r="ETM169" s="90"/>
      <c r="ETN169" s="90"/>
      <c r="ETO169" s="90"/>
      <c r="ETP169" s="90"/>
      <c r="ETQ169" s="90"/>
      <c r="ETR169" s="90"/>
      <c r="ETS169" s="90"/>
      <c r="ETT169" s="90"/>
      <c r="ETU169" s="90"/>
      <c r="ETV169" s="90"/>
      <c r="ETW169" s="90"/>
      <c r="ETX169" s="90"/>
      <c r="ETY169" s="90"/>
      <c r="ETZ169" s="90"/>
      <c r="EUA169" s="90"/>
      <c r="EUB169" s="90"/>
      <c r="EUC169" s="90"/>
      <c r="EUD169" s="90"/>
      <c r="EUE169" s="90"/>
      <c r="EUF169" s="90"/>
      <c r="EUG169" s="90"/>
      <c r="EUH169" s="90"/>
      <c r="EUI169" s="90"/>
      <c r="EUJ169" s="90"/>
      <c r="EUK169" s="90"/>
      <c r="EUL169" s="90"/>
      <c r="EUM169" s="90"/>
      <c r="EUN169" s="90"/>
      <c r="EUO169" s="90"/>
      <c r="EUP169" s="90"/>
      <c r="EUQ169" s="90"/>
      <c r="EUR169" s="90"/>
      <c r="EUS169" s="90"/>
      <c r="EUT169" s="90"/>
      <c r="EUU169" s="90"/>
      <c r="EUV169" s="90"/>
      <c r="EUW169" s="90"/>
      <c r="EUX169" s="90"/>
      <c r="EUY169" s="90"/>
      <c r="EUZ169" s="90"/>
      <c r="EVA169" s="90"/>
      <c r="EVB169" s="90"/>
      <c r="EVC169" s="90"/>
      <c r="EVD169" s="90"/>
      <c r="EVE169" s="90"/>
      <c r="EVF169" s="90"/>
      <c r="EVG169" s="90"/>
      <c r="EVH169" s="90"/>
      <c r="EVI169" s="90"/>
      <c r="EVJ169" s="90"/>
      <c r="EVK169" s="90"/>
      <c r="EVL169" s="90"/>
      <c r="EVM169" s="90"/>
      <c r="EVN169" s="90"/>
      <c r="EVO169" s="90"/>
      <c r="EVP169" s="90"/>
      <c r="EVQ169" s="90"/>
      <c r="EVR169" s="90"/>
      <c r="EVS169" s="90"/>
      <c r="EVT169" s="90"/>
      <c r="EVU169" s="90"/>
      <c r="EVV169" s="90"/>
      <c r="EVW169" s="90"/>
      <c r="EVX169" s="90"/>
      <c r="EVY169" s="90"/>
      <c r="EVZ169" s="90"/>
      <c r="EWA169" s="90"/>
      <c r="EWB169" s="90"/>
      <c r="EWC169" s="90"/>
      <c r="EWD169" s="90"/>
      <c r="EWE169" s="90"/>
      <c r="EWF169" s="90"/>
      <c r="EWG169" s="90"/>
      <c r="EWH169" s="90"/>
      <c r="EWI169" s="90"/>
      <c r="EWJ169" s="90"/>
      <c r="EWK169" s="90"/>
      <c r="EWL169" s="90"/>
      <c r="EWM169" s="90"/>
      <c r="EWN169" s="90"/>
      <c r="EWO169" s="90"/>
      <c r="EWP169" s="90"/>
      <c r="EWQ169" s="90"/>
      <c r="EWR169" s="90"/>
      <c r="EWS169" s="90"/>
      <c r="EWT169" s="90"/>
      <c r="EWU169" s="90"/>
      <c r="EWV169" s="90"/>
      <c r="EWW169" s="90"/>
      <c r="EWX169" s="90"/>
      <c r="EWY169" s="90"/>
      <c r="EWZ169" s="90"/>
      <c r="EXA169" s="90"/>
      <c r="EXB169" s="90"/>
      <c r="EXC169" s="90"/>
      <c r="EXD169" s="90"/>
      <c r="EXE169" s="90"/>
      <c r="EXF169" s="90"/>
      <c r="EXG169" s="90"/>
      <c r="EXH169" s="90"/>
      <c r="EXI169" s="90"/>
      <c r="EXJ169" s="90"/>
      <c r="EXK169" s="90"/>
      <c r="EXL169" s="90"/>
      <c r="EXM169" s="90"/>
      <c r="EXN169" s="90"/>
      <c r="EXO169" s="90"/>
      <c r="EXP169" s="90"/>
      <c r="EXQ169" s="90"/>
      <c r="EXR169" s="90"/>
      <c r="EXS169" s="90"/>
      <c r="EXT169" s="90"/>
      <c r="EXU169" s="90"/>
      <c r="EXV169" s="90"/>
      <c r="EXW169" s="90"/>
      <c r="EXX169" s="90"/>
      <c r="EXY169" s="90"/>
      <c r="EXZ169" s="90"/>
      <c r="EYA169" s="90"/>
      <c r="EYB169" s="90"/>
      <c r="EYC169" s="90"/>
      <c r="EYD169" s="90"/>
      <c r="EYE169" s="90"/>
      <c r="EYF169" s="90"/>
      <c r="EYG169" s="90"/>
      <c r="EYH169" s="90"/>
      <c r="EYI169" s="90"/>
      <c r="EYJ169" s="90"/>
      <c r="EYK169" s="90"/>
      <c r="EYL169" s="90"/>
      <c r="EYM169" s="90"/>
      <c r="EYN169" s="90"/>
      <c r="EYO169" s="90"/>
      <c r="EYP169" s="90"/>
      <c r="EYQ169" s="90"/>
      <c r="EYR169" s="90"/>
      <c r="EYS169" s="90"/>
      <c r="EYT169" s="90"/>
      <c r="EYU169" s="90"/>
      <c r="EYV169" s="90"/>
      <c r="EYW169" s="90"/>
      <c r="EYX169" s="90"/>
      <c r="EYY169" s="90"/>
      <c r="EYZ169" s="90"/>
      <c r="EZA169" s="90"/>
      <c r="EZB169" s="90"/>
      <c r="EZC169" s="90"/>
      <c r="EZD169" s="90"/>
      <c r="EZE169" s="90"/>
      <c r="EZF169" s="90"/>
      <c r="EZG169" s="90"/>
      <c r="EZH169" s="90"/>
      <c r="EZI169" s="90"/>
      <c r="EZJ169" s="90"/>
      <c r="EZK169" s="90"/>
      <c r="EZL169" s="90"/>
      <c r="EZM169" s="90"/>
      <c r="EZN169" s="90"/>
      <c r="EZO169" s="90"/>
      <c r="EZP169" s="90"/>
      <c r="EZQ169" s="90"/>
      <c r="EZR169" s="90"/>
      <c r="EZS169" s="90"/>
      <c r="EZT169" s="90"/>
      <c r="EZU169" s="90"/>
      <c r="EZV169" s="90"/>
      <c r="EZW169" s="90"/>
      <c r="EZX169" s="90"/>
      <c r="EZY169" s="90"/>
      <c r="EZZ169" s="90"/>
      <c r="FAA169" s="90"/>
      <c r="FAB169" s="90"/>
      <c r="FAC169" s="90"/>
      <c r="FAD169" s="90"/>
      <c r="FAE169" s="90"/>
      <c r="FAF169" s="90"/>
      <c r="FAG169" s="90"/>
      <c r="FAH169" s="90"/>
      <c r="FAI169" s="90"/>
      <c r="FAJ169" s="90"/>
      <c r="FAK169" s="90"/>
      <c r="FAL169" s="90"/>
      <c r="FAM169" s="90"/>
      <c r="FAN169" s="90"/>
      <c r="FAO169" s="90"/>
      <c r="FAP169" s="90"/>
      <c r="FAQ169" s="90"/>
      <c r="FAR169" s="90"/>
      <c r="FAS169" s="90"/>
      <c r="FAT169" s="90"/>
      <c r="FAU169" s="90"/>
      <c r="FAV169" s="90"/>
      <c r="FAW169" s="90"/>
      <c r="FAX169" s="90"/>
      <c r="FAY169" s="90"/>
      <c r="FAZ169" s="90"/>
      <c r="FBA169" s="90"/>
      <c r="FBB169" s="90"/>
      <c r="FBC169" s="90"/>
      <c r="FBD169" s="90"/>
      <c r="FBE169" s="90"/>
      <c r="FBF169" s="90"/>
      <c r="FBG169" s="90"/>
      <c r="FBH169" s="90"/>
      <c r="FBI169" s="90"/>
      <c r="FBJ169" s="90"/>
      <c r="FBK169" s="90"/>
      <c r="FBL169" s="90"/>
      <c r="FBM169" s="90"/>
      <c r="FBN169" s="90"/>
      <c r="FBO169" s="90"/>
      <c r="FBP169" s="90"/>
      <c r="FBQ169" s="90"/>
      <c r="FBR169" s="90"/>
      <c r="FBS169" s="90"/>
      <c r="FBT169" s="90"/>
      <c r="FBU169" s="90"/>
      <c r="FBV169" s="90"/>
      <c r="FBW169" s="90"/>
      <c r="FBX169" s="90"/>
      <c r="FBY169" s="90"/>
      <c r="FBZ169" s="90"/>
      <c r="FCA169" s="90"/>
      <c r="FCB169" s="90"/>
      <c r="FCC169" s="90"/>
      <c r="FCD169" s="90"/>
      <c r="FCE169" s="90"/>
      <c r="FCF169" s="90"/>
      <c r="FCG169" s="90"/>
      <c r="FCH169" s="90"/>
      <c r="FCI169" s="90"/>
      <c r="FCJ169" s="90"/>
      <c r="FCK169" s="90"/>
      <c r="FCL169" s="90"/>
      <c r="FCM169" s="90"/>
      <c r="FCN169" s="90"/>
      <c r="FCO169" s="90"/>
      <c r="FCP169" s="90"/>
      <c r="FCQ169" s="90"/>
      <c r="FCR169" s="90"/>
      <c r="FCS169" s="90"/>
      <c r="FCT169" s="90"/>
      <c r="FCU169" s="90"/>
      <c r="FCV169" s="90"/>
      <c r="FCW169" s="90"/>
      <c r="FCX169" s="90"/>
      <c r="FCY169" s="90"/>
      <c r="FCZ169" s="90"/>
      <c r="FDA169" s="90"/>
      <c r="FDB169" s="90"/>
      <c r="FDC169" s="90"/>
      <c r="FDD169" s="90"/>
      <c r="FDE169" s="90"/>
      <c r="FDF169" s="90"/>
      <c r="FDG169" s="90"/>
      <c r="FDH169" s="90"/>
      <c r="FDI169" s="90"/>
      <c r="FDJ169" s="90"/>
      <c r="FDK169" s="90"/>
      <c r="FDL169" s="90"/>
      <c r="FDM169" s="90"/>
      <c r="FDN169" s="90"/>
      <c r="FDO169" s="90"/>
      <c r="FDP169" s="90"/>
      <c r="FDQ169" s="90"/>
      <c r="FDR169" s="90"/>
      <c r="FDS169" s="90"/>
      <c r="FDT169" s="90"/>
      <c r="FDU169" s="90"/>
      <c r="FDV169" s="90"/>
      <c r="FDW169" s="90"/>
      <c r="FDX169" s="90"/>
      <c r="FDY169" s="90"/>
      <c r="FDZ169" s="90"/>
      <c r="FEA169" s="90"/>
      <c r="FEB169" s="90"/>
      <c r="FEC169" s="90"/>
      <c r="FED169" s="90"/>
      <c r="FEE169" s="90"/>
      <c r="FEF169" s="90"/>
      <c r="FEG169" s="90"/>
      <c r="FEH169" s="90"/>
      <c r="FEI169" s="90"/>
      <c r="FEJ169" s="90"/>
      <c r="FEK169" s="90"/>
      <c r="FEL169" s="90"/>
      <c r="FEM169" s="90"/>
      <c r="FEN169" s="90"/>
      <c r="FEO169" s="90"/>
      <c r="FEP169" s="90"/>
      <c r="FEQ169" s="90"/>
      <c r="FER169" s="90"/>
      <c r="FES169" s="90"/>
      <c r="FET169" s="90"/>
      <c r="FEU169" s="90"/>
      <c r="FEV169" s="90"/>
      <c r="FEW169" s="90"/>
      <c r="FEX169" s="90"/>
      <c r="FEY169" s="90"/>
      <c r="FEZ169" s="90"/>
      <c r="FFA169" s="90"/>
      <c r="FFB169" s="90"/>
      <c r="FFC169" s="90"/>
      <c r="FFD169" s="90"/>
      <c r="FFE169" s="90"/>
      <c r="FFF169" s="90"/>
      <c r="FFG169" s="90"/>
      <c r="FFH169" s="90"/>
      <c r="FFI169" s="90"/>
      <c r="FFJ169" s="90"/>
      <c r="FFK169" s="90"/>
      <c r="FFL169" s="90"/>
      <c r="FFM169" s="90"/>
      <c r="FFN169" s="90"/>
      <c r="FFO169" s="90"/>
      <c r="FFP169" s="90"/>
      <c r="FFQ169" s="90"/>
      <c r="FFR169" s="90"/>
      <c r="FFS169" s="90"/>
      <c r="FFT169" s="90"/>
      <c r="FFU169" s="90"/>
      <c r="FFV169" s="90"/>
      <c r="FFW169" s="90"/>
      <c r="FFX169" s="90"/>
      <c r="FFY169" s="90"/>
      <c r="FFZ169" s="90"/>
      <c r="FGA169" s="90"/>
      <c r="FGB169" s="90"/>
      <c r="FGC169" s="90"/>
      <c r="FGD169" s="90"/>
      <c r="FGE169" s="90"/>
      <c r="FGF169" s="90"/>
      <c r="FGG169" s="90"/>
      <c r="FGH169" s="90"/>
      <c r="FGI169" s="90"/>
      <c r="FGJ169" s="90"/>
      <c r="FGK169" s="90"/>
      <c r="FGL169" s="90"/>
      <c r="FGM169" s="90"/>
      <c r="FGN169" s="90"/>
      <c r="FGO169" s="90"/>
      <c r="FGP169" s="90"/>
      <c r="FGQ169" s="90"/>
      <c r="FGR169" s="90"/>
      <c r="FGS169" s="90"/>
      <c r="FGT169" s="90"/>
      <c r="FGU169" s="90"/>
      <c r="FGV169" s="90"/>
      <c r="FGW169" s="90"/>
      <c r="FGX169" s="90"/>
      <c r="FGY169" s="90"/>
      <c r="FGZ169" s="90"/>
      <c r="FHA169" s="90"/>
      <c r="FHB169" s="90"/>
      <c r="FHC169" s="90"/>
      <c r="FHD169" s="90"/>
      <c r="FHE169" s="90"/>
      <c r="FHF169" s="90"/>
      <c r="FHG169" s="90"/>
      <c r="FHH169" s="90"/>
      <c r="FHI169" s="90"/>
      <c r="FHJ169" s="90"/>
      <c r="FHK169" s="90"/>
      <c r="FHL169" s="90"/>
      <c r="FHM169" s="90"/>
      <c r="FHN169" s="90"/>
      <c r="FHO169" s="90"/>
      <c r="FHP169" s="90"/>
      <c r="FHQ169" s="90"/>
      <c r="FHR169" s="90"/>
      <c r="FHS169" s="90"/>
      <c r="FHT169" s="90"/>
      <c r="FHU169" s="90"/>
      <c r="FHV169" s="90"/>
      <c r="FHW169" s="90"/>
      <c r="FHX169" s="90"/>
      <c r="FHY169" s="90"/>
      <c r="FHZ169" s="90"/>
      <c r="FIA169" s="90"/>
      <c r="FIB169" s="90"/>
      <c r="FIC169" s="90"/>
      <c r="FID169" s="90"/>
      <c r="FIE169" s="90"/>
      <c r="FIF169" s="90"/>
      <c r="FIG169" s="90"/>
      <c r="FIH169" s="90"/>
      <c r="FII169" s="90"/>
      <c r="FIJ169" s="90"/>
      <c r="FIK169" s="90"/>
      <c r="FIL169" s="90"/>
      <c r="FIM169" s="90"/>
      <c r="FIN169" s="90"/>
      <c r="FIO169" s="90"/>
      <c r="FIP169" s="90"/>
      <c r="FIQ169" s="90"/>
      <c r="FIR169" s="90"/>
      <c r="FIS169" s="90"/>
      <c r="FIT169" s="90"/>
      <c r="FIU169" s="90"/>
      <c r="FIV169" s="90"/>
      <c r="FIW169" s="90"/>
      <c r="FIX169" s="90"/>
      <c r="FIY169" s="90"/>
      <c r="FIZ169" s="90"/>
      <c r="FJA169" s="90"/>
      <c r="FJB169" s="90"/>
      <c r="FJC169" s="90"/>
      <c r="FJD169" s="90"/>
      <c r="FJE169" s="90"/>
      <c r="FJF169" s="90"/>
      <c r="FJG169" s="90"/>
      <c r="FJH169" s="90"/>
      <c r="FJI169" s="90"/>
      <c r="FJJ169" s="90"/>
      <c r="FJK169" s="90"/>
      <c r="FJL169" s="90"/>
      <c r="FJM169" s="90"/>
      <c r="FJN169" s="90"/>
      <c r="FJO169" s="90"/>
      <c r="FJP169" s="90"/>
      <c r="FJQ169" s="90"/>
      <c r="FJR169" s="90"/>
      <c r="FJS169" s="90"/>
      <c r="FJT169" s="90"/>
      <c r="FJU169" s="90"/>
      <c r="FJV169" s="90"/>
      <c r="FJW169" s="90"/>
      <c r="FJX169" s="90"/>
      <c r="FJY169" s="90"/>
      <c r="FJZ169" s="90"/>
      <c r="FKA169" s="90"/>
      <c r="FKB169" s="90"/>
      <c r="FKC169" s="90"/>
      <c r="FKD169" s="90"/>
      <c r="FKE169" s="90"/>
      <c r="FKF169" s="90"/>
      <c r="FKG169" s="90"/>
      <c r="FKH169" s="90"/>
      <c r="FKI169" s="90"/>
      <c r="FKJ169" s="90"/>
      <c r="FKK169" s="90"/>
      <c r="FKL169" s="90"/>
      <c r="FKM169" s="90"/>
      <c r="FKN169" s="90"/>
      <c r="FKO169" s="90"/>
      <c r="FKP169" s="90"/>
      <c r="FKQ169" s="90"/>
      <c r="FKR169" s="90"/>
      <c r="FKS169" s="90"/>
      <c r="FKT169" s="90"/>
      <c r="FKU169" s="90"/>
      <c r="FKV169" s="90"/>
      <c r="FKW169" s="90"/>
      <c r="FKX169" s="90"/>
      <c r="FKY169" s="90"/>
      <c r="FKZ169" s="90"/>
      <c r="FLA169" s="90"/>
      <c r="FLB169" s="90"/>
      <c r="FLC169" s="90"/>
      <c r="FLD169" s="90"/>
      <c r="FLE169" s="90"/>
      <c r="FLF169" s="90"/>
      <c r="FLG169" s="90"/>
      <c r="FLH169" s="90"/>
      <c r="FLI169" s="90"/>
      <c r="FLJ169" s="90"/>
      <c r="FLK169" s="90"/>
      <c r="FLL169" s="90"/>
      <c r="FLM169" s="90"/>
      <c r="FLN169" s="90"/>
      <c r="FLO169" s="90"/>
      <c r="FLP169" s="90"/>
      <c r="FLQ169" s="90"/>
      <c r="FLR169" s="90"/>
      <c r="FLS169" s="90"/>
      <c r="FLT169" s="90"/>
      <c r="FLU169" s="90"/>
      <c r="FLV169" s="90"/>
      <c r="FLW169" s="90"/>
      <c r="FLX169" s="90"/>
      <c r="FLY169" s="90"/>
      <c r="FLZ169" s="90"/>
      <c r="FMA169" s="90"/>
      <c r="FMB169" s="90"/>
      <c r="FMC169" s="90"/>
      <c r="FMD169" s="90"/>
      <c r="FME169" s="90"/>
      <c r="FMF169" s="90"/>
      <c r="FMG169" s="90"/>
      <c r="FMH169" s="90"/>
      <c r="FMI169" s="90"/>
      <c r="FMJ169" s="90"/>
      <c r="FMK169" s="90"/>
      <c r="FML169" s="90"/>
      <c r="FMM169" s="90"/>
      <c r="FMN169" s="90"/>
      <c r="FMO169" s="90"/>
      <c r="FMP169" s="90"/>
      <c r="FMQ169" s="90"/>
      <c r="FMR169" s="90"/>
      <c r="FMS169" s="90"/>
      <c r="FMT169" s="90"/>
      <c r="FMU169" s="90"/>
      <c r="FMV169" s="90"/>
      <c r="FMW169" s="90"/>
      <c r="FMX169" s="90"/>
      <c r="FMY169" s="90"/>
      <c r="FMZ169" s="90"/>
      <c r="FNA169" s="90"/>
      <c r="FNB169" s="90"/>
      <c r="FNC169" s="90"/>
      <c r="FND169" s="90"/>
      <c r="FNE169" s="90"/>
      <c r="FNF169" s="90"/>
      <c r="FNG169" s="90"/>
      <c r="FNH169" s="90"/>
      <c r="FNI169" s="90"/>
      <c r="FNJ169" s="90"/>
      <c r="FNK169" s="90"/>
      <c r="FNL169" s="90"/>
      <c r="FNM169" s="90"/>
      <c r="FNN169" s="90"/>
      <c r="FNO169" s="90"/>
      <c r="FNP169" s="90"/>
      <c r="FNQ169" s="90"/>
      <c r="FNR169" s="90"/>
      <c r="FNS169" s="90"/>
      <c r="FNT169" s="90"/>
      <c r="FNU169" s="90"/>
      <c r="FNV169" s="90"/>
      <c r="FNW169" s="90"/>
      <c r="FNX169" s="90"/>
      <c r="FNY169" s="90"/>
      <c r="FNZ169" s="90"/>
      <c r="FOA169" s="90"/>
      <c r="FOB169" s="90"/>
      <c r="FOC169" s="90"/>
      <c r="FOD169" s="90"/>
      <c r="FOE169" s="90"/>
      <c r="FOF169" s="90"/>
      <c r="FOG169" s="90"/>
      <c r="FOH169" s="90"/>
      <c r="FOI169" s="90"/>
      <c r="FOJ169" s="90"/>
      <c r="FOK169" s="90"/>
      <c r="FOL169" s="90"/>
      <c r="FOM169" s="90"/>
      <c r="FON169" s="90"/>
      <c r="FOO169" s="90"/>
      <c r="FOP169" s="90"/>
      <c r="FOQ169" s="90"/>
      <c r="FOR169" s="90"/>
      <c r="FOS169" s="90"/>
      <c r="FOT169" s="90"/>
      <c r="FOU169" s="90"/>
      <c r="FOV169" s="90"/>
      <c r="FOW169" s="90"/>
      <c r="FOX169" s="90"/>
      <c r="FOY169" s="90"/>
      <c r="FOZ169" s="90"/>
      <c r="FPA169" s="90"/>
      <c r="FPB169" s="90"/>
      <c r="FPC169" s="90"/>
      <c r="FPD169" s="90"/>
      <c r="FPE169" s="90"/>
      <c r="FPF169" s="90"/>
      <c r="FPG169" s="90"/>
      <c r="FPH169" s="90"/>
      <c r="FPI169" s="90"/>
      <c r="FPJ169" s="90"/>
      <c r="FPK169" s="90"/>
      <c r="FPL169" s="90"/>
      <c r="FPM169" s="90"/>
      <c r="FPN169" s="90"/>
      <c r="FPO169" s="90"/>
      <c r="FPP169" s="90"/>
      <c r="FPQ169" s="90"/>
      <c r="FPR169" s="90"/>
      <c r="FPS169" s="90"/>
      <c r="FPT169" s="90"/>
      <c r="FPU169" s="90"/>
      <c r="FPV169" s="90"/>
      <c r="FPW169" s="90"/>
      <c r="FPX169" s="90"/>
      <c r="FPY169" s="90"/>
      <c r="FPZ169" s="90"/>
      <c r="FQA169" s="90"/>
      <c r="FQB169" s="90"/>
      <c r="FQC169" s="90"/>
      <c r="FQD169" s="90"/>
      <c r="FQE169" s="90"/>
      <c r="FQF169" s="90"/>
      <c r="FQG169" s="90"/>
      <c r="FQH169" s="90"/>
      <c r="FQI169" s="90"/>
      <c r="FQJ169" s="90"/>
      <c r="FQK169" s="90"/>
      <c r="FQL169" s="90"/>
      <c r="FQM169" s="90"/>
      <c r="FQN169" s="90"/>
      <c r="FQO169" s="90"/>
      <c r="FQP169" s="90"/>
      <c r="FQQ169" s="90"/>
      <c r="FQR169" s="90"/>
      <c r="FQS169" s="90"/>
      <c r="FQT169" s="90"/>
      <c r="FQU169" s="90"/>
      <c r="FQV169" s="90"/>
      <c r="FQW169" s="90"/>
      <c r="FQX169" s="90"/>
      <c r="FQY169" s="90"/>
      <c r="FQZ169" s="90"/>
      <c r="FRA169" s="90"/>
      <c r="FRB169" s="90"/>
      <c r="FRC169" s="90"/>
      <c r="FRD169" s="90"/>
      <c r="FRE169" s="90"/>
      <c r="FRF169" s="90"/>
      <c r="FRG169" s="90"/>
      <c r="FRH169" s="90"/>
      <c r="FRI169" s="90"/>
      <c r="FRJ169" s="90"/>
      <c r="FRK169" s="90"/>
      <c r="FRL169" s="90"/>
      <c r="FRM169" s="90"/>
      <c r="FRN169" s="90"/>
      <c r="FRO169" s="90"/>
      <c r="FRP169" s="90"/>
      <c r="FRQ169" s="90"/>
      <c r="FRR169" s="90"/>
      <c r="FRS169" s="90"/>
      <c r="FRT169" s="90"/>
      <c r="FRU169" s="90"/>
      <c r="FRV169" s="90"/>
      <c r="FRW169" s="90"/>
      <c r="FRX169" s="90"/>
      <c r="FRY169" s="90"/>
      <c r="FRZ169" s="90"/>
      <c r="FSA169" s="90"/>
      <c r="FSB169" s="90"/>
      <c r="FSC169" s="90"/>
      <c r="FSD169" s="90"/>
      <c r="FSE169" s="90"/>
      <c r="FSF169" s="90"/>
      <c r="FSG169" s="90"/>
      <c r="FSH169" s="90"/>
      <c r="FSI169" s="90"/>
      <c r="FSJ169" s="90"/>
      <c r="FSK169" s="90"/>
      <c r="FSL169" s="90"/>
      <c r="FSM169" s="90"/>
      <c r="FSN169" s="90"/>
      <c r="FSO169" s="90"/>
      <c r="FSP169" s="90"/>
      <c r="FSQ169" s="90"/>
      <c r="FSR169" s="90"/>
      <c r="FSS169" s="90"/>
      <c r="FST169" s="90"/>
      <c r="FSU169" s="90"/>
      <c r="FSV169" s="90"/>
      <c r="FSW169" s="90"/>
      <c r="FSX169" s="90"/>
      <c r="FSY169" s="90"/>
      <c r="FSZ169" s="90"/>
      <c r="FTA169" s="90"/>
      <c r="FTB169" s="90"/>
      <c r="FTC169" s="90"/>
      <c r="FTD169" s="90"/>
      <c r="FTE169" s="90"/>
      <c r="FTF169" s="90"/>
      <c r="FTG169" s="90"/>
      <c r="FTH169" s="90"/>
      <c r="FTI169" s="90"/>
      <c r="FTJ169" s="90"/>
      <c r="FTK169" s="90"/>
      <c r="FTL169" s="90"/>
      <c r="FTM169" s="90"/>
      <c r="FTN169" s="90"/>
      <c r="FTO169" s="90"/>
      <c r="FTP169" s="90"/>
      <c r="FTQ169" s="90"/>
      <c r="FTR169" s="90"/>
      <c r="FTS169" s="90"/>
      <c r="FTT169" s="90"/>
      <c r="FTU169" s="90"/>
      <c r="FTV169" s="90"/>
      <c r="FTW169" s="90"/>
      <c r="FTX169" s="90"/>
      <c r="FTY169" s="90"/>
      <c r="FTZ169" s="90"/>
      <c r="FUA169" s="90"/>
      <c r="FUB169" s="90"/>
      <c r="FUC169" s="90"/>
      <c r="FUD169" s="90"/>
      <c r="FUE169" s="90"/>
      <c r="FUF169" s="90"/>
      <c r="FUG169" s="90"/>
      <c r="FUH169" s="90"/>
      <c r="FUI169" s="90"/>
      <c r="FUJ169" s="90"/>
      <c r="FUK169" s="90"/>
      <c r="FUL169" s="90"/>
      <c r="FUM169" s="90"/>
      <c r="FUN169" s="90"/>
      <c r="FUO169" s="90"/>
      <c r="FUP169" s="90"/>
      <c r="FUQ169" s="90"/>
      <c r="FUR169" s="90"/>
      <c r="FUS169" s="90"/>
      <c r="FUT169" s="90"/>
      <c r="FUU169" s="90"/>
      <c r="FUV169" s="90"/>
      <c r="FUW169" s="90"/>
      <c r="FUX169" s="90"/>
      <c r="FUY169" s="90"/>
      <c r="FUZ169" s="90"/>
      <c r="FVA169" s="90"/>
      <c r="FVB169" s="90"/>
      <c r="FVC169" s="90"/>
      <c r="FVD169" s="90"/>
      <c r="FVE169" s="90"/>
      <c r="FVF169" s="90"/>
      <c r="FVG169" s="90"/>
      <c r="FVH169" s="90"/>
      <c r="FVI169" s="90"/>
      <c r="FVJ169" s="90"/>
      <c r="FVK169" s="90"/>
      <c r="FVL169" s="90"/>
      <c r="FVM169" s="90"/>
      <c r="FVN169" s="90"/>
      <c r="FVO169" s="90"/>
      <c r="FVP169" s="90"/>
      <c r="FVQ169" s="90"/>
      <c r="FVR169" s="90"/>
      <c r="FVS169" s="90"/>
      <c r="FVT169" s="90"/>
      <c r="FVU169" s="90"/>
      <c r="FVV169" s="90"/>
      <c r="FVW169" s="90"/>
      <c r="FVX169" s="90"/>
      <c r="FVY169" s="90"/>
      <c r="FVZ169" s="90"/>
      <c r="FWA169" s="90"/>
      <c r="FWB169" s="90"/>
      <c r="FWC169" s="90"/>
      <c r="FWD169" s="90"/>
      <c r="FWE169" s="90"/>
      <c r="FWF169" s="90"/>
      <c r="FWG169" s="90"/>
      <c r="FWH169" s="90"/>
      <c r="FWI169" s="90"/>
      <c r="FWJ169" s="90"/>
      <c r="FWK169" s="90"/>
      <c r="FWL169" s="90"/>
      <c r="FWM169" s="90"/>
      <c r="FWN169" s="90"/>
      <c r="FWO169" s="90"/>
      <c r="FWP169" s="90"/>
      <c r="FWQ169" s="90"/>
      <c r="FWR169" s="90"/>
      <c r="FWS169" s="90"/>
      <c r="FWT169" s="90"/>
      <c r="FWU169" s="90"/>
      <c r="FWV169" s="90"/>
      <c r="FWW169" s="90"/>
      <c r="FWX169" s="90"/>
      <c r="FWY169" s="90"/>
      <c r="FWZ169" s="90"/>
      <c r="FXA169" s="90"/>
      <c r="FXB169" s="90"/>
      <c r="FXC169" s="90"/>
      <c r="FXD169" s="90"/>
      <c r="FXE169" s="90"/>
      <c r="FXF169" s="90"/>
      <c r="FXG169" s="90"/>
      <c r="FXH169" s="90"/>
      <c r="FXI169" s="90"/>
      <c r="FXJ169" s="90"/>
      <c r="FXK169" s="90"/>
      <c r="FXL169" s="90"/>
      <c r="FXM169" s="90"/>
      <c r="FXN169" s="90"/>
      <c r="FXO169" s="90"/>
      <c r="FXP169" s="90"/>
      <c r="FXQ169" s="90"/>
      <c r="FXR169" s="90"/>
      <c r="FXS169" s="90"/>
      <c r="FXT169" s="90"/>
      <c r="FXU169" s="90"/>
      <c r="FXV169" s="90"/>
      <c r="FXW169" s="90"/>
      <c r="FXX169" s="90"/>
      <c r="FXY169" s="90"/>
      <c r="FXZ169" s="90"/>
      <c r="FYA169" s="90"/>
      <c r="FYB169" s="90"/>
      <c r="FYC169" s="90"/>
      <c r="FYD169" s="90"/>
      <c r="FYE169" s="90"/>
      <c r="FYF169" s="90"/>
      <c r="FYG169" s="90"/>
      <c r="FYH169" s="90"/>
      <c r="FYI169" s="90"/>
      <c r="FYJ169" s="90"/>
      <c r="FYK169" s="90"/>
      <c r="FYL169" s="90"/>
      <c r="FYM169" s="90"/>
      <c r="FYN169" s="90"/>
      <c r="FYO169" s="90"/>
      <c r="FYP169" s="90"/>
      <c r="FYQ169" s="90"/>
      <c r="FYR169" s="90"/>
      <c r="FYS169" s="90"/>
      <c r="FYT169" s="90"/>
      <c r="FYU169" s="90"/>
      <c r="FYV169" s="90"/>
      <c r="FYW169" s="90"/>
      <c r="FYX169" s="90"/>
      <c r="FYY169" s="90"/>
      <c r="FYZ169" s="90"/>
      <c r="FZA169" s="90"/>
      <c r="FZB169" s="90"/>
      <c r="FZC169" s="90"/>
      <c r="FZD169" s="90"/>
      <c r="FZE169" s="90"/>
      <c r="FZF169" s="90"/>
      <c r="FZG169" s="90"/>
      <c r="FZH169" s="90"/>
      <c r="FZI169" s="90"/>
      <c r="FZJ169" s="90"/>
      <c r="FZK169" s="90"/>
      <c r="FZL169" s="90"/>
      <c r="FZM169" s="90"/>
      <c r="FZN169" s="90"/>
      <c r="FZO169" s="90"/>
      <c r="FZP169" s="90"/>
      <c r="FZQ169" s="90"/>
      <c r="FZR169" s="90"/>
      <c r="FZS169" s="90"/>
      <c r="FZT169" s="90"/>
      <c r="FZU169" s="90"/>
      <c r="FZV169" s="90"/>
      <c r="FZW169" s="90"/>
      <c r="FZX169" s="90"/>
      <c r="FZY169" s="90"/>
      <c r="FZZ169" s="90"/>
      <c r="GAA169" s="90"/>
      <c r="GAB169" s="90"/>
      <c r="GAC169" s="90"/>
      <c r="GAD169" s="90"/>
      <c r="GAE169" s="90"/>
      <c r="GAF169" s="90"/>
      <c r="GAG169" s="90"/>
      <c r="GAH169" s="90"/>
      <c r="GAI169" s="90"/>
      <c r="GAJ169" s="90"/>
      <c r="GAK169" s="90"/>
      <c r="GAL169" s="90"/>
      <c r="GAM169" s="90"/>
      <c r="GAN169" s="90"/>
      <c r="GAO169" s="90"/>
      <c r="GAP169" s="90"/>
      <c r="GAQ169" s="90"/>
      <c r="GAR169" s="90"/>
      <c r="GAS169" s="90"/>
      <c r="GAT169" s="90"/>
      <c r="GAU169" s="90"/>
      <c r="GAV169" s="90"/>
      <c r="GAW169" s="90"/>
      <c r="GAX169" s="90"/>
      <c r="GAY169" s="90"/>
      <c r="GAZ169" s="90"/>
      <c r="GBA169" s="90"/>
      <c r="GBB169" s="90"/>
      <c r="GBC169" s="90"/>
      <c r="GBD169" s="90"/>
      <c r="GBE169" s="90"/>
      <c r="GBF169" s="90"/>
      <c r="GBG169" s="90"/>
      <c r="GBH169" s="90"/>
      <c r="GBI169" s="90"/>
      <c r="GBJ169" s="90"/>
      <c r="GBK169" s="90"/>
      <c r="GBL169" s="90"/>
      <c r="GBM169" s="90"/>
      <c r="GBN169" s="90"/>
      <c r="GBO169" s="90"/>
      <c r="GBP169" s="90"/>
      <c r="GBQ169" s="90"/>
      <c r="GBR169" s="90"/>
      <c r="GBS169" s="90"/>
      <c r="GBT169" s="90"/>
      <c r="GBU169" s="90"/>
      <c r="GBV169" s="90"/>
      <c r="GBW169" s="90"/>
      <c r="GBX169" s="90"/>
      <c r="GBY169" s="90"/>
      <c r="GBZ169" s="90"/>
      <c r="GCA169" s="90"/>
      <c r="GCB169" s="90"/>
      <c r="GCC169" s="90"/>
      <c r="GCD169" s="90"/>
      <c r="GCE169" s="90"/>
      <c r="GCF169" s="90"/>
      <c r="GCG169" s="90"/>
      <c r="GCH169" s="90"/>
      <c r="GCI169" s="90"/>
      <c r="GCJ169" s="90"/>
      <c r="GCK169" s="90"/>
      <c r="GCL169" s="90"/>
      <c r="GCM169" s="90"/>
      <c r="GCN169" s="90"/>
      <c r="GCO169" s="90"/>
      <c r="GCP169" s="90"/>
      <c r="GCQ169" s="90"/>
      <c r="GCR169" s="90"/>
      <c r="GCS169" s="90"/>
      <c r="GCT169" s="90"/>
      <c r="GCU169" s="90"/>
      <c r="GCV169" s="90"/>
      <c r="GCW169" s="90"/>
      <c r="GCX169" s="90"/>
      <c r="GCY169" s="90"/>
      <c r="GCZ169" s="90"/>
      <c r="GDA169" s="90"/>
      <c r="GDB169" s="90"/>
      <c r="GDC169" s="90"/>
      <c r="GDD169" s="90"/>
      <c r="GDE169" s="90"/>
      <c r="GDF169" s="90"/>
      <c r="GDG169" s="90"/>
      <c r="GDH169" s="90"/>
      <c r="GDI169" s="90"/>
      <c r="GDJ169" s="90"/>
      <c r="GDK169" s="90"/>
      <c r="GDL169" s="90"/>
      <c r="GDM169" s="90"/>
      <c r="GDN169" s="90"/>
      <c r="GDO169" s="90"/>
      <c r="GDP169" s="90"/>
      <c r="GDQ169" s="90"/>
      <c r="GDR169" s="90"/>
      <c r="GDS169" s="90"/>
      <c r="GDT169" s="90"/>
      <c r="GDU169" s="90"/>
      <c r="GDV169" s="90"/>
      <c r="GDW169" s="90"/>
      <c r="GDX169" s="90"/>
      <c r="GDY169" s="90"/>
      <c r="GDZ169" s="90"/>
      <c r="GEA169" s="90"/>
      <c r="GEB169" s="90"/>
      <c r="GEC169" s="90"/>
      <c r="GED169" s="90"/>
      <c r="GEE169" s="90"/>
      <c r="GEF169" s="90"/>
      <c r="GEG169" s="90"/>
      <c r="GEH169" s="90"/>
      <c r="GEI169" s="90"/>
      <c r="GEJ169" s="90"/>
      <c r="GEK169" s="90"/>
      <c r="GEL169" s="90"/>
      <c r="GEM169" s="90"/>
      <c r="GEN169" s="90"/>
      <c r="GEO169" s="90"/>
      <c r="GEP169" s="90"/>
      <c r="GEQ169" s="90"/>
      <c r="GER169" s="90"/>
      <c r="GES169" s="90"/>
      <c r="GET169" s="90"/>
      <c r="GEU169" s="90"/>
      <c r="GEV169" s="90"/>
      <c r="GEW169" s="90"/>
      <c r="GEX169" s="90"/>
      <c r="GEY169" s="90"/>
      <c r="GEZ169" s="90"/>
      <c r="GFA169" s="90"/>
      <c r="GFB169" s="90"/>
      <c r="GFC169" s="90"/>
      <c r="GFD169" s="90"/>
      <c r="GFE169" s="90"/>
      <c r="GFF169" s="90"/>
      <c r="GFG169" s="90"/>
      <c r="GFH169" s="90"/>
      <c r="GFI169" s="90"/>
      <c r="GFJ169" s="90"/>
      <c r="GFK169" s="90"/>
      <c r="GFL169" s="90"/>
      <c r="GFM169" s="90"/>
      <c r="GFN169" s="90"/>
      <c r="GFO169" s="90"/>
      <c r="GFP169" s="90"/>
      <c r="GFQ169" s="90"/>
      <c r="GFR169" s="90"/>
      <c r="GFS169" s="90"/>
      <c r="GFT169" s="90"/>
      <c r="GFU169" s="90"/>
      <c r="GFV169" s="90"/>
      <c r="GFW169" s="90"/>
      <c r="GFX169" s="90"/>
      <c r="GFY169" s="90"/>
      <c r="GFZ169" s="90"/>
      <c r="GGA169" s="90"/>
      <c r="GGB169" s="90"/>
      <c r="GGC169" s="90"/>
      <c r="GGD169" s="90"/>
      <c r="GGE169" s="90"/>
      <c r="GGF169" s="90"/>
      <c r="GGG169" s="90"/>
      <c r="GGH169" s="90"/>
      <c r="GGI169" s="90"/>
      <c r="GGJ169" s="90"/>
      <c r="GGK169" s="90"/>
      <c r="GGL169" s="90"/>
      <c r="GGM169" s="90"/>
      <c r="GGN169" s="90"/>
      <c r="GGO169" s="90"/>
      <c r="GGP169" s="90"/>
      <c r="GGQ169" s="90"/>
      <c r="GGR169" s="90"/>
      <c r="GGS169" s="90"/>
      <c r="GGT169" s="90"/>
      <c r="GGU169" s="90"/>
      <c r="GGV169" s="90"/>
      <c r="GGW169" s="90"/>
      <c r="GGX169" s="90"/>
      <c r="GGY169" s="90"/>
      <c r="GGZ169" s="90"/>
      <c r="GHA169" s="90"/>
      <c r="GHB169" s="90"/>
      <c r="GHC169" s="90"/>
      <c r="GHD169" s="90"/>
      <c r="GHE169" s="90"/>
      <c r="GHF169" s="90"/>
      <c r="GHG169" s="90"/>
      <c r="GHH169" s="90"/>
      <c r="GHI169" s="90"/>
      <c r="GHJ169" s="90"/>
      <c r="GHK169" s="90"/>
      <c r="GHL169" s="90"/>
      <c r="GHM169" s="90"/>
      <c r="GHN169" s="90"/>
      <c r="GHO169" s="90"/>
      <c r="GHP169" s="90"/>
      <c r="GHQ169" s="90"/>
      <c r="GHR169" s="90"/>
      <c r="GHS169" s="90"/>
      <c r="GHT169" s="90"/>
      <c r="GHU169" s="90"/>
      <c r="GHV169" s="90"/>
      <c r="GHW169" s="90"/>
      <c r="GHX169" s="90"/>
      <c r="GHY169" s="90"/>
      <c r="GHZ169" s="90"/>
      <c r="GIA169" s="90"/>
      <c r="GIB169" s="90"/>
      <c r="GIC169" s="90"/>
      <c r="GID169" s="90"/>
      <c r="GIE169" s="90"/>
      <c r="GIF169" s="90"/>
      <c r="GIG169" s="90"/>
      <c r="GIH169" s="90"/>
      <c r="GII169" s="90"/>
      <c r="GIJ169" s="90"/>
      <c r="GIK169" s="90"/>
      <c r="GIL169" s="90"/>
      <c r="GIM169" s="90"/>
      <c r="GIN169" s="90"/>
      <c r="GIO169" s="90"/>
      <c r="GIP169" s="90"/>
      <c r="GIQ169" s="90"/>
      <c r="GIR169" s="90"/>
      <c r="GIS169" s="90"/>
      <c r="GIT169" s="90"/>
      <c r="GIU169" s="90"/>
      <c r="GIV169" s="90"/>
      <c r="GIW169" s="90"/>
      <c r="GIX169" s="90"/>
      <c r="GIY169" s="90"/>
      <c r="GIZ169" s="90"/>
      <c r="GJA169" s="90"/>
      <c r="GJB169" s="90"/>
      <c r="GJC169" s="90"/>
      <c r="GJD169" s="90"/>
      <c r="GJE169" s="90"/>
      <c r="GJF169" s="90"/>
      <c r="GJG169" s="90"/>
      <c r="GJH169" s="90"/>
      <c r="GJI169" s="90"/>
      <c r="GJJ169" s="90"/>
      <c r="GJK169" s="90"/>
      <c r="GJL169" s="90"/>
      <c r="GJM169" s="90"/>
      <c r="GJN169" s="90"/>
      <c r="GJO169" s="90"/>
      <c r="GJP169" s="90"/>
      <c r="GJQ169" s="90"/>
      <c r="GJR169" s="90"/>
      <c r="GJS169" s="90"/>
      <c r="GJT169" s="90"/>
      <c r="GJU169" s="90"/>
      <c r="GJV169" s="90"/>
      <c r="GJW169" s="90"/>
      <c r="GJX169" s="90"/>
      <c r="GJY169" s="90"/>
      <c r="GJZ169" s="90"/>
      <c r="GKA169" s="90"/>
      <c r="GKB169" s="90"/>
      <c r="GKC169" s="90"/>
      <c r="GKD169" s="90"/>
      <c r="GKE169" s="90"/>
      <c r="GKF169" s="90"/>
      <c r="GKG169" s="90"/>
      <c r="GKH169" s="90"/>
      <c r="GKI169" s="90"/>
      <c r="GKJ169" s="90"/>
      <c r="GKK169" s="90"/>
      <c r="GKL169" s="90"/>
      <c r="GKM169" s="90"/>
      <c r="GKN169" s="90"/>
      <c r="GKO169" s="90"/>
      <c r="GKP169" s="90"/>
      <c r="GKQ169" s="90"/>
      <c r="GKR169" s="90"/>
      <c r="GKS169" s="90"/>
      <c r="GKT169" s="90"/>
      <c r="GKU169" s="90"/>
      <c r="GKV169" s="90"/>
      <c r="GKW169" s="90"/>
      <c r="GKX169" s="90"/>
      <c r="GKY169" s="90"/>
      <c r="GKZ169" s="90"/>
      <c r="GLA169" s="90"/>
      <c r="GLB169" s="90"/>
      <c r="GLC169" s="90"/>
      <c r="GLD169" s="90"/>
      <c r="GLE169" s="90"/>
      <c r="GLF169" s="90"/>
      <c r="GLG169" s="90"/>
      <c r="GLH169" s="90"/>
      <c r="GLI169" s="90"/>
      <c r="GLJ169" s="90"/>
      <c r="GLK169" s="90"/>
      <c r="GLL169" s="90"/>
      <c r="GLM169" s="90"/>
      <c r="GLN169" s="90"/>
      <c r="GLO169" s="90"/>
      <c r="GLP169" s="90"/>
      <c r="GLQ169" s="90"/>
      <c r="GLR169" s="90"/>
      <c r="GLS169" s="90"/>
      <c r="GLT169" s="90"/>
      <c r="GLU169" s="90"/>
      <c r="GLV169" s="90"/>
      <c r="GLW169" s="90"/>
      <c r="GLX169" s="90"/>
      <c r="GLY169" s="90"/>
      <c r="GLZ169" s="90"/>
      <c r="GMA169" s="90"/>
      <c r="GMB169" s="90"/>
      <c r="GMC169" s="90"/>
      <c r="GMD169" s="90"/>
      <c r="GME169" s="90"/>
      <c r="GMF169" s="90"/>
      <c r="GMG169" s="90"/>
      <c r="GMH169" s="90"/>
      <c r="GMI169" s="90"/>
      <c r="GMJ169" s="90"/>
      <c r="GMK169" s="90"/>
      <c r="GML169" s="90"/>
      <c r="GMM169" s="90"/>
      <c r="GMN169" s="90"/>
      <c r="GMO169" s="90"/>
      <c r="GMP169" s="90"/>
      <c r="GMQ169" s="90"/>
      <c r="GMR169" s="90"/>
      <c r="GMS169" s="90"/>
      <c r="GMT169" s="90"/>
      <c r="GMU169" s="90"/>
      <c r="GMV169" s="90"/>
      <c r="GMW169" s="90"/>
      <c r="GMX169" s="90"/>
      <c r="GMY169" s="90"/>
      <c r="GMZ169" s="90"/>
      <c r="GNA169" s="90"/>
      <c r="GNB169" s="90"/>
      <c r="GNC169" s="90"/>
      <c r="GND169" s="90"/>
      <c r="GNE169" s="90"/>
      <c r="GNF169" s="90"/>
      <c r="GNG169" s="90"/>
      <c r="GNH169" s="90"/>
      <c r="GNI169" s="90"/>
      <c r="GNJ169" s="90"/>
      <c r="GNK169" s="90"/>
      <c r="GNL169" s="90"/>
      <c r="GNM169" s="90"/>
      <c r="GNN169" s="90"/>
      <c r="GNO169" s="90"/>
      <c r="GNP169" s="90"/>
      <c r="GNQ169" s="90"/>
      <c r="GNR169" s="90"/>
      <c r="GNS169" s="90"/>
      <c r="GNT169" s="90"/>
      <c r="GNU169" s="90"/>
      <c r="GNV169" s="90"/>
      <c r="GNW169" s="90"/>
      <c r="GNX169" s="90"/>
      <c r="GNY169" s="90"/>
      <c r="GNZ169" s="90"/>
      <c r="GOA169" s="90"/>
      <c r="GOB169" s="90"/>
      <c r="GOC169" s="90"/>
      <c r="GOD169" s="90"/>
      <c r="GOE169" s="90"/>
      <c r="GOF169" s="90"/>
      <c r="GOG169" s="90"/>
      <c r="GOH169" s="90"/>
      <c r="GOI169" s="90"/>
      <c r="GOJ169" s="90"/>
      <c r="GOK169" s="90"/>
      <c r="GOL169" s="90"/>
      <c r="GOM169" s="90"/>
      <c r="GON169" s="90"/>
      <c r="GOO169" s="90"/>
      <c r="GOP169" s="90"/>
      <c r="GOQ169" s="90"/>
      <c r="GOR169" s="90"/>
      <c r="GOS169" s="90"/>
      <c r="GOT169" s="90"/>
      <c r="GOU169" s="90"/>
      <c r="GOV169" s="90"/>
      <c r="GOW169" s="90"/>
      <c r="GOX169" s="90"/>
      <c r="GOY169" s="90"/>
      <c r="GOZ169" s="90"/>
      <c r="GPA169" s="90"/>
      <c r="GPB169" s="90"/>
      <c r="GPC169" s="90"/>
      <c r="GPD169" s="90"/>
      <c r="GPE169" s="90"/>
      <c r="GPF169" s="90"/>
      <c r="GPG169" s="90"/>
      <c r="GPH169" s="90"/>
      <c r="GPI169" s="90"/>
      <c r="GPJ169" s="90"/>
      <c r="GPK169" s="90"/>
      <c r="GPL169" s="90"/>
      <c r="GPM169" s="90"/>
      <c r="GPN169" s="90"/>
      <c r="GPO169" s="90"/>
      <c r="GPP169" s="90"/>
      <c r="GPQ169" s="90"/>
      <c r="GPR169" s="90"/>
      <c r="GPS169" s="90"/>
      <c r="GPT169" s="90"/>
      <c r="GPU169" s="90"/>
      <c r="GPV169" s="90"/>
      <c r="GPW169" s="90"/>
      <c r="GPX169" s="90"/>
      <c r="GPY169" s="90"/>
      <c r="GPZ169" s="90"/>
      <c r="GQA169" s="90"/>
      <c r="GQB169" s="90"/>
      <c r="GQC169" s="90"/>
      <c r="GQD169" s="90"/>
      <c r="GQE169" s="90"/>
      <c r="GQF169" s="90"/>
      <c r="GQG169" s="90"/>
      <c r="GQH169" s="90"/>
      <c r="GQI169" s="90"/>
      <c r="GQJ169" s="90"/>
      <c r="GQK169" s="90"/>
      <c r="GQL169" s="90"/>
      <c r="GQM169" s="90"/>
      <c r="GQN169" s="90"/>
      <c r="GQO169" s="90"/>
      <c r="GQP169" s="90"/>
      <c r="GQQ169" s="90"/>
      <c r="GQR169" s="90"/>
      <c r="GQS169" s="90"/>
      <c r="GQT169" s="90"/>
      <c r="GQU169" s="90"/>
      <c r="GQV169" s="90"/>
      <c r="GQW169" s="90"/>
      <c r="GQX169" s="90"/>
      <c r="GQY169" s="90"/>
      <c r="GQZ169" s="90"/>
      <c r="GRA169" s="90"/>
      <c r="GRB169" s="90"/>
      <c r="GRC169" s="90"/>
      <c r="GRD169" s="90"/>
      <c r="GRE169" s="90"/>
      <c r="GRF169" s="90"/>
      <c r="GRG169" s="90"/>
      <c r="GRH169" s="90"/>
      <c r="GRI169" s="90"/>
      <c r="GRJ169" s="90"/>
      <c r="GRK169" s="90"/>
      <c r="GRL169" s="90"/>
      <c r="GRM169" s="90"/>
      <c r="GRN169" s="90"/>
      <c r="GRO169" s="90"/>
      <c r="GRP169" s="90"/>
      <c r="GRQ169" s="90"/>
      <c r="GRR169" s="90"/>
      <c r="GRS169" s="90"/>
      <c r="GRT169" s="90"/>
      <c r="GRU169" s="90"/>
      <c r="GRV169" s="90"/>
      <c r="GRW169" s="90"/>
      <c r="GRX169" s="90"/>
      <c r="GRY169" s="90"/>
      <c r="GRZ169" s="90"/>
      <c r="GSA169" s="90"/>
      <c r="GSB169" s="90"/>
      <c r="GSC169" s="90"/>
      <c r="GSD169" s="90"/>
      <c r="GSE169" s="90"/>
      <c r="GSF169" s="90"/>
      <c r="GSG169" s="90"/>
      <c r="GSH169" s="90"/>
      <c r="GSI169" s="90"/>
      <c r="GSJ169" s="90"/>
      <c r="GSK169" s="90"/>
      <c r="GSL169" s="90"/>
      <c r="GSM169" s="90"/>
      <c r="GSN169" s="90"/>
      <c r="GSO169" s="90"/>
      <c r="GSP169" s="90"/>
      <c r="GSQ169" s="90"/>
      <c r="GSR169" s="90"/>
      <c r="GSS169" s="90"/>
      <c r="GST169" s="90"/>
      <c r="GSU169" s="90"/>
      <c r="GSV169" s="90"/>
      <c r="GSW169" s="90"/>
      <c r="GSX169" s="90"/>
      <c r="GSY169" s="90"/>
      <c r="GSZ169" s="90"/>
      <c r="GTA169" s="90"/>
      <c r="GTB169" s="90"/>
      <c r="GTC169" s="90"/>
      <c r="GTD169" s="90"/>
      <c r="GTE169" s="90"/>
      <c r="GTF169" s="90"/>
      <c r="GTG169" s="90"/>
      <c r="GTH169" s="90"/>
      <c r="GTI169" s="90"/>
      <c r="GTJ169" s="90"/>
      <c r="GTK169" s="90"/>
      <c r="GTL169" s="90"/>
      <c r="GTM169" s="90"/>
      <c r="GTN169" s="90"/>
      <c r="GTO169" s="90"/>
      <c r="GTP169" s="90"/>
      <c r="GTQ169" s="90"/>
      <c r="GTR169" s="90"/>
      <c r="GTS169" s="90"/>
      <c r="GTT169" s="90"/>
      <c r="GTU169" s="90"/>
      <c r="GTV169" s="90"/>
      <c r="GTW169" s="90"/>
      <c r="GTX169" s="90"/>
      <c r="GTY169" s="90"/>
      <c r="GTZ169" s="90"/>
      <c r="GUA169" s="90"/>
      <c r="GUB169" s="90"/>
      <c r="GUC169" s="90"/>
      <c r="GUD169" s="90"/>
      <c r="GUE169" s="90"/>
      <c r="GUF169" s="90"/>
      <c r="GUG169" s="90"/>
      <c r="GUH169" s="90"/>
      <c r="GUI169" s="90"/>
      <c r="GUJ169" s="90"/>
      <c r="GUK169" s="90"/>
      <c r="GUL169" s="90"/>
      <c r="GUM169" s="90"/>
      <c r="GUN169" s="90"/>
      <c r="GUO169" s="90"/>
      <c r="GUP169" s="90"/>
      <c r="GUQ169" s="90"/>
      <c r="GUR169" s="90"/>
      <c r="GUS169" s="90"/>
      <c r="GUT169" s="90"/>
      <c r="GUU169" s="90"/>
      <c r="GUV169" s="90"/>
      <c r="GUW169" s="90"/>
      <c r="GUX169" s="90"/>
      <c r="GUY169" s="90"/>
      <c r="GUZ169" s="90"/>
      <c r="GVA169" s="90"/>
      <c r="GVB169" s="90"/>
      <c r="GVC169" s="90"/>
      <c r="GVD169" s="90"/>
      <c r="GVE169" s="90"/>
      <c r="GVF169" s="90"/>
      <c r="GVG169" s="90"/>
      <c r="GVH169" s="90"/>
      <c r="GVI169" s="90"/>
      <c r="GVJ169" s="90"/>
      <c r="GVK169" s="90"/>
      <c r="GVL169" s="90"/>
      <c r="GVM169" s="90"/>
      <c r="GVN169" s="90"/>
      <c r="GVO169" s="90"/>
      <c r="GVP169" s="90"/>
      <c r="GVQ169" s="90"/>
      <c r="GVR169" s="90"/>
      <c r="GVS169" s="90"/>
      <c r="GVT169" s="90"/>
      <c r="GVU169" s="90"/>
      <c r="GVV169" s="90"/>
      <c r="GVW169" s="90"/>
      <c r="GVX169" s="90"/>
      <c r="GVY169" s="90"/>
      <c r="GVZ169" s="90"/>
      <c r="GWA169" s="90"/>
      <c r="GWB169" s="90"/>
      <c r="GWC169" s="90"/>
      <c r="GWD169" s="90"/>
      <c r="GWE169" s="90"/>
      <c r="GWF169" s="90"/>
      <c r="GWG169" s="90"/>
      <c r="GWH169" s="90"/>
      <c r="GWI169" s="90"/>
      <c r="GWJ169" s="90"/>
      <c r="GWK169" s="90"/>
      <c r="GWL169" s="90"/>
      <c r="GWM169" s="90"/>
      <c r="GWN169" s="90"/>
      <c r="GWO169" s="90"/>
      <c r="GWP169" s="90"/>
      <c r="GWQ169" s="90"/>
      <c r="GWR169" s="90"/>
      <c r="GWS169" s="90"/>
      <c r="GWT169" s="90"/>
      <c r="GWU169" s="90"/>
      <c r="GWV169" s="90"/>
      <c r="GWW169" s="90"/>
      <c r="GWX169" s="90"/>
      <c r="GWY169" s="90"/>
      <c r="GWZ169" s="90"/>
      <c r="GXA169" s="90"/>
      <c r="GXB169" s="90"/>
      <c r="GXC169" s="90"/>
      <c r="GXD169" s="90"/>
      <c r="GXE169" s="90"/>
      <c r="GXF169" s="90"/>
      <c r="GXG169" s="90"/>
      <c r="GXH169" s="90"/>
      <c r="GXI169" s="90"/>
      <c r="GXJ169" s="90"/>
      <c r="GXK169" s="90"/>
      <c r="GXL169" s="90"/>
      <c r="GXM169" s="90"/>
      <c r="GXN169" s="90"/>
      <c r="GXO169" s="90"/>
      <c r="GXP169" s="90"/>
      <c r="GXQ169" s="90"/>
      <c r="GXR169" s="90"/>
      <c r="GXS169" s="90"/>
      <c r="GXT169" s="90"/>
      <c r="GXU169" s="90"/>
      <c r="GXV169" s="90"/>
      <c r="GXW169" s="90"/>
      <c r="GXX169" s="90"/>
      <c r="GXY169" s="90"/>
      <c r="GXZ169" s="90"/>
      <c r="GYA169" s="90"/>
      <c r="GYB169" s="90"/>
      <c r="GYC169" s="90"/>
      <c r="GYD169" s="90"/>
      <c r="GYE169" s="90"/>
      <c r="GYF169" s="90"/>
      <c r="GYG169" s="90"/>
      <c r="GYH169" s="90"/>
      <c r="GYI169" s="90"/>
      <c r="GYJ169" s="90"/>
      <c r="GYK169" s="90"/>
      <c r="GYL169" s="90"/>
      <c r="GYM169" s="90"/>
      <c r="GYN169" s="90"/>
      <c r="GYO169" s="90"/>
      <c r="GYP169" s="90"/>
      <c r="GYQ169" s="90"/>
      <c r="GYR169" s="90"/>
      <c r="GYS169" s="90"/>
      <c r="GYT169" s="90"/>
      <c r="GYU169" s="90"/>
      <c r="GYV169" s="90"/>
      <c r="GYW169" s="90"/>
      <c r="GYX169" s="90"/>
      <c r="GYY169" s="90"/>
      <c r="GYZ169" s="90"/>
      <c r="GZA169" s="90"/>
      <c r="GZB169" s="90"/>
      <c r="GZC169" s="90"/>
      <c r="GZD169" s="90"/>
      <c r="GZE169" s="90"/>
      <c r="GZF169" s="90"/>
      <c r="GZG169" s="90"/>
      <c r="GZH169" s="90"/>
      <c r="GZI169" s="90"/>
      <c r="GZJ169" s="90"/>
      <c r="GZK169" s="90"/>
      <c r="GZL169" s="90"/>
      <c r="GZM169" s="90"/>
      <c r="GZN169" s="90"/>
      <c r="GZO169" s="90"/>
      <c r="GZP169" s="90"/>
      <c r="GZQ169" s="90"/>
      <c r="GZR169" s="90"/>
      <c r="GZS169" s="90"/>
      <c r="GZT169" s="90"/>
      <c r="GZU169" s="90"/>
      <c r="GZV169" s="90"/>
      <c r="GZW169" s="90"/>
      <c r="GZX169" s="90"/>
      <c r="GZY169" s="90"/>
      <c r="GZZ169" s="90"/>
      <c r="HAA169" s="90"/>
      <c r="HAB169" s="90"/>
      <c r="HAC169" s="90"/>
      <c r="HAD169" s="90"/>
      <c r="HAE169" s="90"/>
      <c r="HAF169" s="90"/>
      <c r="HAG169" s="90"/>
      <c r="HAH169" s="90"/>
      <c r="HAI169" s="90"/>
      <c r="HAJ169" s="90"/>
      <c r="HAK169" s="90"/>
      <c r="HAL169" s="90"/>
      <c r="HAM169" s="90"/>
      <c r="HAN169" s="90"/>
      <c r="HAO169" s="90"/>
      <c r="HAP169" s="90"/>
      <c r="HAQ169" s="90"/>
      <c r="HAR169" s="90"/>
      <c r="HAS169" s="90"/>
      <c r="HAT169" s="90"/>
      <c r="HAU169" s="90"/>
      <c r="HAV169" s="90"/>
      <c r="HAW169" s="90"/>
      <c r="HAX169" s="90"/>
      <c r="HAY169" s="90"/>
      <c r="HAZ169" s="90"/>
      <c r="HBA169" s="90"/>
      <c r="HBB169" s="90"/>
      <c r="HBC169" s="90"/>
      <c r="HBD169" s="90"/>
      <c r="HBE169" s="90"/>
      <c r="HBF169" s="90"/>
      <c r="HBG169" s="90"/>
      <c r="HBH169" s="90"/>
      <c r="HBI169" s="90"/>
      <c r="HBJ169" s="90"/>
      <c r="HBK169" s="90"/>
      <c r="HBL169" s="90"/>
      <c r="HBM169" s="90"/>
      <c r="HBN169" s="90"/>
      <c r="HBO169" s="90"/>
      <c r="HBP169" s="90"/>
      <c r="HBQ169" s="90"/>
      <c r="HBR169" s="90"/>
      <c r="HBS169" s="90"/>
      <c r="HBT169" s="90"/>
      <c r="HBU169" s="90"/>
      <c r="HBV169" s="90"/>
      <c r="HBW169" s="90"/>
      <c r="HBX169" s="90"/>
      <c r="HBY169" s="90"/>
      <c r="HBZ169" s="90"/>
      <c r="HCA169" s="90"/>
      <c r="HCB169" s="90"/>
      <c r="HCC169" s="90"/>
      <c r="HCD169" s="90"/>
      <c r="HCE169" s="90"/>
      <c r="HCF169" s="90"/>
      <c r="HCG169" s="90"/>
      <c r="HCH169" s="90"/>
      <c r="HCI169" s="90"/>
      <c r="HCJ169" s="90"/>
      <c r="HCK169" s="90"/>
      <c r="HCL169" s="90"/>
      <c r="HCM169" s="90"/>
      <c r="HCN169" s="90"/>
      <c r="HCO169" s="90"/>
      <c r="HCP169" s="90"/>
      <c r="HCQ169" s="90"/>
      <c r="HCR169" s="90"/>
      <c r="HCS169" s="90"/>
      <c r="HCT169" s="90"/>
      <c r="HCU169" s="90"/>
      <c r="HCV169" s="90"/>
      <c r="HCW169" s="90"/>
      <c r="HCX169" s="90"/>
      <c r="HCY169" s="90"/>
      <c r="HCZ169" s="90"/>
      <c r="HDA169" s="90"/>
      <c r="HDB169" s="90"/>
      <c r="HDC169" s="90"/>
      <c r="HDD169" s="90"/>
      <c r="HDE169" s="90"/>
      <c r="HDF169" s="90"/>
      <c r="HDG169" s="90"/>
      <c r="HDH169" s="90"/>
      <c r="HDI169" s="90"/>
      <c r="HDJ169" s="90"/>
      <c r="HDK169" s="90"/>
      <c r="HDL169" s="90"/>
      <c r="HDM169" s="90"/>
      <c r="HDN169" s="90"/>
      <c r="HDO169" s="90"/>
      <c r="HDP169" s="90"/>
      <c r="HDQ169" s="90"/>
      <c r="HDR169" s="90"/>
      <c r="HDS169" s="90"/>
      <c r="HDT169" s="90"/>
      <c r="HDU169" s="90"/>
      <c r="HDV169" s="90"/>
      <c r="HDW169" s="90"/>
      <c r="HDX169" s="90"/>
      <c r="HDY169" s="90"/>
      <c r="HDZ169" s="90"/>
      <c r="HEA169" s="90"/>
      <c r="HEB169" s="90"/>
      <c r="HEC169" s="90"/>
      <c r="HED169" s="90"/>
      <c r="HEE169" s="90"/>
      <c r="HEF169" s="90"/>
      <c r="HEG169" s="90"/>
      <c r="HEH169" s="90"/>
      <c r="HEI169" s="90"/>
      <c r="HEJ169" s="90"/>
      <c r="HEK169" s="90"/>
      <c r="HEL169" s="90"/>
      <c r="HEM169" s="90"/>
      <c r="HEN169" s="90"/>
      <c r="HEO169" s="90"/>
      <c r="HEP169" s="90"/>
      <c r="HEQ169" s="90"/>
      <c r="HER169" s="90"/>
      <c r="HES169" s="90"/>
      <c r="HET169" s="90"/>
      <c r="HEU169" s="90"/>
      <c r="HEV169" s="90"/>
      <c r="HEW169" s="90"/>
      <c r="HEX169" s="90"/>
      <c r="HEY169" s="90"/>
      <c r="HEZ169" s="90"/>
      <c r="HFA169" s="90"/>
      <c r="HFB169" s="90"/>
      <c r="HFC169" s="90"/>
      <c r="HFD169" s="90"/>
      <c r="HFE169" s="90"/>
      <c r="HFF169" s="90"/>
      <c r="HFG169" s="90"/>
      <c r="HFH169" s="90"/>
      <c r="HFI169" s="90"/>
      <c r="HFJ169" s="90"/>
      <c r="HFK169" s="90"/>
      <c r="HFL169" s="90"/>
      <c r="HFM169" s="90"/>
      <c r="HFN169" s="90"/>
      <c r="HFO169" s="90"/>
      <c r="HFP169" s="90"/>
      <c r="HFQ169" s="90"/>
      <c r="HFR169" s="90"/>
      <c r="HFS169" s="90"/>
      <c r="HFT169" s="90"/>
      <c r="HFU169" s="90"/>
      <c r="HFV169" s="90"/>
      <c r="HFW169" s="90"/>
      <c r="HFX169" s="90"/>
      <c r="HFY169" s="90"/>
      <c r="HFZ169" s="90"/>
      <c r="HGA169" s="90"/>
      <c r="HGB169" s="90"/>
      <c r="HGC169" s="90"/>
      <c r="HGD169" s="90"/>
      <c r="HGE169" s="90"/>
      <c r="HGF169" s="90"/>
      <c r="HGG169" s="90"/>
      <c r="HGH169" s="90"/>
      <c r="HGI169" s="90"/>
      <c r="HGJ169" s="90"/>
      <c r="HGK169" s="90"/>
      <c r="HGL169" s="90"/>
      <c r="HGM169" s="90"/>
      <c r="HGN169" s="90"/>
      <c r="HGO169" s="90"/>
      <c r="HGP169" s="90"/>
      <c r="HGQ169" s="90"/>
      <c r="HGR169" s="90"/>
      <c r="HGS169" s="90"/>
      <c r="HGT169" s="90"/>
      <c r="HGU169" s="90"/>
      <c r="HGV169" s="90"/>
      <c r="HGW169" s="90"/>
      <c r="HGX169" s="90"/>
      <c r="HGY169" s="90"/>
      <c r="HGZ169" s="90"/>
      <c r="HHA169" s="90"/>
      <c r="HHB169" s="90"/>
      <c r="HHC169" s="90"/>
      <c r="HHD169" s="90"/>
      <c r="HHE169" s="90"/>
      <c r="HHF169" s="90"/>
      <c r="HHG169" s="90"/>
      <c r="HHH169" s="90"/>
      <c r="HHI169" s="90"/>
      <c r="HHJ169" s="90"/>
      <c r="HHK169" s="90"/>
      <c r="HHL169" s="90"/>
      <c r="HHM169" s="90"/>
      <c r="HHN169" s="90"/>
      <c r="HHO169" s="90"/>
      <c r="HHP169" s="90"/>
      <c r="HHQ169" s="90"/>
      <c r="HHR169" s="90"/>
      <c r="HHS169" s="90"/>
      <c r="HHT169" s="90"/>
      <c r="HHU169" s="90"/>
      <c r="HHV169" s="90"/>
      <c r="HHW169" s="90"/>
      <c r="HHX169" s="90"/>
      <c r="HHY169" s="90"/>
      <c r="HHZ169" s="90"/>
      <c r="HIA169" s="90"/>
      <c r="HIB169" s="90"/>
      <c r="HIC169" s="90"/>
      <c r="HID169" s="90"/>
      <c r="HIE169" s="90"/>
      <c r="HIF169" s="90"/>
      <c r="HIG169" s="90"/>
      <c r="HIH169" s="90"/>
      <c r="HII169" s="90"/>
      <c r="HIJ169" s="90"/>
      <c r="HIK169" s="90"/>
      <c r="HIL169" s="90"/>
      <c r="HIM169" s="90"/>
      <c r="HIN169" s="90"/>
      <c r="HIO169" s="90"/>
      <c r="HIP169" s="90"/>
      <c r="HIQ169" s="90"/>
      <c r="HIR169" s="90"/>
      <c r="HIS169" s="90"/>
      <c r="HIT169" s="90"/>
      <c r="HIU169" s="90"/>
      <c r="HIV169" s="90"/>
      <c r="HIW169" s="90"/>
      <c r="HIX169" s="90"/>
      <c r="HIY169" s="90"/>
      <c r="HIZ169" s="90"/>
      <c r="HJA169" s="90"/>
      <c r="HJB169" s="90"/>
      <c r="HJC169" s="90"/>
      <c r="HJD169" s="90"/>
      <c r="HJE169" s="90"/>
      <c r="HJF169" s="90"/>
      <c r="HJG169" s="90"/>
      <c r="HJH169" s="90"/>
      <c r="HJI169" s="90"/>
      <c r="HJJ169" s="90"/>
      <c r="HJK169" s="90"/>
      <c r="HJL169" s="90"/>
      <c r="HJM169" s="90"/>
      <c r="HJN169" s="90"/>
      <c r="HJO169" s="90"/>
      <c r="HJP169" s="90"/>
      <c r="HJQ169" s="90"/>
      <c r="HJR169" s="90"/>
      <c r="HJS169" s="90"/>
      <c r="HJT169" s="90"/>
      <c r="HJU169" s="90"/>
      <c r="HJV169" s="90"/>
      <c r="HJW169" s="90"/>
      <c r="HJX169" s="90"/>
      <c r="HJY169" s="90"/>
      <c r="HJZ169" s="90"/>
      <c r="HKA169" s="90"/>
      <c r="HKB169" s="90"/>
      <c r="HKC169" s="90"/>
      <c r="HKD169" s="90"/>
      <c r="HKE169" s="90"/>
      <c r="HKF169" s="90"/>
      <c r="HKG169" s="90"/>
      <c r="HKH169" s="90"/>
      <c r="HKI169" s="90"/>
      <c r="HKJ169" s="90"/>
      <c r="HKK169" s="90"/>
      <c r="HKL169" s="90"/>
      <c r="HKM169" s="90"/>
      <c r="HKN169" s="90"/>
      <c r="HKO169" s="90"/>
      <c r="HKP169" s="90"/>
      <c r="HKQ169" s="90"/>
      <c r="HKR169" s="90"/>
      <c r="HKS169" s="90"/>
      <c r="HKT169" s="90"/>
      <c r="HKU169" s="90"/>
      <c r="HKV169" s="90"/>
      <c r="HKW169" s="90"/>
      <c r="HKX169" s="90"/>
      <c r="HKY169" s="90"/>
      <c r="HKZ169" s="90"/>
      <c r="HLA169" s="90"/>
      <c r="HLB169" s="90"/>
      <c r="HLC169" s="90"/>
      <c r="HLD169" s="90"/>
      <c r="HLE169" s="90"/>
      <c r="HLF169" s="90"/>
      <c r="HLG169" s="90"/>
      <c r="HLH169" s="90"/>
      <c r="HLI169" s="90"/>
      <c r="HLJ169" s="90"/>
      <c r="HLK169" s="90"/>
      <c r="HLL169" s="90"/>
      <c r="HLM169" s="90"/>
      <c r="HLN169" s="90"/>
      <c r="HLO169" s="90"/>
      <c r="HLP169" s="90"/>
      <c r="HLQ169" s="90"/>
      <c r="HLR169" s="90"/>
      <c r="HLS169" s="90"/>
      <c r="HLT169" s="90"/>
      <c r="HLU169" s="90"/>
      <c r="HLV169" s="90"/>
      <c r="HLW169" s="90"/>
      <c r="HLX169" s="90"/>
      <c r="HLY169" s="90"/>
      <c r="HLZ169" s="90"/>
      <c r="HMA169" s="90"/>
      <c r="HMB169" s="90"/>
      <c r="HMC169" s="90"/>
      <c r="HMD169" s="90"/>
      <c r="HME169" s="90"/>
      <c r="HMF169" s="90"/>
      <c r="HMG169" s="90"/>
      <c r="HMH169" s="90"/>
      <c r="HMI169" s="90"/>
      <c r="HMJ169" s="90"/>
      <c r="HMK169" s="90"/>
      <c r="HML169" s="90"/>
      <c r="HMM169" s="90"/>
      <c r="HMN169" s="90"/>
      <c r="HMO169" s="90"/>
      <c r="HMP169" s="90"/>
      <c r="HMQ169" s="90"/>
      <c r="HMR169" s="90"/>
      <c r="HMS169" s="90"/>
      <c r="HMT169" s="90"/>
      <c r="HMU169" s="90"/>
      <c r="HMV169" s="90"/>
      <c r="HMW169" s="90"/>
      <c r="HMX169" s="90"/>
      <c r="HMY169" s="90"/>
      <c r="HMZ169" s="90"/>
      <c r="HNA169" s="90"/>
      <c r="HNB169" s="90"/>
      <c r="HNC169" s="90"/>
      <c r="HND169" s="90"/>
      <c r="HNE169" s="90"/>
      <c r="HNF169" s="90"/>
      <c r="HNG169" s="90"/>
      <c r="HNH169" s="90"/>
      <c r="HNI169" s="90"/>
      <c r="HNJ169" s="90"/>
      <c r="HNK169" s="90"/>
      <c r="HNL169" s="90"/>
      <c r="HNM169" s="90"/>
      <c r="HNN169" s="90"/>
      <c r="HNO169" s="90"/>
      <c r="HNP169" s="90"/>
      <c r="HNQ169" s="90"/>
      <c r="HNR169" s="90"/>
      <c r="HNS169" s="90"/>
      <c r="HNT169" s="90"/>
      <c r="HNU169" s="90"/>
      <c r="HNV169" s="90"/>
      <c r="HNW169" s="90"/>
      <c r="HNX169" s="90"/>
      <c r="HNY169" s="90"/>
      <c r="HNZ169" s="90"/>
      <c r="HOA169" s="90"/>
      <c r="HOB169" s="90"/>
      <c r="HOC169" s="90"/>
      <c r="HOD169" s="90"/>
      <c r="HOE169" s="90"/>
      <c r="HOF169" s="90"/>
      <c r="HOG169" s="90"/>
      <c r="HOH169" s="90"/>
      <c r="HOI169" s="90"/>
      <c r="HOJ169" s="90"/>
      <c r="HOK169" s="90"/>
      <c r="HOL169" s="90"/>
      <c r="HOM169" s="90"/>
      <c r="HON169" s="90"/>
      <c r="HOO169" s="90"/>
      <c r="HOP169" s="90"/>
      <c r="HOQ169" s="90"/>
      <c r="HOR169" s="90"/>
      <c r="HOS169" s="90"/>
      <c r="HOT169" s="90"/>
      <c r="HOU169" s="90"/>
      <c r="HOV169" s="90"/>
      <c r="HOW169" s="90"/>
      <c r="HOX169" s="90"/>
      <c r="HOY169" s="90"/>
      <c r="HOZ169" s="90"/>
      <c r="HPA169" s="90"/>
      <c r="HPB169" s="90"/>
      <c r="HPC169" s="90"/>
      <c r="HPD169" s="90"/>
      <c r="HPE169" s="90"/>
      <c r="HPF169" s="90"/>
      <c r="HPG169" s="90"/>
      <c r="HPH169" s="90"/>
      <c r="HPI169" s="90"/>
      <c r="HPJ169" s="90"/>
      <c r="HPK169" s="90"/>
      <c r="HPL169" s="90"/>
      <c r="HPM169" s="90"/>
      <c r="HPN169" s="90"/>
      <c r="HPO169" s="90"/>
      <c r="HPP169" s="90"/>
      <c r="HPQ169" s="90"/>
      <c r="HPR169" s="90"/>
      <c r="HPS169" s="90"/>
      <c r="HPT169" s="90"/>
      <c r="HPU169" s="90"/>
      <c r="HPV169" s="90"/>
      <c r="HPW169" s="90"/>
      <c r="HPX169" s="90"/>
      <c r="HPY169" s="90"/>
      <c r="HPZ169" s="90"/>
      <c r="HQA169" s="90"/>
      <c r="HQB169" s="90"/>
      <c r="HQC169" s="90"/>
      <c r="HQD169" s="90"/>
      <c r="HQE169" s="90"/>
      <c r="HQF169" s="90"/>
      <c r="HQG169" s="90"/>
      <c r="HQH169" s="90"/>
      <c r="HQI169" s="90"/>
      <c r="HQJ169" s="90"/>
      <c r="HQK169" s="90"/>
      <c r="HQL169" s="90"/>
      <c r="HQM169" s="90"/>
      <c r="HQN169" s="90"/>
      <c r="HQO169" s="90"/>
      <c r="HQP169" s="90"/>
      <c r="HQQ169" s="90"/>
      <c r="HQR169" s="90"/>
      <c r="HQS169" s="90"/>
      <c r="HQT169" s="90"/>
      <c r="HQU169" s="90"/>
      <c r="HQV169" s="90"/>
      <c r="HQW169" s="90"/>
      <c r="HQX169" s="90"/>
      <c r="HQY169" s="90"/>
      <c r="HQZ169" s="90"/>
      <c r="HRA169" s="90"/>
      <c r="HRB169" s="90"/>
      <c r="HRC169" s="90"/>
      <c r="HRD169" s="90"/>
      <c r="HRE169" s="90"/>
      <c r="HRF169" s="90"/>
      <c r="HRG169" s="90"/>
      <c r="HRH169" s="90"/>
      <c r="HRI169" s="90"/>
      <c r="HRJ169" s="90"/>
      <c r="HRK169" s="90"/>
      <c r="HRL169" s="90"/>
      <c r="HRM169" s="90"/>
      <c r="HRN169" s="90"/>
      <c r="HRO169" s="90"/>
      <c r="HRP169" s="90"/>
      <c r="HRQ169" s="90"/>
      <c r="HRR169" s="90"/>
      <c r="HRS169" s="90"/>
      <c r="HRT169" s="90"/>
      <c r="HRU169" s="90"/>
      <c r="HRV169" s="90"/>
      <c r="HRW169" s="90"/>
      <c r="HRX169" s="90"/>
      <c r="HRY169" s="90"/>
      <c r="HRZ169" s="90"/>
      <c r="HSA169" s="90"/>
      <c r="HSB169" s="90"/>
      <c r="HSC169" s="90"/>
      <c r="HSD169" s="90"/>
      <c r="HSE169" s="90"/>
      <c r="HSF169" s="90"/>
      <c r="HSG169" s="90"/>
      <c r="HSH169" s="90"/>
      <c r="HSI169" s="90"/>
      <c r="HSJ169" s="90"/>
      <c r="HSK169" s="90"/>
      <c r="HSL169" s="90"/>
      <c r="HSM169" s="90"/>
      <c r="HSN169" s="90"/>
      <c r="HSO169" s="90"/>
      <c r="HSP169" s="90"/>
      <c r="HSQ169" s="90"/>
      <c r="HSR169" s="90"/>
      <c r="HSS169" s="90"/>
      <c r="HST169" s="90"/>
      <c r="HSU169" s="90"/>
      <c r="HSV169" s="90"/>
      <c r="HSW169" s="90"/>
      <c r="HSX169" s="90"/>
      <c r="HSY169" s="90"/>
      <c r="HSZ169" s="90"/>
      <c r="HTA169" s="90"/>
      <c r="HTB169" s="90"/>
      <c r="HTC169" s="90"/>
      <c r="HTD169" s="90"/>
      <c r="HTE169" s="90"/>
      <c r="HTF169" s="90"/>
      <c r="HTG169" s="90"/>
      <c r="HTH169" s="90"/>
      <c r="HTI169" s="90"/>
      <c r="HTJ169" s="90"/>
      <c r="HTK169" s="90"/>
      <c r="HTL169" s="90"/>
      <c r="HTM169" s="90"/>
      <c r="HTN169" s="90"/>
      <c r="HTO169" s="90"/>
      <c r="HTP169" s="90"/>
      <c r="HTQ169" s="90"/>
      <c r="HTR169" s="90"/>
      <c r="HTS169" s="90"/>
      <c r="HTT169" s="90"/>
      <c r="HTU169" s="90"/>
      <c r="HTV169" s="90"/>
      <c r="HTW169" s="90"/>
      <c r="HTX169" s="90"/>
      <c r="HTY169" s="90"/>
      <c r="HTZ169" s="90"/>
      <c r="HUA169" s="90"/>
      <c r="HUB169" s="90"/>
      <c r="HUC169" s="90"/>
      <c r="HUD169" s="90"/>
      <c r="HUE169" s="90"/>
      <c r="HUF169" s="90"/>
      <c r="HUG169" s="90"/>
      <c r="HUH169" s="90"/>
      <c r="HUI169" s="90"/>
      <c r="HUJ169" s="90"/>
      <c r="HUK169" s="90"/>
      <c r="HUL169" s="90"/>
      <c r="HUM169" s="90"/>
      <c r="HUN169" s="90"/>
      <c r="HUO169" s="90"/>
      <c r="HUP169" s="90"/>
      <c r="HUQ169" s="90"/>
      <c r="HUR169" s="90"/>
      <c r="HUS169" s="90"/>
      <c r="HUT169" s="90"/>
      <c r="HUU169" s="90"/>
      <c r="HUV169" s="90"/>
      <c r="HUW169" s="90"/>
      <c r="HUX169" s="90"/>
      <c r="HUY169" s="90"/>
      <c r="HUZ169" s="90"/>
      <c r="HVA169" s="90"/>
      <c r="HVB169" s="90"/>
      <c r="HVC169" s="90"/>
      <c r="HVD169" s="90"/>
      <c r="HVE169" s="90"/>
      <c r="HVF169" s="90"/>
      <c r="HVG169" s="90"/>
      <c r="HVH169" s="90"/>
      <c r="HVI169" s="90"/>
      <c r="HVJ169" s="90"/>
      <c r="HVK169" s="90"/>
      <c r="HVL169" s="90"/>
      <c r="HVM169" s="90"/>
      <c r="HVN169" s="90"/>
      <c r="HVO169" s="90"/>
      <c r="HVP169" s="90"/>
      <c r="HVQ169" s="90"/>
      <c r="HVR169" s="90"/>
      <c r="HVS169" s="90"/>
      <c r="HVT169" s="90"/>
      <c r="HVU169" s="90"/>
      <c r="HVV169" s="90"/>
      <c r="HVW169" s="90"/>
      <c r="HVX169" s="90"/>
      <c r="HVY169" s="90"/>
      <c r="HVZ169" s="90"/>
      <c r="HWA169" s="90"/>
      <c r="HWB169" s="90"/>
      <c r="HWC169" s="90"/>
      <c r="HWD169" s="90"/>
      <c r="HWE169" s="90"/>
      <c r="HWF169" s="90"/>
      <c r="HWG169" s="90"/>
      <c r="HWH169" s="90"/>
      <c r="HWI169" s="90"/>
      <c r="HWJ169" s="90"/>
      <c r="HWK169" s="90"/>
      <c r="HWL169" s="90"/>
      <c r="HWM169" s="90"/>
      <c r="HWN169" s="90"/>
      <c r="HWO169" s="90"/>
      <c r="HWP169" s="90"/>
      <c r="HWQ169" s="90"/>
      <c r="HWR169" s="90"/>
      <c r="HWS169" s="90"/>
      <c r="HWT169" s="90"/>
      <c r="HWU169" s="90"/>
      <c r="HWV169" s="90"/>
      <c r="HWW169" s="90"/>
      <c r="HWX169" s="90"/>
      <c r="HWY169" s="90"/>
      <c r="HWZ169" s="90"/>
      <c r="HXA169" s="90"/>
      <c r="HXB169" s="90"/>
      <c r="HXC169" s="90"/>
      <c r="HXD169" s="90"/>
      <c r="HXE169" s="90"/>
      <c r="HXF169" s="90"/>
      <c r="HXG169" s="90"/>
      <c r="HXH169" s="90"/>
      <c r="HXI169" s="90"/>
      <c r="HXJ169" s="90"/>
      <c r="HXK169" s="90"/>
      <c r="HXL169" s="90"/>
      <c r="HXM169" s="90"/>
      <c r="HXN169" s="90"/>
      <c r="HXO169" s="90"/>
      <c r="HXP169" s="90"/>
      <c r="HXQ169" s="90"/>
      <c r="HXR169" s="90"/>
      <c r="HXS169" s="90"/>
      <c r="HXT169" s="90"/>
      <c r="HXU169" s="90"/>
      <c r="HXV169" s="90"/>
      <c r="HXW169" s="90"/>
      <c r="HXX169" s="90"/>
      <c r="HXY169" s="90"/>
      <c r="HXZ169" s="90"/>
      <c r="HYA169" s="90"/>
      <c r="HYB169" s="90"/>
      <c r="HYC169" s="90"/>
      <c r="HYD169" s="90"/>
      <c r="HYE169" s="90"/>
      <c r="HYF169" s="90"/>
      <c r="HYG169" s="90"/>
      <c r="HYH169" s="90"/>
      <c r="HYI169" s="90"/>
      <c r="HYJ169" s="90"/>
      <c r="HYK169" s="90"/>
      <c r="HYL169" s="90"/>
      <c r="HYM169" s="90"/>
      <c r="HYN169" s="90"/>
      <c r="HYO169" s="90"/>
      <c r="HYP169" s="90"/>
      <c r="HYQ169" s="90"/>
      <c r="HYR169" s="90"/>
      <c r="HYS169" s="90"/>
      <c r="HYT169" s="90"/>
      <c r="HYU169" s="90"/>
      <c r="HYV169" s="90"/>
      <c r="HYW169" s="90"/>
      <c r="HYX169" s="90"/>
      <c r="HYY169" s="90"/>
      <c r="HYZ169" s="90"/>
      <c r="HZA169" s="90"/>
      <c r="HZB169" s="90"/>
      <c r="HZC169" s="90"/>
      <c r="HZD169" s="90"/>
      <c r="HZE169" s="90"/>
      <c r="HZF169" s="90"/>
      <c r="HZG169" s="90"/>
      <c r="HZH169" s="90"/>
      <c r="HZI169" s="90"/>
      <c r="HZJ169" s="90"/>
      <c r="HZK169" s="90"/>
      <c r="HZL169" s="90"/>
      <c r="HZM169" s="90"/>
      <c r="HZN169" s="90"/>
      <c r="HZO169" s="90"/>
      <c r="HZP169" s="90"/>
      <c r="HZQ169" s="90"/>
      <c r="HZR169" s="90"/>
      <c r="HZS169" s="90"/>
      <c r="HZT169" s="90"/>
      <c r="HZU169" s="90"/>
      <c r="HZV169" s="90"/>
      <c r="HZW169" s="90"/>
      <c r="HZX169" s="90"/>
      <c r="HZY169" s="90"/>
      <c r="HZZ169" s="90"/>
      <c r="IAA169" s="90"/>
      <c r="IAB169" s="90"/>
      <c r="IAC169" s="90"/>
      <c r="IAD169" s="90"/>
      <c r="IAE169" s="90"/>
      <c r="IAF169" s="90"/>
      <c r="IAG169" s="90"/>
      <c r="IAH169" s="90"/>
      <c r="IAI169" s="90"/>
      <c r="IAJ169" s="90"/>
      <c r="IAK169" s="90"/>
      <c r="IAL169" s="90"/>
      <c r="IAM169" s="90"/>
      <c r="IAN169" s="90"/>
      <c r="IAO169" s="90"/>
      <c r="IAP169" s="90"/>
      <c r="IAQ169" s="90"/>
      <c r="IAR169" s="90"/>
      <c r="IAS169" s="90"/>
      <c r="IAT169" s="90"/>
      <c r="IAU169" s="90"/>
      <c r="IAV169" s="90"/>
      <c r="IAW169" s="90"/>
      <c r="IAX169" s="90"/>
      <c r="IAY169" s="90"/>
      <c r="IAZ169" s="90"/>
      <c r="IBA169" s="90"/>
      <c r="IBB169" s="90"/>
      <c r="IBC169" s="90"/>
      <c r="IBD169" s="90"/>
      <c r="IBE169" s="90"/>
      <c r="IBF169" s="90"/>
      <c r="IBG169" s="90"/>
      <c r="IBH169" s="90"/>
      <c r="IBI169" s="90"/>
      <c r="IBJ169" s="90"/>
      <c r="IBK169" s="90"/>
      <c r="IBL169" s="90"/>
      <c r="IBM169" s="90"/>
      <c r="IBN169" s="90"/>
      <c r="IBO169" s="90"/>
      <c r="IBP169" s="90"/>
      <c r="IBQ169" s="90"/>
      <c r="IBR169" s="90"/>
      <c r="IBS169" s="90"/>
      <c r="IBT169" s="90"/>
      <c r="IBU169" s="90"/>
      <c r="IBV169" s="90"/>
      <c r="IBW169" s="90"/>
      <c r="IBX169" s="90"/>
      <c r="IBY169" s="90"/>
      <c r="IBZ169" s="90"/>
      <c r="ICA169" s="90"/>
      <c r="ICB169" s="90"/>
      <c r="ICC169" s="90"/>
      <c r="ICD169" s="90"/>
      <c r="ICE169" s="90"/>
      <c r="ICF169" s="90"/>
      <c r="ICG169" s="90"/>
      <c r="ICH169" s="90"/>
      <c r="ICI169" s="90"/>
      <c r="ICJ169" s="90"/>
      <c r="ICK169" s="90"/>
      <c r="ICL169" s="90"/>
      <c r="ICM169" s="90"/>
      <c r="ICN169" s="90"/>
      <c r="ICO169" s="90"/>
      <c r="ICP169" s="90"/>
      <c r="ICQ169" s="90"/>
      <c r="ICR169" s="90"/>
      <c r="ICS169" s="90"/>
      <c r="ICT169" s="90"/>
      <c r="ICU169" s="90"/>
      <c r="ICV169" s="90"/>
      <c r="ICW169" s="90"/>
      <c r="ICX169" s="90"/>
      <c r="ICY169" s="90"/>
      <c r="ICZ169" s="90"/>
      <c r="IDA169" s="90"/>
      <c r="IDB169" s="90"/>
      <c r="IDC169" s="90"/>
      <c r="IDD169" s="90"/>
      <c r="IDE169" s="90"/>
      <c r="IDF169" s="90"/>
      <c r="IDG169" s="90"/>
      <c r="IDH169" s="90"/>
      <c r="IDI169" s="90"/>
      <c r="IDJ169" s="90"/>
      <c r="IDK169" s="90"/>
      <c r="IDL169" s="90"/>
      <c r="IDM169" s="90"/>
      <c r="IDN169" s="90"/>
      <c r="IDO169" s="90"/>
      <c r="IDP169" s="90"/>
      <c r="IDQ169" s="90"/>
      <c r="IDR169" s="90"/>
      <c r="IDS169" s="90"/>
      <c r="IDT169" s="90"/>
      <c r="IDU169" s="90"/>
      <c r="IDV169" s="90"/>
      <c r="IDW169" s="90"/>
      <c r="IDX169" s="90"/>
      <c r="IDY169" s="90"/>
      <c r="IDZ169" s="90"/>
      <c r="IEA169" s="90"/>
      <c r="IEB169" s="90"/>
      <c r="IEC169" s="90"/>
      <c r="IED169" s="90"/>
      <c r="IEE169" s="90"/>
      <c r="IEF169" s="90"/>
      <c r="IEG169" s="90"/>
      <c r="IEH169" s="90"/>
      <c r="IEI169" s="90"/>
      <c r="IEJ169" s="90"/>
      <c r="IEK169" s="90"/>
      <c r="IEL169" s="90"/>
      <c r="IEM169" s="90"/>
      <c r="IEN169" s="90"/>
      <c r="IEO169" s="90"/>
      <c r="IEP169" s="90"/>
      <c r="IEQ169" s="90"/>
      <c r="IER169" s="90"/>
      <c r="IES169" s="90"/>
      <c r="IET169" s="90"/>
      <c r="IEU169" s="90"/>
      <c r="IEV169" s="90"/>
      <c r="IEW169" s="90"/>
      <c r="IEX169" s="90"/>
      <c r="IEY169" s="90"/>
      <c r="IEZ169" s="90"/>
      <c r="IFA169" s="90"/>
      <c r="IFB169" s="90"/>
      <c r="IFC169" s="90"/>
      <c r="IFD169" s="90"/>
      <c r="IFE169" s="90"/>
      <c r="IFF169" s="90"/>
      <c r="IFG169" s="90"/>
      <c r="IFH169" s="90"/>
      <c r="IFI169" s="90"/>
      <c r="IFJ169" s="90"/>
      <c r="IFK169" s="90"/>
      <c r="IFL169" s="90"/>
      <c r="IFM169" s="90"/>
      <c r="IFN169" s="90"/>
      <c r="IFO169" s="90"/>
      <c r="IFP169" s="90"/>
      <c r="IFQ169" s="90"/>
      <c r="IFR169" s="90"/>
      <c r="IFS169" s="90"/>
      <c r="IFT169" s="90"/>
      <c r="IFU169" s="90"/>
      <c r="IFV169" s="90"/>
      <c r="IFW169" s="90"/>
      <c r="IFX169" s="90"/>
      <c r="IFY169" s="90"/>
      <c r="IFZ169" s="90"/>
      <c r="IGA169" s="90"/>
      <c r="IGB169" s="90"/>
      <c r="IGC169" s="90"/>
      <c r="IGD169" s="90"/>
      <c r="IGE169" s="90"/>
      <c r="IGF169" s="90"/>
      <c r="IGG169" s="90"/>
      <c r="IGH169" s="90"/>
      <c r="IGI169" s="90"/>
      <c r="IGJ169" s="90"/>
      <c r="IGK169" s="90"/>
      <c r="IGL169" s="90"/>
      <c r="IGM169" s="90"/>
      <c r="IGN169" s="90"/>
      <c r="IGO169" s="90"/>
      <c r="IGP169" s="90"/>
      <c r="IGQ169" s="90"/>
      <c r="IGR169" s="90"/>
      <c r="IGS169" s="90"/>
      <c r="IGT169" s="90"/>
      <c r="IGU169" s="90"/>
      <c r="IGV169" s="90"/>
      <c r="IGW169" s="90"/>
      <c r="IGX169" s="90"/>
      <c r="IGY169" s="90"/>
      <c r="IGZ169" s="90"/>
      <c r="IHA169" s="90"/>
      <c r="IHB169" s="90"/>
      <c r="IHC169" s="90"/>
      <c r="IHD169" s="90"/>
      <c r="IHE169" s="90"/>
      <c r="IHF169" s="90"/>
      <c r="IHG169" s="90"/>
      <c r="IHH169" s="90"/>
      <c r="IHI169" s="90"/>
      <c r="IHJ169" s="90"/>
      <c r="IHK169" s="90"/>
      <c r="IHL169" s="90"/>
      <c r="IHM169" s="90"/>
      <c r="IHN169" s="90"/>
      <c r="IHO169" s="90"/>
      <c r="IHP169" s="90"/>
      <c r="IHQ169" s="90"/>
      <c r="IHR169" s="90"/>
      <c r="IHS169" s="90"/>
      <c r="IHT169" s="90"/>
      <c r="IHU169" s="90"/>
      <c r="IHV169" s="90"/>
      <c r="IHW169" s="90"/>
      <c r="IHX169" s="90"/>
      <c r="IHY169" s="90"/>
      <c r="IHZ169" s="90"/>
      <c r="IIA169" s="90"/>
      <c r="IIB169" s="90"/>
      <c r="IIC169" s="90"/>
      <c r="IID169" s="90"/>
      <c r="IIE169" s="90"/>
      <c r="IIF169" s="90"/>
      <c r="IIG169" s="90"/>
      <c r="IIH169" s="90"/>
      <c r="III169" s="90"/>
      <c r="IIJ169" s="90"/>
      <c r="IIK169" s="90"/>
      <c r="IIL169" s="90"/>
      <c r="IIM169" s="90"/>
      <c r="IIN169" s="90"/>
      <c r="IIO169" s="90"/>
      <c r="IIP169" s="90"/>
      <c r="IIQ169" s="90"/>
      <c r="IIR169" s="90"/>
      <c r="IIS169" s="90"/>
      <c r="IIT169" s="90"/>
      <c r="IIU169" s="90"/>
      <c r="IIV169" s="90"/>
      <c r="IIW169" s="90"/>
      <c r="IIX169" s="90"/>
      <c r="IIY169" s="90"/>
      <c r="IIZ169" s="90"/>
      <c r="IJA169" s="90"/>
      <c r="IJB169" s="90"/>
      <c r="IJC169" s="90"/>
      <c r="IJD169" s="90"/>
      <c r="IJE169" s="90"/>
      <c r="IJF169" s="90"/>
      <c r="IJG169" s="90"/>
      <c r="IJH169" s="90"/>
      <c r="IJI169" s="90"/>
      <c r="IJJ169" s="90"/>
      <c r="IJK169" s="90"/>
      <c r="IJL169" s="90"/>
      <c r="IJM169" s="90"/>
      <c r="IJN169" s="90"/>
      <c r="IJO169" s="90"/>
      <c r="IJP169" s="90"/>
      <c r="IJQ169" s="90"/>
      <c r="IJR169" s="90"/>
      <c r="IJS169" s="90"/>
      <c r="IJT169" s="90"/>
      <c r="IJU169" s="90"/>
      <c r="IJV169" s="90"/>
      <c r="IJW169" s="90"/>
      <c r="IJX169" s="90"/>
      <c r="IJY169" s="90"/>
      <c r="IJZ169" s="90"/>
      <c r="IKA169" s="90"/>
      <c r="IKB169" s="90"/>
      <c r="IKC169" s="90"/>
      <c r="IKD169" s="90"/>
      <c r="IKE169" s="90"/>
      <c r="IKF169" s="90"/>
      <c r="IKG169" s="90"/>
      <c r="IKH169" s="90"/>
      <c r="IKI169" s="90"/>
      <c r="IKJ169" s="90"/>
      <c r="IKK169" s="90"/>
      <c r="IKL169" s="90"/>
      <c r="IKM169" s="90"/>
      <c r="IKN169" s="90"/>
      <c r="IKO169" s="90"/>
      <c r="IKP169" s="90"/>
      <c r="IKQ169" s="90"/>
      <c r="IKR169" s="90"/>
      <c r="IKS169" s="90"/>
      <c r="IKT169" s="90"/>
      <c r="IKU169" s="90"/>
      <c r="IKV169" s="90"/>
      <c r="IKW169" s="90"/>
      <c r="IKX169" s="90"/>
      <c r="IKY169" s="90"/>
      <c r="IKZ169" s="90"/>
      <c r="ILA169" s="90"/>
      <c r="ILB169" s="90"/>
      <c r="ILC169" s="90"/>
      <c r="ILD169" s="90"/>
      <c r="ILE169" s="90"/>
      <c r="ILF169" s="90"/>
      <c r="ILG169" s="90"/>
      <c r="ILH169" s="90"/>
      <c r="ILI169" s="90"/>
      <c r="ILJ169" s="90"/>
      <c r="ILK169" s="90"/>
      <c r="ILL169" s="90"/>
      <c r="ILM169" s="90"/>
      <c r="ILN169" s="90"/>
      <c r="ILO169" s="90"/>
      <c r="ILP169" s="90"/>
      <c r="ILQ169" s="90"/>
      <c r="ILR169" s="90"/>
      <c r="ILS169" s="90"/>
      <c r="ILT169" s="90"/>
      <c r="ILU169" s="90"/>
      <c r="ILV169" s="90"/>
      <c r="ILW169" s="90"/>
      <c r="ILX169" s="90"/>
      <c r="ILY169" s="90"/>
      <c r="ILZ169" s="90"/>
      <c r="IMA169" s="90"/>
      <c r="IMB169" s="90"/>
      <c r="IMC169" s="90"/>
      <c r="IMD169" s="90"/>
      <c r="IME169" s="90"/>
      <c r="IMF169" s="90"/>
      <c r="IMG169" s="90"/>
      <c r="IMH169" s="90"/>
      <c r="IMI169" s="90"/>
      <c r="IMJ169" s="90"/>
      <c r="IMK169" s="90"/>
      <c r="IML169" s="90"/>
      <c r="IMM169" s="90"/>
      <c r="IMN169" s="90"/>
      <c r="IMO169" s="90"/>
      <c r="IMP169" s="90"/>
      <c r="IMQ169" s="90"/>
      <c r="IMR169" s="90"/>
      <c r="IMS169" s="90"/>
      <c r="IMT169" s="90"/>
      <c r="IMU169" s="90"/>
      <c r="IMV169" s="90"/>
      <c r="IMW169" s="90"/>
      <c r="IMX169" s="90"/>
      <c r="IMY169" s="90"/>
      <c r="IMZ169" s="90"/>
      <c r="INA169" s="90"/>
      <c r="INB169" s="90"/>
      <c r="INC169" s="90"/>
      <c r="IND169" s="90"/>
      <c r="INE169" s="90"/>
      <c r="INF169" s="90"/>
      <c r="ING169" s="90"/>
      <c r="INH169" s="90"/>
      <c r="INI169" s="90"/>
      <c r="INJ169" s="90"/>
      <c r="INK169" s="90"/>
      <c r="INL169" s="90"/>
      <c r="INM169" s="90"/>
      <c r="INN169" s="90"/>
      <c r="INO169" s="90"/>
      <c r="INP169" s="90"/>
      <c r="INQ169" s="90"/>
      <c r="INR169" s="90"/>
      <c r="INS169" s="90"/>
      <c r="INT169" s="90"/>
      <c r="INU169" s="90"/>
      <c r="INV169" s="90"/>
      <c r="INW169" s="90"/>
      <c r="INX169" s="90"/>
      <c r="INY169" s="90"/>
      <c r="INZ169" s="90"/>
      <c r="IOA169" s="90"/>
      <c r="IOB169" s="90"/>
      <c r="IOC169" s="90"/>
      <c r="IOD169" s="90"/>
      <c r="IOE169" s="90"/>
      <c r="IOF169" s="90"/>
      <c r="IOG169" s="90"/>
      <c r="IOH169" s="90"/>
      <c r="IOI169" s="90"/>
      <c r="IOJ169" s="90"/>
      <c r="IOK169" s="90"/>
      <c r="IOL169" s="90"/>
      <c r="IOM169" s="90"/>
      <c r="ION169" s="90"/>
      <c r="IOO169" s="90"/>
      <c r="IOP169" s="90"/>
      <c r="IOQ169" s="90"/>
      <c r="IOR169" s="90"/>
      <c r="IOS169" s="90"/>
      <c r="IOT169" s="90"/>
      <c r="IOU169" s="90"/>
      <c r="IOV169" s="90"/>
      <c r="IOW169" s="90"/>
      <c r="IOX169" s="90"/>
      <c r="IOY169" s="90"/>
      <c r="IOZ169" s="90"/>
      <c r="IPA169" s="90"/>
      <c r="IPB169" s="90"/>
      <c r="IPC169" s="90"/>
      <c r="IPD169" s="90"/>
      <c r="IPE169" s="90"/>
      <c r="IPF169" s="90"/>
      <c r="IPG169" s="90"/>
      <c r="IPH169" s="90"/>
      <c r="IPI169" s="90"/>
      <c r="IPJ169" s="90"/>
      <c r="IPK169" s="90"/>
      <c r="IPL169" s="90"/>
      <c r="IPM169" s="90"/>
      <c r="IPN169" s="90"/>
      <c r="IPO169" s="90"/>
      <c r="IPP169" s="90"/>
      <c r="IPQ169" s="90"/>
      <c r="IPR169" s="90"/>
      <c r="IPS169" s="90"/>
      <c r="IPT169" s="90"/>
      <c r="IPU169" s="90"/>
      <c r="IPV169" s="90"/>
      <c r="IPW169" s="90"/>
      <c r="IPX169" s="90"/>
      <c r="IPY169" s="90"/>
      <c r="IPZ169" s="90"/>
      <c r="IQA169" s="90"/>
      <c r="IQB169" s="90"/>
      <c r="IQC169" s="90"/>
      <c r="IQD169" s="90"/>
      <c r="IQE169" s="90"/>
      <c r="IQF169" s="90"/>
      <c r="IQG169" s="90"/>
      <c r="IQH169" s="90"/>
      <c r="IQI169" s="90"/>
      <c r="IQJ169" s="90"/>
      <c r="IQK169" s="90"/>
      <c r="IQL169" s="90"/>
      <c r="IQM169" s="90"/>
      <c r="IQN169" s="90"/>
      <c r="IQO169" s="90"/>
      <c r="IQP169" s="90"/>
      <c r="IQQ169" s="90"/>
      <c r="IQR169" s="90"/>
      <c r="IQS169" s="90"/>
      <c r="IQT169" s="90"/>
      <c r="IQU169" s="90"/>
      <c r="IQV169" s="90"/>
      <c r="IQW169" s="90"/>
      <c r="IQX169" s="90"/>
      <c r="IQY169" s="90"/>
      <c r="IQZ169" s="90"/>
      <c r="IRA169" s="90"/>
      <c r="IRB169" s="90"/>
      <c r="IRC169" s="90"/>
      <c r="IRD169" s="90"/>
      <c r="IRE169" s="90"/>
      <c r="IRF169" s="90"/>
      <c r="IRG169" s="90"/>
      <c r="IRH169" s="90"/>
      <c r="IRI169" s="90"/>
      <c r="IRJ169" s="90"/>
      <c r="IRK169" s="90"/>
      <c r="IRL169" s="90"/>
      <c r="IRM169" s="90"/>
      <c r="IRN169" s="90"/>
      <c r="IRO169" s="90"/>
      <c r="IRP169" s="90"/>
      <c r="IRQ169" s="90"/>
      <c r="IRR169" s="90"/>
      <c r="IRS169" s="90"/>
      <c r="IRT169" s="90"/>
      <c r="IRU169" s="90"/>
      <c r="IRV169" s="90"/>
      <c r="IRW169" s="90"/>
      <c r="IRX169" s="90"/>
      <c r="IRY169" s="90"/>
      <c r="IRZ169" s="90"/>
      <c r="ISA169" s="90"/>
      <c r="ISB169" s="90"/>
      <c r="ISC169" s="90"/>
      <c r="ISD169" s="90"/>
      <c r="ISE169" s="90"/>
      <c r="ISF169" s="90"/>
      <c r="ISG169" s="90"/>
      <c r="ISH169" s="90"/>
      <c r="ISI169" s="90"/>
      <c r="ISJ169" s="90"/>
      <c r="ISK169" s="90"/>
      <c r="ISL169" s="90"/>
      <c r="ISM169" s="90"/>
      <c r="ISN169" s="90"/>
      <c r="ISO169" s="90"/>
      <c r="ISP169" s="90"/>
      <c r="ISQ169" s="90"/>
      <c r="ISR169" s="90"/>
      <c r="ISS169" s="90"/>
      <c r="IST169" s="90"/>
      <c r="ISU169" s="90"/>
      <c r="ISV169" s="90"/>
      <c r="ISW169" s="90"/>
      <c r="ISX169" s="90"/>
      <c r="ISY169" s="90"/>
      <c r="ISZ169" s="90"/>
      <c r="ITA169" s="90"/>
      <c r="ITB169" s="90"/>
      <c r="ITC169" s="90"/>
      <c r="ITD169" s="90"/>
      <c r="ITE169" s="90"/>
      <c r="ITF169" s="90"/>
      <c r="ITG169" s="90"/>
      <c r="ITH169" s="90"/>
      <c r="ITI169" s="90"/>
      <c r="ITJ169" s="90"/>
      <c r="ITK169" s="90"/>
      <c r="ITL169" s="90"/>
      <c r="ITM169" s="90"/>
      <c r="ITN169" s="90"/>
      <c r="ITO169" s="90"/>
      <c r="ITP169" s="90"/>
      <c r="ITQ169" s="90"/>
      <c r="ITR169" s="90"/>
      <c r="ITS169" s="90"/>
      <c r="ITT169" s="90"/>
      <c r="ITU169" s="90"/>
      <c r="ITV169" s="90"/>
      <c r="ITW169" s="90"/>
      <c r="ITX169" s="90"/>
      <c r="ITY169" s="90"/>
      <c r="ITZ169" s="90"/>
      <c r="IUA169" s="90"/>
      <c r="IUB169" s="90"/>
      <c r="IUC169" s="90"/>
      <c r="IUD169" s="90"/>
      <c r="IUE169" s="90"/>
      <c r="IUF169" s="90"/>
      <c r="IUG169" s="90"/>
      <c r="IUH169" s="90"/>
      <c r="IUI169" s="90"/>
      <c r="IUJ169" s="90"/>
      <c r="IUK169" s="90"/>
      <c r="IUL169" s="90"/>
      <c r="IUM169" s="90"/>
      <c r="IUN169" s="90"/>
      <c r="IUO169" s="90"/>
      <c r="IUP169" s="90"/>
      <c r="IUQ169" s="90"/>
      <c r="IUR169" s="90"/>
      <c r="IUS169" s="90"/>
      <c r="IUT169" s="90"/>
      <c r="IUU169" s="90"/>
      <c r="IUV169" s="90"/>
      <c r="IUW169" s="90"/>
      <c r="IUX169" s="90"/>
      <c r="IUY169" s="90"/>
      <c r="IUZ169" s="90"/>
      <c r="IVA169" s="90"/>
      <c r="IVB169" s="90"/>
      <c r="IVC169" s="90"/>
      <c r="IVD169" s="90"/>
      <c r="IVE169" s="90"/>
      <c r="IVF169" s="90"/>
      <c r="IVG169" s="90"/>
      <c r="IVH169" s="90"/>
      <c r="IVI169" s="90"/>
      <c r="IVJ169" s="90"/>
      <c r="IVK169" s="90"/>
      <c r="IVL169" s="90"/>
      <c r="IVM169" s="90"/>
      <c r="IVN169" s="90"/>
      <c r="IVO169" s="90"/>
      <c r="IVP169" s="90"/>
      <c r="IVQ169" s="90"/>
      <c r="IVR169" s="90"/>
      <c r="IVS169" s="90"/>
      <c r="IVT169" s="90"/>
      <c r="IVU169" s="90"/>
      <c r="IVV169" s="90"/>
      <c r="IVW169" s="90"/>
      <c r="IVX169" s="90"/>
      <c r="IVY169" s="90"/>
      <c r="IVZ169" s="90"/>
      <c r="IWA169" s="90"/>
      <c r="IWB169" s="90"/>
      <c r="IWC169" s="90"/>
      <c r="IWD169" s="90"/>
      <c r="IWE169" s="90"/>
      <c r="IWF169" s="90"/>
      <c r="IWG169" s="90"/>
      <c r="IWH169" s="90"/>
      <c r="IWI169" s="90"/>
      <c r="IWJ169" s="90"/>
      <c r="IWK169" s="90"/>
      <c r="IWL169" s="90"/>
      <c r="IWM169" s="90"/>
      <c r="IWN169" s="90"/>
      <c r="IWO169" s="90"/>
      <c r="IWP169" s="90"/>
      <c r="IWQ169" s="90"/>
      <c r="IWR169" s="90"/>
      <c r="IWS169" s="90"/>
      <c r="IWT169" s="90"/>
      <c r="IWU169" s="90"/>
      <c r="IWV169" s="90"/>
      <c r="IWW169" s="90"/>
      <c r="IWX169" s="90"/>
      <c r="IWY169" s="90"/>
      <c r="IWZ169" s="90"/>
      <c r="IXA169" s="90"/>
      <c r="IXB169" s="90"/>
      <c r="IXC169" s="90"/>
      <c r="IXD169" s="90"/>
      <c r="IXE169" s="90"/>
      <c r="IXF169" s="90"/>
      <c r="IXG169" s="90"/>
      <c r="IXH169" s="90"/>
      <c r="IXI169" s="90"/>
      <c r="IXJ169" s="90"/>
      <c r="IXK169" s="90"/>
      <c r="IXL169" s="90"/>
      <c r="IXM169" s="90"/>
      <c r="IXN169" s="90"/>
      <c r="IXO169" s="90"/>
      <c r="IXP169" s="90"/>
      <c r="IXQ169" s="90"/>
      <c r="IXR169" s="90"/>
      <c r="IXS169" s="90"/>
      <c r="IXT169" s="90"/>
      <c r="IXU169" s="90"/>
      <c r="IXV169" s="90"/>
      <c r="IXW169" s="90"/>
      <c r="IXX169" s="90"/>
      <c r="IXY169" s="90"/>
      <c r="IXZ169" s="90"/>
      <c r="IYA169" s="90"/>
      <c r="IYB169" s="90"/>
      <c r="IYC169" s="90"/>
      <c r="IYD169" s="90"/>
      <c r="IYE169" s="90"/>
      <c r="IYF169" s="90"/>
      <c r="IYG169" s="90"/>
      <c r="IYH169" s="90"/>
      <c r="IYI169" s="90"/>
      <c r="IYJ169" s="90"/>
      <c r="IYK169" s="90"/>
      <c r="IYL169" s="90"/>
      <c r="IYM169" s="90"/>
      <c r="IYN169" s="90"/>
      <c r="IYO169" s="90"/>
      <c r="IYP169" s="90"/>
      <c r="IYQ169" s="90"/>
      <c r="IYR169" s="90"/>
      <c r="IYS169" s="90"/>
      <c r="IYT169" s="90"/>
      <c r="IYU169" s="90"/>
      <c r="IYV169" s="90"/>
      <c r="IYW169" s="90"/>
      <c r="IYX169" s="90"/>
      <c r="IYY169" s="90"/>
      <c r="IYZ169" s="90"/>
      <c r="IZA169" s="90"/>
      <c r="IZB169" s="90"/>
      <c r="IZC169" s="90"/>
      <c r="IZD169" s="90"/>
      <c r="IZE169" s="90"/>
      <c r="IZF169" s="90"/>
      <c r="IZG169" s="90"/>
      <c r="IZH169" s="90"/>
      <c r="IZI169" s="90"/>
      <c r="IZJ169" s="90"/>
      <c r="IZK169" s="90"/>
      <c r="IZL169" s="90"/>
      <c r="IZM169" s="90"/>
      <c r="IZN169" s="90"/>
      <c r="IZO169" s="90"/>
      <c r="IZP169" s="90"/>
      <c r="IZQ169" s="90"/>
      <c r="IZR169" s="90"/>
      <c r="IZS169" s="90"/>
      <c r="IZT169" s="90"/>
      <c r="IZU169" s="90"/>
      <c r="IZV169" s="90"/>
      <c r="IZW169" s="90"/>
      <c r="IZX169" s="90"/>
      <c r="IZY169" s="90"/>
      <c r="IZZ169" s="90"/>
      <c r="JAA169" s="90"/>
      <c r="JAB169" s="90"/>
      <c r="JAC169" s="90"/>
      <c r="JAD169" s="90"/>
      <c r="JAE169" s="90"/>
      <c r="JAF169" s="90"/>
      <c r="JAG169" s="90"/>
      <c r="JAH169" s="90"/>
      <c r="JAI169" s="90"/>
      <c r="JAJ169" s="90"/>
      <c r="JAK169" s="90"/>
      <c r="JAL169" s="90"/>
      <c r="JAM169" s="90"/>
      <c r="JAN169" s="90"/>
      <c r="JAO169" s="90"/>
      <c r="JAP169" s="90"/>
      <c r="JAQ169" s="90"/>
      <c r="JAR169" s="90"/>
      <c r="JAS169" s="90"/>
      <c r="JAT169" s="90"/>
      <c r="JAU169" s="90"/>
      <c r="JAV169" s="90"/>
      <c r="JAW169" s="90"/>
      <c r="JAX169" s="90"/>
      <c r="JAY169" s="90"/>
      <c r="JAZ169" s="90"/>
      <c r="JBA169" s="90"/>
      <c r="JBB169" s="90"/>
      <c r="JBC169" s="90"/>
      <c r="JBD169" s="90"/>
      <c r="JBE169" s="90"/>
      <c r="JBF169" s="90"/>
      <c r="JBG169" s="90"/>
      <c r="JBH169" s="90"/>
      <c r="JBI169" s="90"/>
      <c r="JBJ169" s="90"/>
      <c r="JBK169" s="90"/>
      <c r="JBL169" s="90"/>
      <c r="JBM169" s="90"/>
      <c r="JBN169" s="90"/>
      <c r="JBO169" s="90"/>
      <c r="JBP169" s="90"/>
      <c r="JBQ169" s="90"/>
      <c r="JBR169" s="90"/>
      <c r="JBS169" s="90"/>
      <c r="JBT169" s="90"/>
      <c r="JBU169" s="90"/>
      <c r="JBV169" s="90"/>
      <c r="JBW169" s="90"/>
      <c r="JBX169" s="90"/>
      <c r="JBY169" s="90"/>
      <c r="JBZ169" s="90"/>
      <c r="JCA169" s="90"/>
      <c r="JCB169" s="90"/>
      <c r="JCC169" s="90"/>
      <c r="JCD169" s="90"/>
      <c r="JCE169" s="90"/>
      <c r="JCF169" s="90"/>
      <c r="JCG169" s="90"/>
      <c r="JCH169" s="90"/>
      <c r="JCI169" s="90"/>
      <c r="JCJ169" s="90"/>
      <c r="JCK169" s="90"/>
      <c r="JCL169" s="90"/>
      <c r="JCM169" s="90"/>
      <c r="JCN169" s="90"/>
      <c r="JCO169" s="90"/>
      <c r="JCP169" s="90"/>
      <c r="JCQ169" s="90"/>
      <c r="JCR169" s="90"/>
      <c r="JCS169" s="90"/>
      <c r="JCT169" s="90"/>
      <c r="JCU169" s="90"/>
      <c r="JCV169" s="90"/>
      <c r="JCW169" s="90"/>
      <c r="JCX169" s="90"/>
      <c r="JCY169" s="90"/>
      <c r="JCZ169" s="90"/>
      <c r="JDA169" s="90"/>
      <c r="JDB169" s="90"/>
      <c r="JDC169" s="90"/>
      <c r="JDD169" s="90"/>
      <c r="JDE169" s="90"/>
      <c r="JDF169" s="90"/>
      <c r="JDG169" s="90"/>
      <c r="JDH169" s="90"/>
      <c r="JDI169" s="90"/>
      <c r="JDJ169" s="90"/>
      <c r="JDK169" s="90"/>
      <c r="JDL169" s="90"/>
      <c r="JDM169" s="90"/>
      <c r="JDN169" s="90"/>
      <c r="JDO169" s="90"/>
      <c r="JDP169" s="90"/>
      <c r="JDQ169" s="90"/>
      <c r="JDR169" s="90"/>
      <c r="JDS169" s="90"/>
      <c r="JDT169" s="90"/>
      <c r="JDU169" s="90"/>
      <c r="JDV169" s="90"/>
      <c r="JDW169" s="90"/>
      <c r="JDX169" s="90"/>
      <c r="JDY169" s="90"/>
      <c r="JDZ169" s="90"/>
      <c r="JEA169" s="90"/>
      <c r="JEB169" s="90"/>
      <c r="JEC169" s="90"/>
      <c r="JED169" s="90"/>
      <c r="JEE169" s="90"/>
      <c r="JEF169" s="90"/>
      <c r="JEG169" s="90"/>
      <c r="JEH169" s="90"/>
      <c r="JEI169" s="90"/>
      <c r="JEJ169" s="90"/>
      <c r="JEK169" s="90"/>
      <c r="JEL169" s="90"/>
      <c r="JEM169" s="90"/>
      <c r="JEN169" s="90"/>
      <c r="JEO169" s="90"/>
      <c r="JEP169" s="90"/>
      <c r="JEQ169" s="90"/>
      <c r="JER169" s="90"/>
      <c r="JES169" s="90"/>
      <c r="JET169" s="90"/>
      <c r="JEU169" s="90"/>
      <c r="JEV169" s="90"/>
      <c r="JEW169" s="90"/>
      <c r="JEX169" s="90"/>
      <c r="JEY169" s="90"/>
      <c r="JEZ169" s="90"/>
      <c r="JFA169" s="90"/>
      <c r="JFB169" s="90"/>
      <c r="JFC169" s="90"/>
      <c r="JFD169" s="90"/>
      <c r="JFE169" s="90"/>
      <c r="JFF169" s="90"/>
      <c r="JFG169" s="90"/>
      <c r="JFH169" s="90"/>
      <c r="JFI169" s="90"/>
      <c r="JFJ169" s="90"/>
      <c r="JFK169" s="90"/>
      <c r="JFL169" s="90"/>
      <c r="JFM169" s="90"/>
      <c r="JFN169" s="90"/>
      <c r="JFO169" s="90"/>
      <c r="JFP169" s="90"/>
      <c r="JFQ169" s="90"/>
      <c r="JFR169" s="90"/>
      <c r="JFS169" s="90"/>
      <c r="JFT169" s="90"/>
      <c r="JFU169" s="90"/>
      <c r="JFV169" s="90"/>
      <c r="JFW169" s="90"/>
      <c r="JFX169" s="90"/>
      <c r="JFY169" s="90"/>
      <c r="JFZ169" s="90"/>
      <c r="JGA169" s="90"/>
      <c r="JGB169" s="90"/>
      <c r="JGC169" s="90"/>
      <c r="JGD169" s="90"/>
      <c r="JGE169" s="90"/>
      <c r="JGF169" s="90"/>
      <c r="JGG169" s="90"/>
      <c r="JGH169" s="90"/>
      <c r="JGI169" s="90"/>
      <c r="JGJ169" s="90"/>
      <c r="JGK169" s="90"/>
      <c r="JGL169" s="90"/>
      <c r="JGM169" s="90"/>
      <c r="JGN169" s="90"/>
      <c r="JGO169" s="90"/>
      <c r="JGP169" s="90"/>
      <c r="JGQ169" s="90"/>
      <c r="JGR169" s="90"/>
      <c r="JGS169" s="90"/>
      <c r="JGT169" s="90"/>
      <c r="JGU169" s="90"/>
      <c r="JGV169" s="90"/>
      <c r="JGW169" s="90"/>
      <c r="JGX169" s="90"/>
      <c r="JGY169" s="90"/>
      <c r="JGZ169" s="90"/>
      <c r="JHA169" s="90"/>
      <c r="JHB169" s="90"/>
      <c r="JHC169" s="90"/>
      <c r="JHD169" s="90"/>
      <c r="JHE169" s="90"/>
      <c r="JHF169" s="90"/>
      <c r="JHG169" s="90"/>
      <c r="JHH169" s="90"/>
      <c r="JHI169" s="90"/>
      <c r="JHJ169" s="90"/>
      <c r="JHK169" s="90"/>
      <c r="JHL169" s="90"/>
      <c r="JHM169" s="90"/>
      <c r="JHN169" s="90"/>
      <c r="JHO169" s="90"/>
      <c r="JHP169" s="90"/>
      <c r="JHQ169" s="90"/>
      <c r="JHR169" s="90"/>
      <c r="JHS169" s="90"/>
      <c r="JHT169" s="90"/>
      <c r="JHU169" s="90"/>
      <c r="JHV169" s="90"/>
      <c r="JHW169" s="90"/>
      <c r="JHX169" s="90"/>
      <c r="JHY169" s="90"/>
      <c r="JHZ169" s="90"/>
      <c r="JIA169" s="90"/>
      <c r="JIB169" s="90"/>
      <c r="JIC169" s="90"/>
      <c r="JID169" s="90"/>
      <c r="JIE169" s="90"/>
      <c r="JIF169" s="90"/>
      <c r="JIG169" s="90"/>
      <c r="JIH169" s="90"/>
      <c r="JII169" s="90"/>
      <c r="JIJ169" s="90"/>
      <c r="JIK169" s="90"/>
      <c r="JIL169" s="90"/>
      <c r="JIM169" s="90"/>
      <c r="JIN169" s="90"/>
      <c r="JIO169" s="90"/>
      <c r="JIP169" s="90"/>
      <c r="JIQ169" s="90"/>
      <c r="JIR169" s="90"/>
      <c r="JIS169" s="90"/>
      <c r="JIT169" s="90"/>
      <c r="JIU169" s="90"/>
      <c r="JIV169" s="90"/>
      <c r="JIW169" s="90"/>
      <c r="JIX169" s="90"/>
      <c r="JIY169" s="90"/>
      <c r="JIZ169" s="90"/>
      <c r="JJA169" s="90"/>
      <c r="JJB169" s="90"/>
      <c r="JJC169" s="90"/>
      <c r="JJD169" s="90"/>
      <c r="JJE169" s="90"/>
      <c r="JJF169" s="90"/>
      <c r="JJG169" s="90"/>
      <c r="JJH169" s="90"/>
      <c r="JJI169" s="90"/>
      <c r="JJJ169" s="90"/>
      <c r="JJK169" s="90"/>
      <c r="JJL169" s="90"/>
      <c r="JJM169" s="90"/>
      <c r="JJN169" s="90"/>
      <c r="JJO169" s="90"/>
      <c r="JJP169" s="90"/>
      <c r="JJQ169" s="90"/>
      <c r="JJR169" s="90"/>
      <c r="JJS169" s="90"/>
      <c r="JJT169" s="90"/>
      <c r="JJU169" s="90"/>
      <c r="JJV169" s="90"/>
      <c r="JJW169" s="90"/>
      <c r="JJX169" s="90"/>
      <c r="JJY169" s="90"/>
      <c r="JJZ169" s="90"/>
      <c r="JKA169" s="90"/>
      <c r="JKB169" s="90"/>
      <c r="JKC169" s="90"/>
      <c r="JKD169" s="90"/>
      <c r="JKE169" s="90"/>
      <c r="JKF169" s="90"/>
      <c r="JKG169" s="90"/>
      <c r="JKH169" s="90"/>
      <c r="JKI169" s="90"/>
      <c r="JKJ169" s="90"/>
      <c r="JKK169" s="90"/>
      <c r="JKL169" s="90"/>
      <c r="JKM169" s="90"/>
      <c r="JKN169" s="90"/>
      <c r="JKO169" s="90"/>
      <c r="JKP169" s="90"/>
      <c r="JKQ169" s="90"/>
      <c r="JKR169" s="90"/>
      <c r="JKS169" s="90"/>
      <c r="JKT169" s="90"/>
      <c r="JKU169" s="90"/>
      <c r="JKV169" s="90"/>
      <c r="JKW169" s="90"/>
      <c r="JKX169" s="90"/>
      <c r="JKY169" s="90"/>
      <c r="JKZ169" s="90"/>
      <c r="JLA169" s="90"/>
      <c r="JLB169" s="90"/>
      <c r="JLC169" s="90"/>
      <c r="JLD169" s="90"/>
      <c r="JLE169" s="90"/>
      <c r="JLF169" s="90"/>
      <c r="JLG169" s="90"/>
      <c r="JLH169" s="90"/>
      <c r="JLI169" s="90"/>
      <c r="JLJ169" s="90"/>
      <c r="JLK169" s="90"/>
      <c r="JLL169" s="90"/>
      <c r="JLM169" s="90"/>
      <c r="JLN169" s="90"/>
      <c r="JLO169" s="90"/>
      <c r="JLP169" s="90"/>
      <c r="JLQ169" s="90"/>
      <c r="JLR169" s="90"/>
      <c r="JLS169" s="90"/>
      <c r="JLT169" s="90"/>
      <c r="JLU169" s="90"/>
      <c r="JLV169" s="90"/>
      <c r="JLW169" s="90"/>
      <c r="JLX169" s="90"/>
      <c r="JLY169" s="90"/>
      <c r="JLZ169" s="90"/>
      <c r="JMA169" s="90"/>
      <c r="JMB169" s="90"/>
      <c r="JMC169" s="90"/>
      <c r="JMD169" s="90"/>
      <c r="JME169" s="90"/>
      <c r="JMF169" s="90"/>
      <c r="JMG169" s="90"/>
      <c r="JMH169" s="90"/>
      <c r="JMI169" s="90"/>
      <c r="JMJ169" s="90"/>
      <c r="JMK169" s="90"/>
      <c r="JML169" s="90"/>
      <c r="JMM169" s="90"/>
      <c r="JMN169" s="90"/>
      <c r="JMO169" s="90"/>
      <c r="JMP169" s="90"/>
      <c r="JMQ169" s="90"/>
      <c r="JMR169" s="90"/>
      <c r="JMS169" s="90"/>
      <c r="JMT169" s="90"/>
      <c r="JMU169" s="90"/>
      <c r="JMV169" s="90"/>
      <c r="JMW169" s="90"/>
      <c r="JMX169" s="90"/>
      <c r="JMY169" s="90"/>
      <c r="JMZ169" s="90"/>
      <c r="JNA169" s="90"/>
      <c r="JNB169" s="90"/>
      <c r="JNC169" s="90"/>
      <c r="JND169" s="90"/>
      <c r="JNE169" s="90"/>
      <c r="JNF169" s="90"/>
      <c r="JNG169" s="90"/>
      <c r="JNH169" s="90"/>
      <c r="JNI169" s="90"/>
      <c r="JNJ169" s="90"/>
      <c r="JNK169" s="90"/>
      <c r="JNL169" s="90"/>
      <c r="JNM169" s="90"/>
      <c r="JNN169" s="90"/>
      <c r="JNO169" s="90"/>
      <c r="JNP169" s="90"/>
      <c r="JNQ169" s="90"/>
      <c r="JNR169" s="90"/>
      <c r="JNS169" s="90"/>
      <c r="JNT169" s="90"/>
      <c r="JNU169" s="90"/>
      <c r="JNV169" s="90"/>
      <c r="JNW169" s="90"/>
      <c r="JNX169" s="90"/>
      <c r="JNY169" s="90"/>
      <c r="JNZ169" s="90"/>
      <c r="JOA169" s="90"/>
      <c r="JOB169" s="90"/>
      <c r="JOC169" s="90"/>
      <c r="JOD169" s="90"/>
      <c r="JOE169" s="90"/>
      <c r="JOF169" s="90"/>
      <c r="JOG169" s="90"/>
      <c r="JOH169" s="90"/>
      <c r="JOI169" s="90"/>
      <c r="JOJ169" s="90"/>
      <c r="JOK169" s="90"/>
      <c r="JOL169" s="90"/>
      <c r="JOM169" s="90"/>
      <c r="JON169" s="90"/>
      <c r="JOO169" s="90"/>
      <c r="JOP169" s="90"/>
      <c r="JOQ169" s="90"/>
      <c r="JOR169" s="90"/>
      <c r="JOS169" s="90"/>
      <c r="JOT169" s="90"/>
      <c r="JOU169" s="90"/>
      <c r="JOV169" s="90"/>
      <c r="JOW169" s="90"/>
      <c r="JOX169" s="90"/>
      <c r="JOY169" s="90"/>
      <c r="JOZ169" s="90"/>
      <c r="JPA169" s="90"/>
      <c r="JPB169" s="90"/>
      <c r="JPC169" s="90"/>
      <c r="JPD169" s="90"/>
      <c r="JPE169" s="90"/>
      <c r="JPF169" s="90"/>
      <c r="JPG169" s="90"/>
      <c r="JPH169" s="90"/>
      <c r="JPI169" s="90"/>
      <c r="JPJ169" s="90"/>
      <c r="JPK169" s="90"/>
      <c r="JPL169" s="90"/>
      <c r="JPM169" s="90"/>
      <c r="JPN169" s="90"/>
      <c r="JPO169" s="90"/>
      <c r="JPP169" s="90"/>
      <c r="JPQ169" s="90"/>
      <c r="JPR169" s="90"/>
      <c r="JPS169" s="90"/>
      <c r="JPT169" s="90"/>
      <c r="JPU169" s="90"/>
      <c r="JPV169" s="90"/>
      <c r="JPW169" s="90"/>
      <c r="JPX169" s="90"/>
      <c r="JPY169" s="90"/>
      <c r="JPZ169" s="90"/>
      <c r="JQA169" s="90"/>
      <c r="JQB169" s="90"/>
      <c r="JQC169" s="90"/>
      <c r="JQD169" s="90"/>
      <c r="JQE169" s="90"/>
      <c r="JQF169" s="90"/>
      <c r="JQG169" s="90"/>
      <c r="JQH169" s="90"/>
      <c r="JQI169" s="90"/>
      <c r="JQJ169" s="90"/>
      <c r="JQK169" s="90"/>
      <c r="JQL169" s="90"/>
      <c r="JQM169" s="90"/>
      <c r="JQN169" s="90"/>
      <c r="JQO169" s="90"/>
      <c r="JQP169" s="90"/>
      <c r="JQQ169" s="90"/>
      <c r="JQR169" s="90"/>
      <c r="JQS169" s="90"/>
      <c r="JQT169" s="90"/>
      <c r="JQU169" s="90"/>
      <c r="JQV169" s="90"/>
      <c r="JQW169" s="90"/>
      <c r="JQX169" s="90"/>
      <c r="JQY169" s="90"/>
      <c r="JQZ169" s="90"/>
      <c r="JRA169" s="90"/>
      <c r="JRB169" s="90"/>
      <c r="JRC169" s="90"/>
      <c r="JRD169" s="90"/>
      <c r="JRE169" s="90"/>
      <c r="JRF169" s="90"/>
      <c r="JRG169" s="90"/>
      <c r="JRH169" s="90"/>
      <c r="JRI169" s="90"/>
      <c r="JRJ169" s="90"/>
      <c r="JRK169" s="90"/>
      <c r="JRL169" s="90"/>
      <c r="JRM169" s="90"/>
      <c r="JRN169" s="90"/>
      <c r="JRO169" s="90"/>
      <c r="JRP169" s="90"/>
      <c r="JRQ169" s="90"/>
      <c r="JRR169" s="90"/>
      <c r="JRS169" s="90"/>
      <c r="JRT169" s="90"/>
      <c r="JRU169" s="90"/>
      <c r="JRV169" s="90"/>
      <c r="JRW169" s="90"/>
      <c r="JRX169" s="90"/>
      <c r="JRY169" s="90"/>
      <c r="JRZ169" s="90"/>
      <c r="JSA169" s="90"/>
      <c r="JSB169" s="90"/>
      <c r="JSC169" s="90"/>
      <c r="JSD169" s="90"/>
      <c r="JSE169" s="90"/>
      <c r="JSF169" s="90"/>
      <c r="JSG169" s="90"/>
      <c r="JSH169" s="90"/>
      <c r="JSI169" s="90"/>
      <c r="JSJ169" s="90"/>
      <c r="JSK169" s="90"/>
      <c r="JSL169" s="90"/>
      <c r="JSM169" s="90"/>
      <c r="JSN169" s="90"/>
      <c r="JSO169" s="90"/>
      <c r="JSP169" s="90"/>
      <c r="JSQ169" s="90"/>
      <c r="JSR169" s="90"/>
      <c r="JSS169" s="90"/>
      <c r="JST169" s="90"/>
      <c r="JSU169" s="90"/>
      <c r="JSV169" s="90"/>
      <c r="JSW169" s="90"/>
      <c r="JSX169" s="90"/>
      <c r="JSY169" s="90"/>
      <c r="JSZ169" s="90"/>
      <c r="JTA169" s="90"/>
      <c r="JTB169" s="90"/>
      <c r="JTC169" s="90"/>
      <c r="JTD169" s="90"/>
      <c r="JTE169" s="90"/>
      <c r="JTF169" s="90"/>
      <c r="JTG169" s="90"/>
      <c r="JTH169" s="90"/>
      <c r="JTI169" s="90"/>
      <c r="JTJ169" s="90"/>
      <c r="JTK169" s="90"/>
      <c r="JTL169" s="90"/>
      <c r="JTM169" s="90"/>
      <c r="JTN169" s="90"/>
      <c r="JTO169" s="90"/>
      <c r="JTP169" s="90"/>
      <c r="JTQ169" s="90"/>
      <c r="JTR169" s="90"/>
      <c r="JTS169" s="90"/>
      <c r="JTT169" s="90"/>
      <c r="JTU169" s="90"/>
      <c r="JTV169" s="90"/>
      <c r="JTW169" s="90"/>
      <c r="JTX169" s="90"/>
      <c r="JTY169" s="90"/>
      <c r="JTZ169" s="90"/>
      <c r="JUA169" s="90"/>
      <c r="JUB169" s="90"/>
      <c r="JUC169" s="90"/>
      <c r="JUD169" s="90"/>
      <c r="JUE169" s="90"/>
      <c r="JUF169" s="90"/>
      <c r="JUG169" s="90"/>
      <c r="JUH169" s="90"/>
      <c r="JUI169" s="90"/>
      <c r="JUJ169" s="90"/>
      <c r="JUK169" s="90"/>
      <c r="JUL169" s="90"/>
      <c r="JUM169" s="90"/>
      <c r="JUN169" s="90"/>
      <c r="JUO169" s="90"/>
      <c r="JUP169" s="90"/>
      <c r="JUQ169" s="90"/>
      <c r="JUR169" s="90"/>
      <c r="JUS169" s="90"/>
      <c r="JUT169" s="90"/>
      <c r="JUU169" s="90"/>
      <c r="JUV169" s="90"/>
      <c r="JUW169" s="90"/>
      <c r="JUX169" s="90"/>
      <c r="JUY169" s="90"/>
      <c r="JUZ169" s="90"/>
      <c r="JVA169" s="90"/>
      <c r="JVB169" s="90"/>
      <c r="JVC169" s="90"/>
      <c r="JVD169" s="90"/>
      <c r="JVE169" s="90"/>
      <c r="JVF169" s="90"/>
      <c r="JVG169" s="90"/>
      <c r="JVH169" s="90"/>
      <c r="JVI169" s="90"/>
      <c r="JVJ169" s="90"/>
      <c r="JVK169" s="90"/>
      <c r="JVL169" s="90"/>
      <c r="JVM169" s="90"/>
      <c r="JVN169" s="90"/>
      <c r="JVO169" s="90"/>
      <c r="JVP169" s="90"/>
      <c r="JVQ169" s="90"/>
      <c r="JVR169" s="90"/>
      <c r="JVS169" s="90"/>
      <c r="JVT169" s="90"/>
      <c r="JVU169" s="90"/>
      <c r="JVV169" s="90"/>
      <c r="JVW169" s="90"/>
      <c r="JVX169" s="90"/>
      <c r="JVY169" s="90"/>
      <c r="JVZ169" s="90"/>
      <c r="JWA169" s="90"/>
      <c r="JWB169" s="90"/>
      <c r="JWC169" s="90"/>
      <c r="JWD169" s="90"/>
      <c r="JWE169" s="90"/>
      <c r="JWF169" s="90"/>
      <c r="JWG169" s="90"/>
      <c r="JWH169" s="90"/>
      <c r="JWI169" s="90"/>
      <c r="JWJ169" s="90"/>
      <c r="JWK169" s="90"/>
      <c r="JWL169" s="90"/>
      <c r="JWM169" s="90"/>
      <c r="JWN169" s="90"/>
      <c r="JWO169" s="90"/>
      <c r="JWP169" s="90"/>
      <c r="JWQ169" s="90"/>
      <c r="JWR169" s="90"/>
      <c r="JWS169" s="90"/>
      <c r="JWT169" s="90"/>
      <c r="JWU169" s="90"/>
      <c r="JWV169" s="90"/>
      <c r="JWW169" s="90"/>
      <c r="JWX169" s="90"/>
      <c r="JWY169" s="90"/>
      <c r="JWZ169" s="90"/>
      <c r="JXA169" s="90"/>
      <c r="JXB169" s="90"/>
      <c r="JXC169" s="90"/>
      <c r="JXD169" s="90"/>
      <c r="JXE169" s="90"/>
      <c r="JXF169" s="90"/>
      <c r="JXG169" s="90"/>
      <c r="JXH169" s="90"/>
      <c r="JXI169" s="90"/>
      <c r="JXJ169" s="90"/>
      <c r="JXK169" s="90"/>
      <c r="JXL169" s="90"/>
      <c r="JXM169" s="90"/>
      <c r="JXN169" s="90"/>
      <c r="JXO169" s="90"/>
      <c r="JXP169" s="90"/>
      <c r="JXQ169" s="90"/>
      <c r="JXR169" s="90"/>
      <c r="JXS169" s="90"/>
      <c r="JXT169" s="90"/>
      <c r="JXU169" s="90"/>
      <c r="JXV169" s="90"/>
      <c r="JXW169" s="90"/>
      <c r="JXX169" s="90"/>
      <c r="JXY169" s="90"/>
      <c r="JXZ169" s="90"/>
      <c r="JYA169" s="90"/>
      <c r="JYB169" s="90"/>
      <c r="JYC169" s="90"/>
      <c r="JYD169" s="90"/>
      <c r="JYE169" s="90"/>
      <c r="JYF169" s="90"/>
      <c r="JYG169" s="90"/>
      <c r="JYH169" s="90"/>
      <c r="JYI169" s="90"/>
      <c r="JYJ169" s="90"/>
      <c r="JYK169" s="90"/>
      <c r="JYL169" s="90"/>
      <c r="JYM169" s="90"/>
      <c r="JYN169" s="90"/>
      <c r="JYO169" s="90"/>
      <c r="JYP169" s="90"/>
      <c r="JYQ169" s="90"/>
      <c r="JYR169" s="90"/>
      <c r="JYS169" s="90"/>
      <c r="JYT169" s="90"/>
      <c r="JYU169" s="90"/>
      <c r="JYV169" s="90"/>
      <c r="JYW169" s="90"/>
      <c r="JYX169" s="90"/>
      <c r="JYY169" s="90"/>
      <c r="JYZ169" s="90"/>
      <c r="JZA169" s="90"/>
      <c r="JZB169" s="90"/>
      <c r="JZC169" s="90"/>
      <c r="JZD169" s="90"/>
      <c r="JZE169" s="90"/>
      <c r="JZF169" s="90"/>
      <c r="JZG169" s="90"/>
      <c r="JZH169" s="90"/>
      <c r="JZI169" s="90"/>
      <c r="JZJ169" s="90"/>
      <c r="JZK169" s="90"/>
      <c r="JZL169" s="90"/>
      <c r="JZM169" s="90"/>
      <c r="JZN169" s="90"/>
      <c r="JZO169" s="90"/>
      <c r="JZP169" s="90"/>
      <c r="JZQ169" s="90"/>
      <c r="JZR169" s="90"/>
      <c r="JZS169" s="90"/>
      <c r="JZT169" s="90"/>
      <c r="JZU169" s="90"/>
      <c r="JZV169" s="90"/>
      <c r="JZW169" s="90"/>
      <c r="JZX169" s="90"/>
      <c r="JZY169" s="90"/>
      <c r="JZZ169" s="90"/>
      <c r="KAA169" s="90"/>
      <c r="KAB169" s="90"/>
      <c r="KAC169" s="90"/>
      <c r="KAD169" s="90"/>
      <c r="KAE169" s="90"/>
      <c r="KAF169" s="90"/>
      <c r="KAG169" s="90"/>
      <c r="KAH169" s="90"/>
      <c r="KAI169" s="90"/>
      <c r="KAJ169" s="90"/>
      <c r="KAK169" s="90"/>
      <c r="KAL169" s="90"/>
      <c r="KAM169" s="90"/>
      <c r="KAN169" s="90"/>
      <c r="KAO169" s="90"/>
      <c r="KAP169" s="90"/>
      <c r="KAQ169" s="90"/>
      <c r="KAR169" s="90"/>
      <c r="KAS169" s="90"/>
      <c r="KAT169" s="90"/>
      <c r="KAU169" s="90"/>
      <c r="KAV169" s="90"/>
      <c r="KAW169" s="90"/>
      <c r="KAX169" s="90"/>
      <c r="KAY169" s="90"/>
      <c r="KAZ169" s="90"/>
      <c r="KBA169" s="90"/>
      <c r="KBB169" s="90"/>
      <c r="KBC169" s="90"/>
      <c r="KBD169" s="90"/>
      <c r="KBE169" s="90"/>
      <c r="KBF169" s="90"/>
      <c r="KBG169" s="90"/>
      <c r="KBH169" s="90"/>
      <c r="KBI169" s="90"/>
      <c r="KBJ169" s="90"/>
      <c r="KBK169" s="90"/>
      <c r="KBL169" s="90"/>
      <c r="KBM169" s="90"/>
      <c r="KBN169" s="90"/>
      <c r="KBO169" s="90"/>
      <c r="KBP169" s="90"/>
      <c r="KBQ169" s="90"/>
      <c r="KBR169" s="90"/>
      <c r="KBS169" s="90"/>
      <c r="KBT169" s="90"/>
      <c r="KBU169" s="90"/>
      <c r="KBV169" s="90"/>
      <c r="KBW169" s="90"/>
      <c r="KBX169" s="90"/>
      <c r="KBY169" s="90"/>
      <c r="KBZ169" s="90"/>
      <c r="KCA169" s="90"/>
      <c r="KCB169" s="90"/>
      <c r="KCC169" s="90"/>
      <c r="KCD169" s="90"/>
      <c r="KCE169" s="90"/>
      <c r="KCF169" s="90"/>
      <c r="KCG169" s="90"/>
      <c r="KCH169" s="90"/>
      <c r="KCI169" s="90"/>
      <c r="KCJ169" s="90"/>
      <c r="KCK169" s="90"/>
      <c r="KCL169" s="90"/>
      <c r="KCM169" s="90"/>
      <c r="KCN169" s="90"/>
      <c r="KCO169" s="90"/>
      <c r="KCP169" s="90"/>
      <c r="KCQ169" s="90"/>
      <c r="KCR169" s="90"/>
      <c r="KCS169" s="90"/>
      <c r="KCT169" s="90"/>
      <c r="KCU169" s="90"/>
      <c r="KCV169" s="90"/>
      <c r="KCW169" s="90"/>
      <c r="KCX169" s="90"/>
      <c r="KCY169" s="90"/>
      <c r="KCZ169" s="90"/>
      <c r="KDA169" s="90"/>
      <c r="KDB169" s="90"/>
      <c r="KDC169" s="90"/>
      <c r="KDD169" s="90"/>
      <c r="KDE169" s="90"/>
      <c r="KDF169" s="90"/>
      <c r="KDG169" s="90"/>
      <c r="KDH169" s="90"/>
      <c r="KDI169" s="90"/>
      <c r="KDJ169" s="90"/>
      <c r="KDK169" s="90"/>
      <c r="KDL169" s="90"/>
      <c r="KDM169" s="90"/>
      <c r="KDN169" s="90"/>
      <c r="KDO169" s="90"/>
      <c r="KDP169" s="90"/>
      <c r="KDQ169" s="90"/>
      <c r="KDR169" s="90"/>
      <c r="KDS169" s="90"/>
      <c r="KDT169" s="90"/>
      <c r="KDU169" s="90"/>
      <c r="KDV169" s="90"/>
      <c r="KDW169" s="90"/>
      <c r="KDX169" s="90"/>
      <c r="KDY169" s="90"/>
      <c r="KDZ169" s="90"/>
      <c r="KEA169" s="90"/>
      <c r="KEB169" s="90"/>
      <c r="KEC169" s="90"/>
      <c r="KED169" s="90"/>
      <c r="KEE169" s="90"/>
      <c r="KEF169" s="90"/>
      <c r="KEG169" s="90"/>
      <c r="KEH169" s="90"/>
      <c r="KEI169" s="90"/>
      <c r="KEJ169" s="90"/>
      <c r="KEK169" s="90"/>
      <c r="KEL169" s="90"/>
      <c r="KEM169" s="90"/>
      <c r="KEN169" s="90"/>
      <c r="KEO169" s="90"/>
      <c r="KEP169" s="90"/>
      <c r="KEQ169" s="90"/>
      <c r="KER169" s="90"/>
      <c r="KES169" s="90"/>
      <c r="KET169" s="90"/>
      <c r="KEU169" s="90"/>
      <c r="KEV169" s="90"/>
      <c r="KEW169" s="90"/>
      <c r="KEX169" s="90"/>
      <c r="KEY169" s="90"/>
      <c r="KEZ169" s="90"/>
      <c r="KFA169" s="90"/>
      <c r="KFB169" s="90"/>
      <c r="KFC169" s="90"/>
      <c r="KFD169" s="90"/>
      <c r="KFE169" s="90"/>
      <c r="KFF169" s="90"/>
      <c r="KFG169" s="90"/>
      <c r="KFH169" s="90"/>
      <c r="KFI169" s="90"/>
      <c r="KFJ169" s="90"/>
      <c r="KFK169" s="90"/>
      <c r="KFL169" s="90"/>
      <c r="KFM169" s="90"/>
      <c r="KFN169" s="90"/>
      <c r="KFO169" s="90"/>
      <c r="KFP169" s="90"/>
      <c r="KFQ169" s="90"/>
      <c r="KFR169" s="90"/>
      <c r="KFS169" s="90"/>
      <c r="KFT169" s="90"/>
      <c r="KFU169" s="90"/>
      <c r="KFV169" s="90"/>
      <c r="KFW169" s="90"/>
      <c r="KFX169" s="90"/>
      <c r="KFY169" s="90"/>
      <c r="KFZ169" s="90"/>
      <c r="KGA169" s="90"/>
      <c r="KGB169" s="90"/>
      <c r="KGC169" s="90"/>
      <c r="KGD169" s="90"/>
      <c r="KGE169" s="90"/>
      <c r="KGF169" s="90"/>
      <c r="KGG169" s="90"/>
      <c r="KGH169" s="90"/>
      <c r="KGI169" s="90"/>
      <c r="KGJ169" s="90"/>
      <c r="KGK169" s="90"/>
      <c r="KGL169" s="90"/>
      <c r="KGM169" s="90"/>
      <c r="KGN169" s="90"/>
      <c r="KGO169" s="90"/>
      <c r="KGP169" s="90"/>
      <c r="KGQ169" s="90"/>
      <c r="KGR169" s="90"/>
      <c r="KGS169" s="90"/>
      <c r="KGT169" s="90"/>
      <c r="KGU169" s="90"/>
      <c r="KGV169" s="90"/>
      <c r="KGW169" s="90"/>
      <c r="KGX169" s="90"/>
      <c r="KGY169" s="90"/>
      <c r="KGZ169" s="90"/>
      <c r="KHA169" s="90"/>
      <c r="KHB169" s="90"/>
      <c r="KHC169" s="90"/>
      <c r="KHD169" s="90"/>
      <c r="KHE169" s="90"/>
      <c r="KHF169" s="90"/>
      <c r="KHG169" s="90"/>
      <c r="KHH169" s="90"/>
      <c r="KHI169" s="90"/>
      <c r="KHJ169" s="90"/>
      <c r="KHK169" s="90"/>
      <c r="KHL169" s="90"/>
      <c r="KHM169" s="90"/>
      <c r="KHN169" s="90"/>
      <c r="KHO169" s="90"/>
      <c r="KHP169" s="90"/>
      <c r="KHQ169" s="90"/>
      <c r="KHR169" s="90"/>
      <c r="KHS169" s="90"/>
      <c r="KHT169" s="90"/>
      <c r="KHU169" s="90"/>
      <c r="KHV169" s="90"/>
      <c r="KHW169" s="90"/>
      <c r="KHX169" s="90"/>
      <c r="KHY169" s="90"/>
      <c r="KHZ169" s="90"/>
      <c r="KIA169" s="90"/>
      <c r="KIB169" s="90"/>
      <c r="KIC169" s="90"/>
      <c r="KID169" s="90"/>
      <c r="KIE169" s="90"/>
      <c r="KIF169" s="90"/>
      <c r="KIG169" s="90"/>
      <c r="KIH169" s="90"/>
      <c r="KII169" s="90"/>
      <c r="KIJ169" s="90"/>
      <c r="KIK169" s="90"/>
      <c r="KIL169" s="90"/>
      <c r="KIM169" s="90"/>
      <c r="KIN169" s="90"/>
      <c r="KIO169" s="90"/>
      <c r="KIP169" s="90"/>
      <c r="KIQ169" s="90"/>
      <c r="KIR169" s="90"/>
      <c r="KIS169" s="90"/>
      <c r="KIT169" s="90"/>
      <c r="KIU169" s="90"/>
      <c r="KIV169" s="90"/>
      <c r="KIW169" s="90"/>
      <c r="KIX169" s="90"/>
      <c r="KIY169" s="90"/>
      <c r="KIZ169" s="90"/>
      <c r="KJA169" s="90"/>
      <c r="KJB169" s="90"/>
      <c r="KJC169" s="90"/>
      <c r="KJD169" s="90"/>
      <c r="KJE169" s="90"/>
      <c r="KJF169" s="90"/>
      <c r="KJG169" s="90"/>
      <c r="KJH169" s="90"/>
      <c r="KJI169" s="90"/>
      <c r="KJJ169" s="90"/>
      <c r="KJK169" s="90"/>
      <c r="KJL169" s="90"/>
      <c r="KJM169" s="90"/>
      <c r="KJN169" s="90"/>
      <c r="KJO169" s="90"/>
      <c r="KJP169" s="90"/>
      <c r="KJQ169" s="90"/>
      <c r="KJR169" s="90"/>
      <c r="KJS169" s="90"/>
      <c r="KJT169" s="90"/>
      <c r="KJU169" s="90"/>
      <c r="KJV169" s="90"/>
      <c r="KJW169" s="90"/>
      <c r="KJX169" s="90"/>
      <c r="KJY169" s="90"/>
      <c r="KJZ169" s="90"/>
      <c r="KKA169" s="90"/>
      <c r="KKB169" s="90"/>
      <c r="KKC169" s="90"/>
      <c r="KKD169" s="90"/>
      <c r="KKE169" s="90"/>
      <c r="KKF169" s="90"/>
      <c r="KKG169" s="90"/>
      <c r="KKH169" s="90"/>
      <c r="KKI169" s="90"/>
      <c r="KKJ169" s="90"/>
      <c r="KKK169" s="90"/>
      <c r="KKL169" s="90"/>
      <c r="KKM169" s="90"/>
      <c r="KKN169" s="90"/>
      <c r="KKO169" s="90"/>
      <c r="KKP169" s="90"/>
      <c r="KKQ169" s="90"/>
      <c r="KKR169" s="90"/>
      <c r="KKS169" s="90"/>
      <c r="KKT169" s="90"/>
      <c r="KKU169" s="90"/>
      <c r="KKV169" s="90"/>
      <c r="KKW169" s="90"/>
      <c r="KKX169" s="90"/>
      <c r="KKY169" s="90"/>
      <c r="KKZ169" s="90"/>
      <c r="KLA169" s="90"/>
      <c r="KLB169" s="90"/>
      <c r="KLC169" s="90"/>
      <c r="KLD169" s="90"/>
      <c r="KLE169" s="90"/>
      <c r="KLF169" s="90"/>
      <c r="KLG169" s="90"/>
      <c r="KLH169" s="90"/>
      <c r="KLI169" s="90"/>
      <c r="KLJ169" s="90"/>
      <c r="KLK169" s="90"/>
      <c r="KLL169" s="90"/>
      <c r="KLM169" s="90"/>
      <c r="KLN169" s="90"/>
      <c r="KLO169" s="90"/>
      <c r="KLP169" s="90"/>
      <c r="KLQ169" s="90"/>
      <c r="KLR169" s="90"/>
      <c r="KLS169" s="90"/>
      <c r="KLT169" s="90"/>
      <c r="KLU169" s="90"/>
      <c r="KLV169" s="90"/>
      <c r="KLW169" s="90"/>
      <c r="KLX169" s="90"/>
      <c r="KLY169" s="90"/>
      <c r="KLZ169" s="90"/>
      <c r="KMA169" s="90"/>
      <c r="KMB169" s="90"/>
      <c r="KMC169" s="90"/>
      <c r="KMD169" s="90"/>
      <c r="KME169" s="90"/>
      <c r="KMF169" s="90"/>
      <c r="KMG169" s="90"/>
      <c r="KMH169" s="90"/>
      <c r="KMI169" s="90"/>
      <c r="KMJ169" s="90"/>
      <c r="KMK169" s="90"/>
      <c r="KML169" s="90"/>
      <c r="KMM169" s="90"/>
      <c r="KMN169" s="90"/>
      <c r="KMO169" s="90"/>
      <c r="KMP169" s="90"/>
      <c r="KMQ169" s="90"/>
      <c r="KMR169" s="90"/>
      <c r="KMS169" s="90"/>
      <c r="KMT169" s="90"/>
      <c r="KMU169" s="90"/>
      <c r="KMV169" s="90"/>
      <c r="KMW169" s="90"/>
      <c r="KMX169" s="90"/>
      <c r="KMY169" s="90"/>
      <c r="KMZ169" s="90"/>
      <c r="KNA169" s="90"/>
      <c r="KNB169" s="90"/>
      <c r="KNC169" s="90"/>
      <c r="KND169" s="90"/>
      <c r="KNE169" s="90"/>
      <c r="KNF169" s="90"/>
      <c r="KNG169" s="90"/>
      <c r="KNH169" s="90"/>
      <c r="KNI169" s="90"/>
      <c r="KNJ169" s="90"/>
      <c r="KNK169" s="90"/>
      <c r="KNL169" s="90"/>
      <c r="KNM169" s="90"/>
      <c r="KNN169" s="90"/>
      <c r="KNO169" s="90"/>
      <c r="KNP169" s="90"/>
      <c r="KNQ169" s="90"/>
      <c r="KNR169" s="90"/>
      <c r="KNS169" s="90"/>
      <c r="KNT169" s="90"/>
      <c r="KNU169" s="90"/>
      <c r="KNV169" s="90"/>
      <c r="KNW169" s="90"/>
      <c r="KNX169" s="90"/>
      <c r="KNY169" s="90"/>
      <c r="KNZ169" s="90"/>
      <c r="KOA169" s="90"/>
      <c r="KOB169" s="90"/>
      <c r="KOC169" s="90"/>
      <c r="KOD169" s="90"/>
      <c r="KOE169" s="90"/>
      <c r="KOF169" s="90"/>
      <c r="KOG169" s="90"/>
      <c r="KOH169" s="90"/>
      <c r="KOI169" s="90"/>
      <c r="KOJ169" s="90"/>
      <c r="KOK169" s="90"/>
      <c r="KOL169" s="90"/>
      <c r="KOM169" s="90"/>
      <c r="KON169" s="90"/>
      <c r="KOO169" s="90"/>
      <c r="KOP169" s="90"/>
      <c r="KOQ169" s="90"/>
      <c r="KOR169" s="90"/>
      <c r="KOS169" s="90"/>
      <c r="KOT169" s="90"/>
      <c r="KOU169" s="90"/>
      <c r="KOV169" s="90"/>
      <c r="KOW169" s="90"/>
      <c r="KOX169" s="90"/>
      <c r="KOY169" s="90"/>
      <c r="KOZ169" s="90"/>
      <c r="KPA169" s="90"/>
      <c r="KPB169" s="90"/>
      <c r="KPC169" s="90"/>
      <c r="KPD169" s="90"/>
      <c r="KPE169" s="90"/>
      <c r="KPF169" s="90"/>
      <c r="KPG169" s="90"/>
      <c r="KPH169" s="90"/>
      <c r="KPI169" s="90"/>
      <c r="KPJ169" s="90"/>
      <c r="KPK169" s="90"/>
      <c r="KPL169" s="90"/>
      <c r="KPM169" s="90"/>
      <c r="KPN169" s="90"/>
      <c r="KPO169" s="90"/>
      <c r="KPP169" s="90"/>
      <c r="KPQ169" s="90"/>
      <c r="KPR169" s="90"/>
      <c r="KPS169" s="90"/>
      <c r="KPT169" s="90"/>
      <c r="KPU169" s="90"/>
      <c r="KPV169" s="90"/>
      <c r="KPW169" s="90"/>
      <c r="KPX169" s="90"/>
      <c r="KPY169" s="90"/>
      <c r="KPZ169" s="90"/>
      <c r="KQA169" s="90"/>
      <c r="KQB169" s="90"/>
      <c r="KQC169" s="90"/>
      <c r="KQD169" s="90"/>
      <c r="KQE169" s="90"/>
      <c r="KQF169" s="90"/>
      <c r="KQG169" s="90"/>
      <c r="KQH169" s="90"/>
      <c r="KQI169" s="90"/>
      <c r="KQJ169" s="90"/>
      <c r="KQK169" s="90"/>
      <c r="KQL169" s="90"/>
      <c r="KQM169" s="90"/>
      <c r="KQN169" s="90"/>
      <c r="KQO169" s="90"/>
      <c r="KQP169" s="90"/>
      <c r="KQQ169" s="90"/>
      <c r="KQR169" s="90"/>
      <c r="KQS169" s="90"/>
      <c r="KQT169" s="90"/>
      <c r="KQU169" s="90"/>
      <c r="KQV169" s="90"/>
      <c r="KQW169" s="90"/>
      <c r="KQX169" s="90"/>
      <c r="KQY169" s="90"/>
      <c r="KQZ169" s="90"/>
      <c r="KRA169" s="90"/>
      <c r="KRB169" s="90"/>
      <c r="KRC169" s="90"/>
      <c r="KRD169" s="90"/>
      <c r="KRE169" s="90"/>
      <c r="KRF169" s="90"/>
      <c r="KRG169" s="90"/>
      <c r="KRH169" s="90"/>
      <c r="KRI169" s="90"/>
      <c r="KRJ169" s="90"/>
      <c r="KRK169" s="90"/>
      <c r="KRL169" s="90"/>
      <c r="KRM169" s="90"/>
      <c r="KRN169" s="90"/>
      <c r="KRO169" s="90"/>
      <c r="KRP169" s="90"/>
      <c r="KRQ169" s="90"/>
      <c r="KRR169" s="90"/>
      <c r="KRS169" s="90"/>
      <c r="KRT169" s="90"/>
      <c r="KRU169" s="90"/>
      <c r="KRV169" s="90"/>
      <c r="KRW169" s="90"/>
      <c r="KRX169" s="90"/>
      <c r="KRY169" s="90"/>
      <c r="KRZ169" s="90"/>
      <c r="KSA169" s="90"/>
      <c r="KSB169" s="90"/>
      <c r="KSC169" s="90"/>
      <c r="KSD169" s="90"/>
      <c r="KSE169" s="90"/>
      <c r="KSF169" s="90"/>
      <c r="KSG169" s="90"/>
      <c r="KSH169" s="90"/>
      <c r="KSI169" s="90"/>
      <c r="KSJ169" s="90"/>
      <c r="KSK169" s="90"/>
      <c r="KSL169" s="90"/>
      <c r="KSM169" s="90"/>
      <c r="KSN169" s="90"/>
      <c r="KSO169" s="90"/>
      <c r="KSP169" s="90"/>
      <c r="KSQ169" s="90"/>
      <c r="KSR169" s="90"/>
      <c r="KSS169" s="90"/>
      <c r="KST169" s="90"/>
      <c r="KSU169" s="90"/>
      <c r="KSV169" s="90"/>
      <c r="KSW169" s="90"/>
      <c r="KSX169" s="90"/>
      <c r="KSY169" s="90"/>
      <c r="KSZ169" s="90"/>
      <c r="KTA169" s="90"/>
      <c r="KTB169" s="90"/>
      <c r="KTC169" s="90"/>
      <c r="KTD169" s="90"/>
      <c r="KTE169" s="90"/>
      <c r="KTF169" s="90"/>
      <c r="KTG169" s="90"/>
      <c r="KTH169" s="90"/>
      <c r="KTI169" s="90"/>
      <c r="KTJ169" s="90"/>
      <c r="KTK169" s="90"/>
      <c r="KTL169" s="90"/>
      <c r="KTM169" s="90"/>
      <c r="KTN169" s="90"/>
      <c r="KTO169" s="90"/>
      <c r="KTP169" s="90"/>
      <c r="KTQ169" s="90"/>
      <c r="KTR169" s="90"/>
      <c r="KTS169" s="90"/>
      <c r="KTT169" s="90"/>
      <c r="KTU169" s="90"/>
      <c r="KTV169" s="90"/>
      <c r="KTW169" s="90"/>
      <c r="KTX169" s="90"/>
      <c r="KTY169" s="90"/>
      <c r="KTZ169" s="90"/>
      <c r="KUA169" s="90"/>
      <c r="KUB169" s="90"/>
      <c r="KUC169" s="90"/>
      <c r="KUD169" s="90"/>
      <c r="KUE169" s="90"/>
      <c r="KUF169" s="90"/>
      <c r="KUG169" s="90"/>
      <c r="KUH169" s="90"/>
      <c r="KUI169" s="90"/>
      <c r="KUJ169" s="90"/>
      <c r="KUK169" s="90"/>
      <c r="KUL169" s="90"/>
      <c r="KUM169" s="90"/>
      <c r="KUN169" s="90"/>
      <c r="KUO169" s="90"/>
      <c r="KUP169" s="90"/>
      <c r="KUQ169" s="90"/>
      <c r="KUR169" s="90"/>
      <c r="KUS169" s="90"/>
      <c r="KUT169" s="90"/>
      <c r="KUU169" s="90"/>
      <c r="KUV169" s="90"/>
      <c r="KUW169" s="90"/>
      <c r="KUX169" s="90"/>
      <c r="KUY169" s="90"/>
      <c r="KUZ169" s="90"/>
      <c r="KVA169" s="90"/>
      <c r="KVB169" s="90"/>
      <c r="KVC169" s="90"/>
      <c r="KVD169" s="90"/>
      <c r="KVE169" s="90"/>
      <c r="KVF169" s="90"/>
      <c r="KVG169" s="90"/>
      <c r="KVH169" s="90"/>
      <c r="KVI169" s="90"/>
      <c r="KVJ169" s="90"/>
      <c r="KVK169" s="90"/>
      <c r="KVL169" s="90"/>
      <c r="KVM169" s="90"/>
      <c r="KVN169" s="90"/>
      <c r="KVO169" s="90"/>
      <c r="KVP169" s="90"/>
      <c r="KVQ169" s="90"/>
      <c r="KVR169" s="90"/>
      <c r="KVS169" s="90"/>
      <c r="KVT169" s="90"/>
      <c r="KVU169" s="90"/>
      <c r="KVV169" s="90"/>
      <c r="KVW169" s="90"/>
      <c r="KVX169" s="90"/>
      <c r="KVY169" s="90"/>
      <c r="KVZ169" s="90"/>
      <c r="KWA169" s="90"/>
      <c r="KWB169" s="90"/>
      <c r="KWC169" s="90"/>
      <c r="KWD169" s="90"/>
      <c r="KWE169" s="90"/>
      <c r="KWF169" s="90"/>
      <c r="KWG169" s="90"/>
      <c r="KWH169" s="90"/>
      <c r="KWI169" s="90"/>
      <c r="KWJ169" s="90"/>
      <c r="KWK169" s="90"/>
      <c r="KWL169" s="90"/>
      <c r="KWM169" s="90"/>
      <c r="KWN169" s="90"/>
      <c r="KWO169" s="90"/>
      <c r="KWP169" s="90"/>
      <c r="KWQ169" s="90"/>
      <c r="KWR169" s="90"/>
      <c r="KWS169" s="90"/>
      <c r="KWT169" s="90"/>
      <c r="KWU169" s="90"/>
      <c r="KWV169" s="90"/>
      <c r="KWW169" s="90"/>
      <c r="KWX169" s="90"/>
      <c r="KWY169" s="90"/>
      <c r="KWZ169" s="90"/>
      <c r="KXA169" s="90"/>
      <c r="KXB169" s="90"/>
      <c r="KXC169" s="90"/>
      <c r="KXD169" s="90"/>
      <c r="KXE169" s="90"/>
      <c r="KXF169" s="90"/>
      <c r="KXG169" s="90"/>
      <c r="KXH169" s="90"/>
      <c r="KXI169" s="90"/>
      <c r="KXJ169" s="90"/>
      <c r="KXK169" s="90"/>
      <c r="KXL169" s="90"/>
      <c r="KXM169" s="90"/>
      <c r="KXN169" s="90"/>
      <c r="KXO169" s="90"/>
      <c r="KXP169" s="90"/>
      <c r="KXQ169" s="90"/>
      <c r="KXR169" s="90"/>
      <c r="KXS169" s="90"/>
      <c r="KXT169" s="90"/>
      <c r="KXU169" s="90"/>
      <c r="KXV169" s="90"/>
      <c r="KXW169" s="90"/>
      <c r="KXX169" s="90"/>
      <c r="KXY169" s="90"/>
      <c r="KXZ169" s="90"/>
      <c r="KYA169" s="90"/>
      <c r="KYB169" s="90"/>
      <c r="KYC169" s="90"/>
      <c r="KYD169" s="90"/>
      <c r="KYE169" s="90"/>
      <c r="KYF169" s="90"/>
      <c r="KYG169" s="90"/>
      <c r="KYH169" s="90"/>
      <c r="KYI169" s="90"/>
      <c r="KYJ169" s="90"/>
      <c r="KYK169" s="90"/>
      <c r="KYL169" s="90"/>
      <c r="KYM169" s="90"/>
      <c r="KYN169" s="90"/>
      <c r="KYO169" s="90"/>
      <c r="KYP169" s="90"/>
      <c r="KYQ169" s="90"/>
      <c r="KYR169" s="90"/>
      <c r="KYS169" s="90"/>
      <c r="KYT169" s="90"/>
      <c r="KYU169" s="90"/>
      <c r="KYV169" s="90"/>
      <c r="KYW169" s="90"/>
      <c r="KYX169" s="90"/>
      <c r="KYY169" s="90"/>
      <c r="KYZ169" s="90"/>
      <c r="KZA169" s="90"/>
      <c r="KZB169" s="90"/>
      <c r="KZC169" s="90"/>
      <c r="KZD169" s="90"/>
      <c r="KZE169" s="90"/>
      <c r="KZF169" s="90"/>
      <c r="KZG169" s="90"/>
      <c r="KZH169" s="90"/>
      <c r="KZI169" s="90"/>
      <c r="KZJ169" s="90"/>
      <c r="KZK169" s="90"/>
      <c r="KZL169" s="90"/>
      <c r="KZM169" s="90"/>
      <c r="KZN169" s="90"/>
      <c r="KZO169" s="90"/>
      <c r="KZP169" s="90"/>
      <c r="KZQ169" s="90"/>
      <c r="KZR169" s="90"/>
      <c r="KZS169" s="90"/>
      <c r="KZT169" s="90"/>
      <c r="KZU169" s="90"/>
      <c r="KZV169" s="90"/>
      <c r="KZW169" s="90"/>
      <c r="KZX169" s="90"/>
      <c r="KZY169" s="90"/>
      <c r="KZZ169" s="90"/>
      <c r="LAA169" s="90"/>
      <c r="LAB169" s="90"/>
      <c r="LAC169" s="90"/>
      <c r="LAD169" s="90"/>
      <c r="LAE169" s="90"/>
      <c r="LAF169" s="90"/>
      <c r="LAG169" s="90"/>
      <c r="LAH169" s="90"/>
      <c r="LAI169" s="90"/>
      <c r="LAJ169" s="90"/>
      <c r="LAK169" s="90"/>
      <c r="LAL169" s="90"/>
      <c r="LAM169" s="90"/>
      <c r="LAN169" s="90"/>
      <c r="LAO169" s="90"/>
      <c r="LAP169" s="90"/>
      <c r="LAQ169" s="90"/>
      <c r="LAR169" s="90"/>
      <c r="LAS169" s="90"/>
      <c r="LAT169" s="90"/>
      <c r="LAU169" s="90"/>
      <c r="LAV169" s="90"/>
      <c r="LAW169" s="90"/>
      <c r="LAX169" s="90"/>
      <c r="LAY169" s="90"/>
      <c r="LAZ169" s="90"/>
      <c r="LBA169" s="90"/>
      <c r="LBB169" s="90"/>
      <c r="LBC169" s="90"/>
      <c r="LBD169" s="90"/>
      <c r="LBE169" s="90"/>
      <c r="LBF169" s="90"/>
      <c r="LBG169" s="90"/>
      <c r="LBH169" s="90"/>
      <c r="LBI169" s="90"/>
      <c r="LBJ169" s="90"/>
      <c r="LBK169" s="90"/>
      <c r="LBL169" s="90"/>
      <c r="LBM169" s="90"/>
      <c r="LBN169" s="90"/>
      <c r="LBO169" s="90"/>
      <c r="LBP169" s="90"/>
      <c r="LBQ169" s="90"/>
      <c r="LBR169" s="90"/>
      <c r="LBS169" s="90"/>
      <c r="LBT169" s="90"/>
      <c r="LBU169" s="90"/>
      <c r="LBV169" s="90"/>
      <c r="LBW169" s="90"/>
      <c r="LBX169" s="90"/>
      <c r="LBY169" s="90"/>
      <c r="LBZ169" s="90"/>
      <c r="LCA169" s="90"/>
      <c r="LCB169" s="90"/>
      <c r="LCC169" s="90"/>
      <c r="LCD169" s="90"/>
      <c r="LCE169" s="90"/>
      <c r="LCF169" s="90"/>
      <c r="LCG169" s="90"/>
      <c r="LCH169" s="90"/>
      <c r="LCI169" s="90"/>
      <c r="LCJ169" s="90"/>
      <c r="LCK169" s="90"/>
      <c r="LCL169" s="90"/>
      <c r="LCM169" s="90"/>
      <c r="LCN169" s="90"/>
      <c r="LCO169" s="90"/>
      <c r="LCP169" s="90"/>
      <c r="LCQ169" s="90"/>
      <c r="LCR169" s="90"/>
      <c r="LCS169" s="90"/>
      <c r="LCT169" s="90"/>
      <c r="LCU169" s="90"/>
      <c r="LCV169" s="90"/>
      <c r="LCW169" s="90"/>
      <c r="LCX169" s="90"/>
      <c r="LCY169" s="90"/>
      <c r="LCZ169" s="90"/>
      <c r="LDA169" s="90"/>
      <c r="LDB169" s="90"/>
      <c r="LDC169" s="90"/>
      <c r="LDD169" s="90"/>
      <c r="LDE169" s="90"/>
      <c r="LDF169" s="90"/>
      <c r="LDG169" s="90"/>
      <c r="LDH169" s="90"/>
      <c r="LDI169" s="90"/>
      <c r="LDJ169" s="90"/>
      <c r="LDK169" s="90"/>
      <c r="LDL169" s="90"/>
      <c r="LDM169" s="90"/>
      <c r="LDN169" s="90"/>
      <c r="LDO169" s="90"/>
      <c r="LDP169" s="90"/>
      <c r="LDQ169" s="90"/>
      <c r="LDR169" s="90"/>
      <c r="LDS169" s="90"/>
      <c r="LDT169" s="90"/>
      <c r="LDU169" s="90"/>
      <c r="LDV169" s="90"/>
      <c r="LDW169" s="90"/>
      <c r="LDX169" s="90"/>
      <c r="LDY169" s="90"/>
      <c r="LDZ169" s="90"/>
      <c r="LEA169" s="90"/>
      <c r="LEB169" s="90"/>
      <c r="LEC169" s="90"/>
      <c r="LED169" s="90"/>
      <c r="LEE169" s="90"/>
      <c r="LEF169" s="90"/>
      <c r="LEG169" s="90"/>
      <c r="LEH169" s="90"/>
      <c r="LEI169" s="90"/>
      <c r="LEJ169" s="90"/>
      <c r="LEK169" s="90"/>
      <c r="LEL169" s="90"/>
      <c r="LEM169" s="90"/>
      <c r="LEN169" s="90"/>
      <c r="LEO169" s="90"/>
      <c r="LEP169" s="90"/>
      <c r="LEQ169" s="90"/>
      <c r="LER169" s="90"/>
      <c r="LES169" s="90"/>
      <c r="LET169" s="90"/>
      <c r="LEU169" s="90"/>
      <c r="LEV169" s="90"/>
      <c r="LEW169" s="90"/>
      <c r="LEX169" s="90"/>
      <c r="LEY169" s="90"/>
      <c r="LEZ169" s="90"/>
      <c r="LFA169" s="90"/>
      <c r="LFB169" s="90"/>
      <c r="LFC169" s="90"/>
      <c r="LFD169" s="90"/>
      <c r="LFE169" s="90"/>
      <c r="LFF169" s="90"/>
      <c r="LFG169" s="90"/>
      <c r="LFH169" s="90"/>
      <c r="LFI169" s="90"/>
      <c r="LFJ169" s="90"/>
      <c r="LFK169" s="90"/>
      <c r="LFL169" s="90"/>
      <c r="LFM169" s="90"/>
      <c r="LFN169" s="90"/>
      <c r="LFO169" s="90"/>
      <c r="LFP169" s="90"/>
      <c r="LFQ169" s="90"/>
      <c r="LFR169" s="90"/>
      <c r="LFS169" s="90"/>
      <c r="LFT169" s="90"/>
      <c r="LFU169" s="90"/>
      <c r="LFV169" s="90"/>
      <c r="LFW169" s="90"/>
      <c r="LFX169" s="90"/>
      <c r="LFY169" s="90"/>
      <c r="LFZ169" s="90"/>
      <c r="LGA169" s="90"/>
      <c r="LGB169" s="90"/>
      <c r="LGC169" s="90"/>
      <c r="LGD169" s="90"/>
      <c r="LGE169" s="90"/>
      <c r="LGF169" s="90"/>
      <c r="LGG169" s="90"/>
      <c r="LGH169" s="90"/>
      <c r="LGI169" s="90"/>
      <c r="LGJ169" s="90"/>
      <c r="LGK169" s="90"/>
      <c r="LGL169" s="90"/>
      <c r="LGM169" s="90"/>
      <c r="LGN169" s="90"/>
      <c r="LGO169" s="90"/>
      <c r="LGP169" s="90"/>
      <c r="LGQ169" s="90"/>
      <c r="LGR169" s="90"/>
      <c r="LGS169" s="90"/>
      <c r="LGT169" s="90"/>
      <c r="LGU169" s="90"/>
      <c r="LGV169" s="90"/>
      <c r="LGW169" s="90"/>
      <c r="LGX169" s="90"/>
      <c r="LGY169" s="90"/>
      <c r="LGZ169" s="90"/>
      <c r="LHA169" s="90"/>
      <c r="LHB169" s="90"/>
      <c r="LHC169" s="90"/>
      <c r="LHD169" s="90"/>
      <c r="LHE169" s="90"/>
      <c r="LHF169" s="90"/>
      <c r="LHG169" s="90"/>
      <c r="LHH169" s="90"/>
      <c r="LHI169" s="90"/>
      <c r="LHJ169" s="90"/>
      <c r="LHK169" s="90"/>
      <c r="LHL169" s="90"/>
      <c r="LHM169" s="90"/>
      <c r="LHN169" s="90"/>
      <c r="LHO169" s="90"/>
      <c r="LHP169" s="90"/>
      <c r="LHQ169" s="90"/>
      <c r="LHR169" s="90"/>
      <c r="LHS169" s="90"/>
      <c r="LHT169" s="90"/>
      <c r="LHU169" s="90"/>
      <c r="LHV169" s="90"/>
      <c r="LHW169" s="90"/>
      <c r="LHX169" s="90"/>
      <c r="LHY169" s="90"/>
      <c r="LHZ169" s="90"/>
      <c r="LIA169" s="90"/>
      <c r="LIB169" s="90"/>
      <c r="LIC169" s="90"/>
      <c r="LID169" s="90"/>
      <c r="LIE169" s="90"/>
      <c r="LIF169" s="90"/>
      <c r="LIG169" s="90"/>
      <c r="LIH169" s="90"/>
      <c r="LII169" s="90"/>
      <c r="LIJ169" s="90"/>
      <c r="LIK169" s="90"/>
      <c r="LIL169" s="90"/>
      <c r="LIM169" s="90"/>
      <c r="LIN169" s="90"/>
      <c r="LIO169" s="90"/>
      <c r="LIP169" s="90"/>
      <c r="LIQ169" s="90"/>
      <c r="LIR169" s="90"/>
      <c r="LIS169" s="90"/>
      <c r="LIT169" s="90"/>
      <c r="LIU169" s="90"/>
      <c r="LIV169" s="90"/>
      <c r="LIW169" s="90"/>
      <c r="LIX169" s="90"/>
      <c r="LIY169" s="90"/>
      <c r="LIZ169" s="90"/>
      <c r="LJA169" s="90"/>
      <c r="LJB169" s="90"/>
      <c r="LJC169" s="90"/>
      <c r="LJD169" s="90"/>
      <c r="LJE169" s="90"/>
      <c r="LJF169" s="90"/>
      <c r="LJG169" s="90"/>
      <c r="LJH169" s="90"/>
      <c r="LJI169" s="90"/>
      <c r="LJJ169" s="90"/>
      <c r="LJK169" s="90"/>
      <c r="LJL169" s="90"/>
      <c r="LJM169" s="90"/>
      <c r="LJN169" s="90"/>
      <c r="LJO169" s="90"/>
      <c r="LJP169" s="90"/>
      <c r="LJQ169" s="90"/>
      <c r="LJR169" s="90"/>
      <c r="LJS169" s="90"/>
      <c r="LJT169" s="90"/>
      <c r="LJU169" s="90"/>
      <c r="LJV169" s="90"/>
      <c r="LJW169" s="90"/>
      <c r="LJX169" s="90"/>
      <c r="LJY169" s="90"/>
      <c r="LJZ169" s="90"/>
      <c r="LKA169" s="90"/>
      <c r="LKB169" s="90"/>
      <c r="LKC169" s="90"/>
      <c r="LKD169" s="90"/>
      <c r="LKE169" s="90"/>
      <c r="LKF169" s="90"/>
      <c r="LKG169" s="90"/>
      <c r="LKH169" s="90"/>
      <c r="LKI169" s="90"/>
      <c r="LKJ169" s="90"/>
      <c r="LKK169" s="90"/>
      <c r="LKL169" s="90"/>
      <c r="LKM169" s="90"/>
      <c r="LKN169" s="90"/>
      <c r="LKO169" s="90"/>
      <c r="LKP169" s="90"/>
      <c r="LKQ169" s="90"/>
      <c r="LKR169" s="90"/>
      <c r="LKS169" s="90"/>
      <c r="LKT169" s="90"/>
      <c r="LKU169" s="90"/>
      <c r="LKV169" s="90"/>
      <c r="LKW169" s="90"/>
      <c r="LKX169" s="90"/>
      <c r="LKY169" s="90"/>
      <c r="LKZ169" s="90"/>
      <c r="LLA169" s="90"/>
      <c r="LLB169" s="90"/>
      <c r="LLC169" s="90"/>
      <c r="LLD169" s="90"/>
      <c r="LLE169" s="90"/>
      <c r="LLF169" s="90"/>
      <c r="LLG169" s="90"/>
      <c r="LLH169" s="90"/>
      <c r="LLI169" s="90"/>
      <c r="LLJ169" s="90"/>
      <c r="LLK169" s="90"/>
      <c r="LLL169" s="90"/>
      <c r="LLM169" s="90"/>
      <c r="LLN169" s="90"/>
      <c r="LLO169" s="90"/>
      <c r="LLP169" s="90"/>
      <c r="LLQ169" s="90"/>
      <c r="LLR169" s="90"/>
      <c r="LLS169" s="90"/>
      <c r="LLT169" s="90"/>
      <c r="LLU169" s="90"/>
      <c r="LLV169" s="90"/>
      <c r="LLW169" s="90"/>
      <c r="LLX169" s="90"/>
      <c r="LLY169" s="90"/>
      <c r="LLZ169" s="90"/>
      <c r="LMA169" s="90"/>
      <c r="LMB169" s="90"/>
      <c r="LMC169" s="90"/>
      <c r="LMD169" s="90"/>
      <c r="LME169" s="90"/>
      <c r="LMF169" s="90"/>
      <c r="LMG169" s="90"/>
      <c r="LMH169" s="90"/>
      <c r="LMI169" s="90"/>
      <c r="LMJ169" s="90"/>
      <c r="LMK169" s="90"/>
      <c r="LML169" s="90"/>
      <c r="LMM169" s="90"/>
      <c r="LMN169" s="90"/>
      <c r="LMO169" s="90"/>
      <c r="LMP169" s="90"/>
      <c r="LMQ169" s="90"/>
      <c r="LMR169" s="90"/>
      <c r="LMS169" s="90"/>
      <c r="LMT169" s="90"/>
      <c r="LMU169" s="90"/>
      <c r="LMV169" s="90"/>
      <c r="LMW169" s="90"/>
      <c r="LMX169" s="90"/>
      <c r="LMY169" s="90"/>
      <c r="LMZ169" s="90"/>
      <c r="LNA169" s="90"/>
      <c r="LNB169" s="90"/>
      <c r="LNC169" s="90"/>
      <c r="LND169" s="90"/>
      <c r="LNE169" s="90"/>
      <c r="LNF169" s="90"/>
      <c r="LNG169" s="90"/>
      <c r="LNH169" s="90"/>
      <c r="LNI169" s="90"/>
      <c r="LNJ169" s="90"/>
      <c r="LNK169" s="90"/>
      <c r="LNL169" s="90"/>
      <c r="LNM169" s="90"/>
      <c r="LNN169" s="90"/>
      <c r="LNO169" s="90"/>
      <c r="LNP169" s="90"/>
      <c r="LNQ169" s="90"/>
      <c r="LNR169" s="90"/>
      <c r="LNS169" s="90"/>
      <c r="LNT169" s="90"/>
      <c r="LNU169" s="90"/>
      <c r="LNV169" s="90"/>
      <c r="LNW169" s="90"/>
      <c r="LNX169" s="90"/>
      <c r="LNY169" s="90"/>
      <c r="LNZ169" s="90"/>
      <c r="LOA169" s="90"/>
      <c r="LOB169" s="90"/>
      <c r="LOC169" s="90"/>
      <c r="LOD169" s="90"/>
      <c r="LOE169" s="90"/>
      <c r="LOF169" s="90"/>
      <c r="LOG169" s="90"/>
      <c r="LOH169" s="90"/>
      <c r="LOI169" s="90"/>
      <c r="LOJ169" s="90"/>
      <c r="LOK169" s="90"/>
      <c r="LOL169" s="90"/>
      <c r="LOM169" s="90"/>
      <c r="LON169" s="90"/>
      <c r="LOO169" s="90"/>
      <c r="LOP169" s="90"/>
      <c r="LOQ169" s="90"/>
      <c r="LOR169" s="90"/>
      <c r="LOS169" s="90"/>
      <c r="LOT169" s="90"/>
      <c r="LOU169" s="90"/>
      <c r="LOV169" s="90"/>
      <c r="LOW169" s="90"/>
      <c r="LOX169" s="90"/>
      <c r="LOY169" s="90"/>
      <c r="LOZ169" s="90"/>
      <c r="LPA169" s="90"/>
      <c r="LPB169" s="90"/>
      <c r="LPC169" s="90"/>
      <c r="LPD169" s="90"/>
      <c r="LPE169" s="90"/>
      <c r="LPF169" s="90"/>
      <c r="LPG169" s="90"/>
      <c r="LPH169" s="90"/>
      <c r="LPI169" s="90"/>
      <c r="LPJ169" s="90"/>
      <c r="LPK169" s="90"/>
      <c r="LPL169" s="90"/>
      <c r="LPM169" s="90"/>
      <c r="LPN169" s="90"/>
      <c r="LPO169" s="90"/>
      <c r="LPP169" s="90"/>
      <c r="LPQ169" s="90"/>
      <c r="LPR169" s="90"/>
      <c r="LPS169" s="90"/>
      <c r="LPT169" s="90"/>
      <c r="LPU169" s="90"/>
      <c r="LPV169" s="90"/>
      <c r="LPW169" s="90"/>
      <c r="LPX169" s="90"/>
      <c r="LPY169" s="90"/>
      <c r="LPZ169" s="90"/>
      <c r="LQA169" s="90"/>
      <c r="LQB169" s="90"/>
      <c r="LQC169" s="90"/>
      <c r="LQD169" s="90"/>
      <c r="LQE169" s="90"/>
      <c r="LQF169" s="90"/>
      <c r="LQG169" s="90"/>
      <c r="LQH169" s="90"/>
      <c r="LQI169" s="90"/>
      <c r="LQJ169" s="90"/>
      <c r="LQK169" s="90"/>
      <c r="LQL169" s="90"/>
      <c r="LQM169" s="90"/>
      <c r="LQN169" s="90"/>
      <c r="LQO169" s="90"/>
      <c r="LQP169" s="90"/>
      <c r="LQQ169" s="90"/>
      <c r="LQR169" s="90"/>
      <c r="LQS169" s="90"/>
      <c r="LQT169" s="90"/>
      <c r="LQU169" s="90"/>
      <c r="LQV169" s="90"/>
      <c r="LQW169" s="90"/>
      <c r="LQX169" s="90"/>
      <c r="LQY169" s="90"/>
      <c r="LQZ169" s="90"/>
      <c r="LRA169" s="90"/>
      <c r="LRB169" s="90"/>
      <c r="LRC169" s="90"/>
      <c r="LRD169" s="90"/>
      <c r="LRE169" s="90"/>
      <c r="LRF169" s="90"/>
      <c r="LRG169" s="90"/>
      <c r="LRH169" s="90"/>
      <c r="LRI169" s="90"/>
      <c r="LRJ169" s="90"/>
      <c r="LRK169" s="90"/>
      <c r="LRL169" s="90"/>
      <c r="LRM169" s="90"/>
      <c r="LRN169" s="90"/>
      <c r="LRO169" s="90"/>
      <c r="LRP169" s="90"/>
      <c r="LRQ169" s="90"/>
      <c r="LRR169" s="90"/>
      <c r="LRS169" s="90"/>
      <c r="LRT169" s="90"/>
      <c r="LRU169" s="90"/>
      <c r="LRV169" s="90"/>
      <c r="LRW169" s="90"/>
      <c r="LRX169" s="90"/>
      <c r="LRY169" s="90"/>
      <c r="LRZ169" s="90"/>
      <c r="LSA169" s="90"/>
      <c r="LSB169" s="90"/>
      <c r="LSC169" s="90"/>
      <c r="LSD169" s="90"/>
      <c r="LSE169" s="90"/>
      <c r="LSF169" s="90"/>
      <c r="LSG169" s="90"/>
      <c r="LSH169" s="90"/>
      <c r="LSI169" s="90"/>
      <c r="LSJ169" s="90"/>
      <c r="LSK169" s="90"/>
      <c r="LSL169" s="90"/>
      <c r="LSM169" s="90"/>
      <c r="LSN169" s="90"/>
      <c r="LSO169" s="90"/>
      <c r="LSP169" s="90"/>
      <c r="LSQ169" s="90"/>
      <c r="LSR169" s="90"/>
      <c r="LSS169" s="90"/>
      <c r="LST169" s="90"/>
      <c r="LSU169" s="90"/>
      <c r="LSV169" s="90"/>
      <c r="LSW169" s="90"/>
      <c r="LSX169" s="90"/>
      <c r="LSY169" s="90"/>
      <c r="LSZ169" s="90"/>
      <c r="LTA169" s="90"/>
      <c r="LTB169" s="90"/>
      <c r="LTC169" s="90"/>
      <c r="LTD169" s="90"/>
      <c r="LTE169" s="90"/>
      <c r="LTF169" s="90"/>
      <c r="LTG169" s="90"/>
      <c r="LTH169" s="90"/>
      <c r="LTI169" s="90"/>
      <c r="LTJ169" s="90"/>
      <c r="LTK169" s="90"/>
      <c r="LTL169" s="90"/>
      <c r="LTM169" s="90"/>
      <c r="LTN169" s="90"/>
      <c r="LTO169" s="90"/>
      <c r="LTP169" s="90"/>
      <c r="LTQ169" s="90"/>
      <c r="LTR169" s="90"/>
      <c r="LTS169" s="90"/>
      <c r="LTT169" s="90"/>
      <c r="LTU169" s="90"/>
      <c r="LTV169" s="90"/>
      <c r="LTW169" s="90"/>
      <c r="LTX169" s="90"/>
      <c r="LTY169" s="90"/>
      <c r="LTZ169" s="90"/>
      <c r="LUA169" s="90"/>
      <c r="LUB169" s="90"/>
      <c r="LUC169" s="90"/>
      <c r="LUD169" s="90"/>
      <c r="LUE169" s="90"/>
      <c r="LUF169" s="90"/>
      <c r="LUG169" s="90"/>
      <c r="LUH169" s="90"/>
      <c r="LUI169" s="90"/>
      <c r="LUJ169" s="90"/>
      <c r="LUK169" s="90"/>
      <c r="LUL169" s="90"/>
      <c r="LUM169" s="90"/>
      <c r="LUN169" s="90"/>
      <c r="LUO169" s="90"/>
      <c r="LUP169" s="90"/>
      <c r="LUQ169" s="90"/>
      <c r="LUR169" s="90"/>
      <c r="LUS169" s="90"/>
      <c r="LUT169" s="90"/>
      <c r="LUU169" s="90"/>
      <c r="LUV169" s="90"/>
      <c r="LUW169" s="90"/>
      <c r="LUX169" s="90"/>
      <c r="LUY169" s="90"/>
      <c r="LUZ169" s="90"/>
      <c r="LVA169" s="90"/>
      <c r="LVB169" s="90"/>
      <c r="LVC169" s="90"/>
      <c r="LVD169" s="90"/>
      <c r="LVE169" s="90"/>
      <c r="LVF169" s="90"/>
      <c r="LVG169" s="90"/>
      <c r="LVH169" s="90"/>
      <c r="LVI169" s="90"/>
      <c r="LVJ169" s="90"/>
      <c r="LVK169" s="90"/>
      <c r="LVL169" s="90"/>
      <c r="LVM169" s="90"/>
      <c r="LVN169" s="90"/>
      <c r="LVO169" s="90"/>
      <c r="LVP169" s="90"/>
      <c r="LVQ169" s="90"/>
      <c r="LVR169" s="90"/>
      <c r="LVS169" s="90"/>
      <c r="LVT169" s="90"/>
      <c r="LVU169" s="90"/>
      <c r="LVV169" s="90"/>
      <c r="LVW169" s="90"/>
      <c r="LVX169" s="90"/>
      <c r="LVY169" s="90"/>
      <c r="LVZ169" s="90"/>
      <c r="LWA169" s="90"/>
      <c r="LWB169" s="90"/>
      <c r="LWC169" s="90"/>
      <c r="LWD169" s="90"/>
      <c r="LWE169" s="90"/>
      <c r="LWF169" s="90"/>
      <c r="LWG169" s="90"/>
      <c r="LWH169" s="90"/>
      <c r="LWI169" s="90"/>
      <c r="LWJ169" s="90"/>
      <c r="LWK169" s="90"/>
      <c r="LWL169" s="90"/>
      <c r="LWM169" s="90"/>
      <c r="LWN169" s="90"/>
      <c r="LWO169" s="90"/>
      <c r="LWP169" s="90"/>
      <c r="LWQ169" s="90"/>
      <c r="LWR169" s="90"/>
      <c r="LWS169" s="90"/>
      <c r="LWT169" s="90"/>
      <c r="LWU169" s="90"/>
      <c r="LWV169" s="90"/>
      <c r="LWW169" s="90"/>
      <c r="LWX169" s="90"/>
      <c r="LWY169" s="90"/>
      <c r="LWZ169" s="90"/>
      <c r="LXA169" s="90"/>
      <c r="LXB169" s="90"/>
      <c r="LXC169" s="90"/>
      <c r="LXD169" s="90"/>
      <c r="LXE169" s="90"/>
      <c r="LXF169" s="90"/>
      <c r="LXG169" s="90"/>
      <c r="LXH169" s="90"/>
      <c r="LXI169" s="90"/>
      <c r="LXJ169" s="90"/>
      <c r="LXK169" s="90"/>
      <c r="LXL169" s="90"/>
      <c r="LXM169" s="90"/>
      <c r="LXN169" s="90"/>
      <c r="LXO169" s="90"/>
      <c r="LXP169" s="90"/>
      <c r="LXQ169" s="90"/>
      <c r="LXR169" s="90"/>
      <c r="LXS169" s="90"/>
      <c r="LXT169" s="90"/>
      <c r="LXU169" s="90"/>
      <c r="LXV169" s="90"/>
      <c r="LXW169" s="90"/>
      <c r="LXX169" s="90"/>
      <c r="LXY169" s="90"/>
      <c r="LXZ169" s="90"/>
      <c r="LYA169" s="90"/>
      <c r="LYB169" s="90"/>
      <c r="LYC169" s="90"/>
      <c r="LYD169" s="90"/>
      <c r="LYE169" s="90"/>
      <c r="LYF169" s="90"/>
      <c r="LYG169" s="90"/>
      <c r="LYH169" s="90"/>
      <c r="LYI169" s="90"/>
      <c r="LYJ169" s="90"/>
      <c r="LYK169" s="90"/>
      <c r="LYL169" s="90"/>
      <c r="LYM169" s="90"/>
      <c r="LYN169" s="90"/>
      <c r="LYO169" s="90"/>
      <c r="LYP169" s="90"/>
      <c r="LYQ169" s="90"/>
      <c r="LYR169" s="90"/>
      <c r="LYS169" s="90"/>
      <c r="LYT169" s="90"/>
      <c r="LYU169" s="90"/>
      <c r="LYV169" s="90"/>
      <c r="LYW169" s="90"/>
      <c r="LYX169" s="90"/>
      <c r="LYY169" s="90"/>
      <c r="LYZ169" s="90"/>
      <c r="LZA169" s="90"/>
      <c r="LZB169" s="90"/>
      <c r="LZC169" s="90"/>
      <c r="LZD169" s="90"/>
      <c r="LZE169" s="90"/>
      <c r="LZF169" s="90"/>
      <c r="LZG169" s="90"/>
      <c r="LZH169" s="90"/>
      <c r="LZI169" s="90"/>
      <c r="LZJ169" s="90"/>
      <c r="LZK169" s="90"/>
      <c r="LZL169" s="90"/>
      <c r="LZM169" s="90"/>
      <c r="LZN169" s="90"/>
      <c r="LZO169" s="90"/>
      <c r="LZP169" s="90"/>
      <c r="LZQ169" s="90"/>
      <c r="LZR169" s="90"/>
      <c r="LZS169" s="90"/>
      <c r="LZT169" s="90"/>
      <c r="LZU169" s="90"/>
      <c r="LZV169" s="90"/>
      <c r="LZW169" s="90"/>
      <c r="LZX169" s="90"/>
      <c r="LZY169" s="90"/>
      <c r="LZZ169" s="90"/>
      <c r="MAA169" s="90"/>
      <c r="MAB169" s="90"/>
      <c r="MAC169" s="90"/>
      <c r="MAD169" s="90"/>
      <c r="MAE169" s="90"/>
      <c r="MAF169" s="90"/>
      <c r="MAG169" s="90"/>
      <c r="MAH169" s="90"/>
      <c r="MAI169" s="90"/>
      <c r="MAJ169" s="90"/>
      <c r="MAK169" s="90"/>
      <c r="MAL169" s="90"/>
      <c r="MAM169" s="90"/>
      <c r="MAN169" s="90"/>
      <c r="MAO169" s="90"/>
      <c r="MAP169" s="90"/>
      <c r="MAQ169" s="90"/>
      <c r="MAR169" s="90"/>
      <c r="MAS169" s="90"/>
      <c r="MAT169" s="90"/>
      <c r="MAU169" s="90"/>
      <c r="MAV169" s="90"/>
      <c r="MAW169" s="90"/>
      <c r="MAX169" s="90"/>
      <c r="MAY169" s="90"/>
      <c r="MAZ169" s="90"/>
      <c r="MBA169" s="90"/>
      <c r="MBB169" s="90"/>
      <c r="MBC169" s="90"/>
      <c r="MBD169" s="90"/>
      <c r="MBE169" s="90"/>
      <c r="MBF169" s="90"/>
      <c r="MBG169" s="90"/>
      <c r="MBH169" s="90"/>
      <c r="MBI169" s="90"/>
      <c r="MBJ169" s="90"/>
      <c r="MBK169" s="90"/>
      <c r="MBL169" s="90"/>
      <c r="MBM169" s="90"/>
      <c r="MBN169" s="90"/>
      <c r="MBO169" s="90"/>
      <c r="MBP169" s="90"/>
      <c r="MBQ169" s="90"/>
      <c r="MBR169" s="90"/>
      <c r="MBS169" s="90"/>
      <c r="MBT169" s="90"/>
      <c r="MBU169" s="90"/>
      <c r="MBV169" s="90"/>
      <c r="MBW169" s="90"/>
      <c r="MBX169" s="90"/>
      <c r="MBY169" s="90"/>
      <c r="MBZ169" s="90"/>
      <c r="MCA169" s="90"/>
      <c r="MCB169" s="90"/>
      <c r="MCC169" s="90"/>
      <c r="MCD169" s="90"/>
      <c r="MCE169" s="90"/>
      <c r="MCF169" s="90"/>
      <c r="MCG169" s="90"/>
      <c r="MCH169" s="90"/>
      <c r="MCI169" s="90"/>
      <c r="MCJ169" s="90"/>
      <c r="MCK169" s="90"/>
      <c r="MCL169" s="90"/>
      <c r="MCM169" s="90"/>
      <c r="MCN169" s="90"/>
      <c r="MCO169" s="90"/>
      <c r="MCP169" s="90"/>
      <c r="MCQ169" s="90"/>
      <c r="MCR169" s="90"/>
      <c r="MCS169" s="90"/>
      <c r="MCT169" s="90"/>
      <c r="MCU169" s="90"/>
      <c r="MCV169" s="90"/>
      <c r="MCW169" s="90"/>
      <c r="MCX169" s="90"/>
      <c r="MCY169" s="90"/>
      <c r="MCZ169" s="90"/>
      <c r="MDA169" s="90"/>
      <c r="MDB169" s="90"/>
      <c r="MDC169" s="90"/>
      <c r="MDD169" s="90"/>
      <c r="MDE169" s="90"/>
      <c r="MDF169" s="90"/>
      <c r="MDG169" s="90"/>
      <c r="MDH169" s="90"/>
      <c r="MDI169" s="90"/>
      <c r="MDJ169" s="90"/>
      <c r="MDK169" s="90"/>
      <c r="MDL169" s="90"/>
      <c r="MDM169" s="90"/>
      <c r="MDN169" s="90"/>
      <c r="MDO169" s="90"/>
      <c r="MDP169" s="90"/>
      <c r="MDQ169" s="90"/>
      <c r="MDR169" s="90"/>
      <c r="MDS169" s="90"/>
      <c r="MDT169" s="90"/>
      <c r="MDU169" s="90"/>
      <c r="MDV169" s="90"/>
      <c r="MDW169" s="90"/>
      <c r="MDX169" s="90"/>
      <c r="MDY169" s="90"/>
      <c r="MDZ169" s="90"/>
      <c r="MEA169" s="90"/>
      <c r="MEB169" s="90"/>
      <c r="MEC169" s="90"/>
      <c r="MED169" s="90"/>
      <c r="MEE169" s="90"/>
      <c r="MEF169" s="90"/>
      <c r="MEG169" s="90"/>
      <c r="MEH169" s="90"/>
      <c r="MEI169" s="90"/>
      <c r="MEJ169" s="90"/>
      <c r="MEK169" s="90"/>
      <c r="MEL169" s="90"/>
      <c r="MEM169" s="90"/>
      <c r="MEN169" s="90"/>
      <c r="MEO169" s="90"/>
      <c r="MEP169" s="90"/>
      <c r="MEQ169" s="90"/>
      <c r="MER169" s="90"/>
      <c r="MES169" s="90"/>
      <c r="MET169" s="90"/>
      <c r="MEU169" s="90"/>
      <c r="MEV169" s="90"/>
      <c r="MEW169" s="90"/>
      <c r="MEX169" s="90"/>
      <c r="MEY169" s="90"/>
      <c r="MEZ169" s="90"/>
      <c r="MFA169" s="90"/>
      <c r="MFB169" s="90"/>
      <c r="MFC169" s="90"/>
      <c r="MFD169" s="90"/>
      <c r="MFE169" s="90"/>
      <c r="MFF169" s="90"/>
      <c r="MFG169" s="90"/>
      <c r="MFH169" s="90"/>
      <c r="MFI169" s="90"/>
      <c r="MFJ169" s="90"/>
      <c r="MFK169" s="90"/>
      <c r="MFL169" s="90"/>
      <c r="MFM169" s="90"/>
      <c r="MFN169" s="90"/>
      <c r="MFO169" s="90"/>
      <c r="MFP169" s="90"/>
      <c r="MFQ169" s="90"/>
      <c r="MFR169" s="90"/>
      <c r="MFS169" s="90"/>
      <c r="MFT169" s="90"/>
      <c r="MFU169" s="90"/>
      <c r="MFV169" s="90"/>
      <c r="MFW169" s="90"/>
      <c r="MFX169" s="90"/>
      <c r="MFY169" s="90"/>
      <c r="MFZ169" s="90"/>
      <c r="MGA169" s="90"/>
      <c r="MGB169" s="90"/>
      <c r="MGC169" s="90"/>
      <c r="MGD169" s="90"/>
      <c r="MGE169" s="90"/>
      <c r="MGF169" s="90"/>
      <c r="MGG169" s="90"/>
      <c r="MGH169" s="90"/>
      <c r="MGI169" s="90"/>
      <c r="MGJ169" s="90"/>
      <c r="MGK169" s="90"/>
      <c r="MGL169" s="90"/>
      <c r="MGM169" s="90"/>
      <c r="MGN169" s="90"/>
      <c r="MGO169" s="90"/>
      <c r="MGP169" s="90"/>
      <c r="MGQ169" s="90"/>
      <c r="MGR169" s="90"/>
      <c r="MGS169" s="90"/>
      <c r="MGT169" s="90"/>
      <c r="MGU169" s="90"/>
      <c r="MGV169" s="90"/>
      <c r="MGW169" s="90"/>
      <c r="MGX169" s="90"/>
      <c r="MGY169" s="90"/>
      <c r="MGZ169" s="90"/>
      <c r="MHA169" s="90"/>
      <c r="MHB169" s="90"/>
      <c r="MHC169" s="90"/>
      <c r="MHD169" s="90"/>
      <c r="MHE169" s="90"/>
      <c r="MHF169" s="90"/>
      <c r="MHG169" s="90"/>
      <c r="MHH169" s="90"/>
      <c r="MHI169" s="90"/>
      <c r="MHJ169" s="90"/>
      <c r="MHK169" s="90"/>
      <c r="MHL169" s="90"/>
      <c r="MHM169" s="90"/>
      <c r="MHN169" s="90"/>
      <c r="MHO169" s="90"/>
      <c r="MHP169" s="90"/>
      <c r="MHQ169" s="90"/>
      <c r="MHR169" s="90"/>
      <c r="MHS169" s="90"/>
      <c r="MHT169" s="90"/>
      <c r="MHU169" s="90"/>
      <c r="MHV169" s="90"/>
      <c r="MHW169" s="90"/>
      <c r="MHX169" s="90"/>
      <c r="MHY169" s="90"/>
      <c r="MHZ169" s="90"/>
      <c r="MIA169" s="90"/>
      <c r="MIB169" s="90"/>
      <c r="MIC169" s="90"/>
      <c r="MID169" s="90"/>
      <c r="MIE169" s="90"/>
      <c r="MIF169" s="90"/>
      <c r="MIG169" s="90"/>
      <c r="MIH169" s="90"/>
      <c r="MII169" s="90"/>
      <c r="MIJ169" s="90"/>
      <c r="MIK169" s="90"/>
      <c r="MIL169" s="90"/>
      <c r="MIM169" s="90"/>
      <c r="MIN169" s="90"/>
      <c r="MIO169" s="90"/>
      <c r="MIP169" s="90"/>
      <c r="MIQ169" s="90"/>
      <c r="MIR169" s="90"/>
      <c r="MIS169" s="90"/>
      <c r="MIT169" s="90"/>
      <c r="MIU169" s="90"/>
      <c r="MIV169" s="90"/>
      <c r="MIW169" s="90"/>
      <c r="MIX169" s="90"/>
      <c r="MIY169" s="90"/>
      <c r="MIZ169" s="90"/>
      <c r="MJA169" s="90"/>
      <c r="MJB169" s="90"/>
      <c r="MJC169" s="90"/>
      <c r="MJD169" s="90"/>
      <c r="MJE169" s="90"/>
      <c r="MJF169" s="90"/>
      <c r="MJG169" s="90"/>
      <c r="MJH169" s="90"/>
      <c r="MJI169" s="90"/>
      <c r="MJJ169" s="90"/>
      <c r="MJK169" s="90"/>
      <c r="MJL169" s="90"/>
      <c r="MJM169" s="90"/>
      <c r="MJN169" s="90"/>
      <c r="MJO169" s="90"/>
      <c r="MJP169" s="90"/>
      <c r="MJQ169" s="90"/>
      <c r="MJR169" s="90"/>
      <c r="MJS169" s="90"/>
      <c r="MJT169" s="90"/>
      <c r="MJU169" s="90"/>
      <c r="MJV169" s="90"/>
      <c r="MJW169" s="90"/>
      <c r="MJX169" s="90"/>
      <c r="MJY169" s="90"/>
      <c r="MJZ169" s="90"/>
      <c r="MKA169" s="90"/>
      <c r="MKB169" s="90"/>
      <c r="MKC169" s="90"/>
      <c r="MKD169" s="90"/>
      <c r="MKE169" s="90"/>
      <c r="MKF169" s="90"/>
      <c r="MKG169" s="90"/>
      <c r="MKH169" s="90"/>
      <c r="MKI169" s="90"/>
      <c r="MKJ169" s="90"/>
      <c r="MKK169" s="90"/>
      <c r="MKL169" s="90"/>
      <c r="MKM169" s="90"/>
      <c r="MKN169" s="90"/>
      <c r="MKO169" s="90"/>
      <c r="MKP169" s="90"/>
      <c r="MKQ169" s="90"/>
      <c r="MKR169" s="90"/>
      <c r="MKS169" s="90"/>
      <c r="MKT169" s="90"/>
      <c r="MKU169" s="90"/>
      <c r="MKV169" s="90"/>
      <c r="MKW169" s="90"/>
      <c r="MKX169" s="90"/>
      <c r="MKY169" s="90"/>
      <c r="MKZ169" s="90"/>
      <c r="MLA169" s="90"/>
      <c r="MLB169" s="90"/>
      <c r="MLC169" s="90"/>
      <c r="MLD169" s="90"/>
      <c r="MLE169" s="90"/>
      <c r="MLF169" s="90"/>
      <c r="MLG169" s="90"/>
      <c r="MLH169" s="90"/>
      <c r="MLI169" s="90"/>
      <c r="MLJ169" s="90"/>
      <c r="MLK169" s="90"/>
      <c r="MLL169" s="90"/>
      <c r="MLM169" s="90"/>
      <c r="MLN169" s="90"/>
      <c r="MLO169" s="90"/>
      <c r="MLP169" s="90"/>
      <c r="MLQ169" s="90"/>
      <c r="MLR169" s="90"/>
      <c r="MLS169" s="90"/>
      <c r="MLT169" s="90"/>
      <c r="MLU169" s="90"/>
      <c r="MLV169" s="90"/>
      <c r="MLW169" s="90"/>
      <c r="MLX169" s="90"/>
      <c r="MLY169" s="90"/>
      <c r="MLZ169" s="90"/>
      <c r="MMA169" s="90"/>
      <c r="MMB169" s="90"/>
      <c r="MMC169" s="90"/>
      <c r="MMD169" s="90"/>
      <c r="MME169" s="90"/>
      <c r="MMF169" s="90"/>
      <c r="MMG169" s="90"/>
      <c r="MMH169" s="90"/>
      <c r="MMI169" s="90"/>
      <c r="MMJ169" s="90"/>
      <c r="MMK169" s="90"/>
      <c r="MML169" s="90"/>
      <c r="MMM169" s="90"/>
      <c r="MMN169" s="90"/>
      <c r="MMO169" s="90"/>
      <c r="MMP169" s="90"/>
      <c r="MMQ169" s="90"/>
      <c r="MMR169" s="90"/>
      <c r="MMS169" s="90"/>
      <c r="MMT169" s="90"/>
      <c r="MMU169" s="90"/>
      <c r="MMV169" s="90"/>
      <c r="MMW169" s="90"/>
      <c r="MMX169" s="90"/>
      <c r="MMY169" s="90"/>
      <c r="MMZ169" s="90"/>
      <c r="MNA169" s="90"/>
      <c r="MNB169" s="90"/>
      <c r="MNC169" s="90"/>
      <c r="MND169" s="90"/>
      <c r="MNE169" s="90"/>
      <c r="MNF169" s="90"/>
      <c r="MNG169" s="90"/>
      <c r="MNH169" s="90"/>
      <c r="MNI169" s="90"/>
      <c r="MNJ169" s="90"/>
      <c r="MNK169" s="90"/>
      <c r="MNL169" s="90"/>
      <c r="MNM169" s="90"/>
      <c r="MNN169" s="90"/>
      <c r="MNO169" s="90"/>
      <c r="MNP169" s="90"/>
      <c r="MNQ169" s="90"/>
      <c r="MNR169" s="90"/>
      <c r="MNS169" s="90"/>
      <c r="MNT169" s="90"/>
      <c r="MNU169" s="90"/>
      <c r="MNV169" s="90"/>
      <c r="MNW169" s="90"/>
      <c r="MNX169" s="90"/>
      <c r="MNY169" s="90"/>
      <c r="MNZ169" s="90"/>
      <c r="MOA169" s="90"/>
      <c r="MOB169" s="90"/>
      <c r="MOC169" s="90"/>
      <c r="MOD169" s="90"/>
      <c r="MOE169" s="90"/>
      <c r="MOF169" s="90"/>
      <c r="MOG169" s="90"/>
      <c r="MOH169" s="90"/>
      <c r="MOI169" s="90"/>
      <c r="MOJ169" s="90"/>
      <c r="MOK169" s="90"/>
      <c r="MOL169" s="90"/>
      <c r="MOM169" s="90"/>
      <c r="MON169" s="90"/>
      <c r="MOO169" s="90"/>
      <c r="MOP169" s="90"/>
      <c r="MOQ169" s="90"/>
      <c r="MOR169" s="90"/>
      <c r="MOS169" s="90"/>
      <c r="MOT169" s="90"/>
      <c r="MOU169" s="90"/>
      <c r="MOV169" s="90"/>
      <c r="MOW169" s="90"/>
      <c r="MOX169" s="90"/>
      <c r="MOY169" s="90"/>
      <c r="MOZ169" s="90"/>
      <c r="MPA169" s="90"/>
      <c r="MPB169" s="90"/>
      <c r="MPC169" s="90"/>
      <c r="MPD169" s="90"/>
      <c r="MPE169" s="90"/>
      <c r="MPF169" s="90"/>
      <c r="MPG169" s="90"/>
      <c r="MPH169" s="90"/>
      <c r="MPI169" s="90"/>
      <c r="MPJ169" s="90"/>
      <c r="MPK169" s="90"/>
      <c r="MPL169" s="90"/>
      <c r="MPM169" s="90"/>
      <c r="MPN169" s="90"/>
      <c r="MPO169" s="90"/>
      <c r="MPP169" s="90"/>
      <c r="MPQ169" s="90"/>
      <c r="MPR169" s="90"/>
      <c r="MPS169" s="90"/>
      <c r="MPT169" s="90"/>
      <c r="MPU169" s="90"/>
      <c r="MPV169" s="90"/>
      <c r="MPW169" s="90"/>
      <c r="MPX169" s="90"/>
      <c r="MPY169" s="90"/>
      <c r="MPZ169" s="90"/>
      <c r="MQA169" s="90"/>
      <c r="MQB169" s="90"/>
      <c r="MQC169" s="90"/>
      <c r="MQD169" s="90"/>
      <c r="MQE169" s="90"/>
      <c r="MQF169" s="90"/>
      <c r="MQG169" s="90"/>
      <c r="MQH169" s="90"/>
      <c r="MQI169" s="90"/>
      <c r="MQJ169" s="90"/>
      <c r="MQK169" s="90"/>
      <c r="MQL169" s="90"/>
      <c r="MQM169" s="90"/>
      <c r="MQN169" s="90"/>
      <c r="MQO169" s="90"/>
      <c r="MQP169" s="90"/>
      <c r="MQQ169" s="90"/>
      <c r="MQR169" s="90"/>
      <c r="MQS169" s="90"/>
      <c r="MQT169" s="90"/>
      <c r="MQU169" s="90"/>
      <c r="MQV169" s="90"/>
      <c r="MQW169" s="90"/>
      <c r="MQX169" s="90"/>
      <c r="MQY169" s="90"/>
      <c r="MQZ169" s="90"/>
      <c r="MRA169" s="90"/>
      <c r="MRB169" s="90"/>
      <c r="MRC169" s="90"/>
      <c r="MRD169" s="90"/>
      <c r="MRE169" s="90"/>
      <c r="MRF169" s="90"/>
      <c r="MRG169" s="90"/>
      <c r="MRH169" s="90"/>
      <c r="MRI169" s="90"/>
      <c r="MRJ169" s="90"/>
      <c r="MRK169" s="90"/>
      <c r="MRL169" s="90"/>
      <c r="MRM169" s="90"/>
      <c r="MRN169" s="90"/>
      <c r="MRO169" s="90"/>
      <c r="MRP169" s="90"/>
      <c r="MRQ169" s="90"/>
      <c r="MRR169" s="90"/>
      <c r="MRS169" s="90"/>
      <c r="MRT169" s="90"/>
      <c r="MRU169" s="90"/>
      <c r="MRV169" s="90"/>
      <c r="MRW169" s="90"/>
      <c r="MRX169" s="90"/>
      <c r="MRY169" s="90"/>
      <c r="MRZ169" s="90"/>
      <c r="MSA169" s="90"/>
      <c r="MSB169" s="90"/>
      <c r="MSC169" s="90"/>
      <c r="MSD169" s="90"/>
      <c r="MSE169" s="90"/>
      <c r="MSF169" s="90"/>
      <c r="MSG169" s="90"/>
      <c r="MSH169" s="90"/>
      <c r="MSI169" s="90"/>
      <c r="MSJ169" s="90"/>
      <c r="MSK169" s="90"/>
      <c r="MSL169" s="90"/>
      <c r="MSM169" s="90"/>
      <c r="MSN169" s="90"/>
      <c r="MSO169" s="90"/>
      <c r="MSP169" s="90"/>
      <c r="MSQ169" s="90"/>
      <c r="MSR169" s="90"/>
      <c r="MSS169" s="90"/>
      <c r="MST169" s="90"/>
      <c r="MSU169" s="90"/>
      <c r="MSV169" s="90"/>
      <c r="MSW169" s="90"/>
      <c r="MSX169" s="90"/>
      <c r="MSY169" s="90"/>
      <c r="MSZ169" s="90"/>
      <c r="MTA169" s="90"/>
      <c r="MTB169" s="90"/>
      <c r="MTC169" s="90"/>
      <c r="MTD169" s="90"/>
      <c r="MTE169" s="90"/>
      <c r="MTF169" s="90"/>
      <c r="MTG169" s="90"/>
      <c r="MTH169" s="90"/>
      <c r="MTI169" s="90"/>
      <c r="MTJ169" s="90"/>
      <c r="MTK169" s="90"/>
      <c r="MTL169" s="90"/>
      <c r="MTM169" s="90"/>
      <c r="MTN169" s="90"/>
      <c r="MTO169" s="90"/>
      <c r="MTP169" s="90"/>
      <c r="MTQ169" s="90"/>
      <c r="MTR169" s="90"/>
      <c r="MTS169" s="90"/>
      <c r="MTT169" s="90"/>
      <c r="MTU169" s="90"/>
      <c r="MTV169" s="90"/>
      <c r="MTW169" s="90"/>
      <c r="MTX169" s="90"/>
      <c r="MTY169" s="90"/>
      <c r="MTZ169" s="90"/>
      <c r="MUA169" s="90"/>
      <c r="MUB169" s="90"/>
      <c r="MUC169" s="90"/>
      <c r="MUD169" s="90"/>
      <c r="MUE169" s="90"/>
      <c r="MUF169" s="90"/>
      <c r="MUG169" s="90"/>
      <c r="MUH169" s="90"/>
      <c r="MUI169" s="90"/>
      <c r="MUJ169" s="90"/>
      <c r="MUK169" s="90"/>
      <c r="MUL169" s="90"/>
      <c r="MUM169" s="90"/>
      <c r="MUN169" s="90"/>
      <c r="MUO169" s="90"/>
      <c r="MUP169" s="90"/>
      <c r="MUQ169" s="90"/>
      <c r="MUR169" s="90"/>
      <c r="MUS169" s="90"/>
      <c r="MUT169" s="90"/>
      <c r="MUU169" s="90"/>
      <c r="MUV169" s="90"/>
      <c r="MUW169" s="90"/>
      <c r="MUX169" s="90"/>
      <c r="MUY169" s="90"/>
      <c r="MUZ169" s="90"/>
      <c r="MVA169" s="90"/>
      <c r="MVB169" s="90"/>
      <c r="MVC169" s="90"/>
      <c r="MVD169" s="90"/>
      <c r="MVE169" s="90"/>
      <c r="MVF169" s="90"/>
      <c r="MVG169" s="90"/>
      <c r="MVH169" s="90"/>
      <c r="MVI169" s="90"/>
      <c r="MVJ169" s="90"/>
      <c r="MVK169" s="90"/>
      <c r="MVL169" s="90"/>
      <c r="MVM169" s="90"/>
      <c r="MVN169" s="90"/>
      <c r="MVO169" s="90"/>
      <c r="MVP169" s="90"/>
      <c r="MVQ169" s="90"/>
      <c r="MVR169" s="90"/>
      <c r="MVS169" s="90"/>
      <c r="MVT169" s="90"/>
      <c r="MVU169" s="90"/>
      <c r="MVV169" s="90"/>
      <c r="MVW169" s="90"/>
      <c r="MVX169" s="90"/>
      <c r="MVY169" s="90"/>
      <c r="MVZ169" s="90"/>
      <c r="MWA169" s="90"/>
      <c r="MWB169" s="90"/>
      <c r="MWC169" s="90"/>
      <c r="MWD169" s="90"/>
      <c r="MWE169" s="90"/>
      <c r="MWF169" s="90"/>
      <c r="MWG169" s="90"/>
      <c r="MWH169" s="90"/>
      <c r="MWI169" s="90"/>
      <c r="MWJ169" s="90"/>
      <c r="MWK169" s="90"/>
      <c r="MWL169" s="90"/>
      <c r="MWM169" s="90"/>
      <c r="MWN169" s="90"/>
      <c r="MWO169" s="90"/>
      <c r="MWP169" s="90"/>
      <c r="MWQ169" s="90"/>
      <c r="MWR169" s="90"/>
      <c r="MWS169" s="90"/>
      <c r="MWT169" s="90"/>
      <c r="MWU169" s="90"/>
      <c r="MWV169" s="90"/>
      <c r="MWW169" s="90"/>
      <c r="MWX169" s="90"/>
      <c r="MWY169" s="90"/>
      <c r="MWZ169" s="90"/>
      <c r="MXA169" s="90"/>
      <c r="MXB169" s="90"/>
      <c r="MXC169" s="90"/>
      <c r="MXD169" s="90"/>
      <c r="MXE169" s="90"/>
      <c r="MXF169" s="90"/>
      <c r="MXG169" s="90"/>
      <c r="MXH169" s="90"/>
      <c r="MXI169" s="90"/>
      <c r="MXJ169" s="90"/>
      <c r="MXK169" s="90"/>
      <c r="MXL169" s="90"/>
      <c r="MXM169" s="90"/>
      <c r="MXN169" s="90"/>
      <c r="MXO169" s="90"/>
      <c r="MXP169" s="90"/>
      <c r="MXQ169" s="90"/>
      <c r="MXR169" s="90"/>
      <c r="MXS169" s="90"/>
      <c r="MXT169" s="90"/>
      <c r="MXU169" s="90"/>
      <c r="MXV169" s="90"/>
      <c r="MXW169" s="90"/>
      <c r="MXX169" s="90"/>
      <c r="MXY169" s="90"/>
      <c r="MXZ169" s="90"/>
      <c r="MYA169" s="90"/>
      <c r="MYB169" s="90"/>
      <c r="MYC169" s="90"/>
      <c r="MYD169" s="90"/>
      <c r="MYE169" s="90"/>
      <c r="MYF169" s="90"/>
      <c r="MYG169" s="90"/>
      <c r="MYH169" s="90"/>
      <c r="MYI169" s="90"/>
      <c r="MYJ169" s="90"/>
      <c r="MYK169" s="90"/>
      <c r="MYL169" s="90"/>
      <c r="MYM169" s="90"/>
      <c r="MYN169" s="90"/>
      <c r="MYO169" s="90"/>
      <c r="MYP169" s="90"/>
      <c r="MYQ169" s="90"/>
      <c r="MYR169" s="90"/>
      <c r="MYS169" s="90"/>
      <c r="MYT169" s="90"/>
      <c r="MYU169" s="90"/>
      <c r="MYV169" s="90"/>
      <c r="MYW169" s="90"/>
      <c r="MYX169" s="90"/>
      <c r="MYY169" s="90"/>
      <c r="MYZ169" s="90"/>
      <c r="MZA169" s="90"/>
      <c r="MZB169" s="90"/>
      <c r="MZC169" s="90"/>
      <c r="MZD169" s="90"/>
      <c r="MZE169" s="90"/>
      <c r="MZF169" s="90"/>
      <c r="MZG169" s="90"/>
      <c r="MZH169" s="90"/>
      <c r="MZI169" s="90"/>
      <c r="MZJ169" s="90"/>
      <c r="MZK169" s="90"/>
      <c r="MZL169" s="90"/>
      <c r="MZM169" s="90"/>
      <c r="MZN169" s="90"/>
      <c r="MZO169" s="90"/>
      <c r="MZP169" s="90"/>
      <c r="MZQ169" s="90"/>
      <c r="MZR169" s="90"/>
      <c r="MZS169" s="90"/>
      <c r="MZT169" s="90"/>
      <c r="MZU169" s="90"/>
      <c r="MZV169" s="90"/>
      <c r="MZW169" s="90"/>
      <c r="MZX169" s="90"/>
      <c r="MZY169" s="90"/>
      <c r="MZZ169" s="90"/>
      <c r="NAA169" s="90"/>
      <c r="NAB169" s="90"/>
      <c r="NAC169" s="90"/>
      <c r="NAD169" s="90"/>
      <c r="NAE169" s="90"/>
      <c r="NAF169" s="90"/>
      <c r="NAG169" s="90"/>
      <c r="NAH169" s="90"/>
      <c r="NAI169" s="90"/>
      <c r="NAJ169" s="90"/>
      <c r="NAK169" s="90"/>
      <c r="NAL169" s="90"/>
      <c r="NAM169" s="90"/>
      <c r="NAN169" s="90"/>
      <c r="NAO169" s="90"/>
      <c r="NAP169" s="90"/>
      <c r="NAQ169" s="90"/>
      <c r="NAR169" s="90"/>
      <c r="NAS169" s="90"/>
      <c r="NAT169" s="90"/>
      <c r="NAU169" s="90"/>
      <c r="NAV169" s="90"/>
      <c r="NAW169" s="90"/>
      <c r="NAX169" s="90"/>
      <c r="NAY169" s="90"/>
      <c r="NAZ169" s="90"/>
      <c r="NBA169" s="90"/>
      <c r="NBB169" s="90"/>
      <c r="NBC169" s="90"/>
      <c r="NBD169" s="90"/>
      <c r="NBE169" s="90"/>
      <c r="NBF169" s="90"/>
      <c r="NBG169" s="90"/>
      <c r="NBH169" s="90"/>
      <c r="NBI169" s="90"/>
      <c r="NBJ169" s="90"/>
      <c r="NBK169" s="90"/>
      <c r="NBL169" s="90"/>
      <c r="NBM169" s="90"/>
      <c r="NBN169" s="90"/>
      <c r="NBO169" s="90"/>
      <c r="NBP169" s="90"/>
      <c r="NBQ169" s="90"/>
      <c r="NBR169" s="90"/>
      <c r="NBS169" s="90"/>
      <c r="NBT169" s="90"/>
      <c r="NBU169" s="90"/>
      <c r="NBV169" s="90"/>
      <c r="NBW169" s="90"/>
      <c r="NBX169" s="90"/>
      <c r="NBY169" s="90"/>
      <c r="NBZ169" s="90"/>
      <c r="NCA169" s="90"/>
      <c r="NCB169" s="90"/>
      <c r="NCC169" s="90"/>
      <c r="NCD169" s="90"/>
      <c r="NCE169" s="90"/>
      <c r="NCF169" s="90"/>
      <c r="NCG169" s="90"/>
      <c r="NCH169" s="90"/>
      <c r="NCI169" s="90"/>
      <c r="NCJ169" s="90"/>
      <c r="NCK169" s="90"/>
      <c r="NCL169" s="90"/>
      <c r="NCM169" s="90"/>
      <c r="NCN169" s="90"/>
      <c r="NCO169" s="90"/>
      <c r="NCP169" s="90"/>
      <c r="NCQ169" s="90"/>
      <c r="NCR169" s="90"/>
      <c r="NCS169" s="90"/>
      <c r="NCT169" s="90"/>
      <c r="NCU169" s="90"/>
      <c r="NCV169" s="90"/>
      <c r="NCW169" s="90"/>
      <c r="NCX169" s="90"/>
      <c r="NCY169" s="90"/>
      <c r="NCZ169" s="90"/>
      <c r="NDA169" s="90"/>
      <c r="NDB169" s="90"/>
      <c r="NDC169" s="90"/>
      <c r="NDD169" s="90"/>
      <c r="NDE169" s="90"/>
      <c r="NDF169" s="90"/>
      <c r="NDG169" s="90"/>
      <c r="NDH169" s="90"/>
      <c r="NDI169" s="90"/>
      <c r="NDJ169" s="90"/>
      <c r="NDK169" s="90"/>
      <c r="NDL169" s="90"/>
      <c r="NDM169" s="90"/>
      <c r="NDN169" s="90"/>
      <c r="NDO169" s="90"/>
      <c r="NDP169" s="90"/>
      <c r="NDQ169" s="90"/>
      <c r="NDR169" s="90"/>
      <c r="NDS169" s="90"/>
      <c r="NDT169" s="90"/>
      <c r="NDU169" s="90"/>
      <c r="NDV169" s="90"/>
      <c r="NDW169" s="90"/>
      <c r="NDX169" s="90"/>
      <c r="NDY169" s="90"/>
      <c r="NDZ169" s="90"/>
      <c r="NEA169" s="90"/>
      <c r="NEB169" s="90"/>
      <c r="NEC169" s="90"/>
      <c r="NED169" s="90"/>
      <c r="NEE169" s="90"/>
      <c r="NEF169" s="90"/>
      <c r="NEG169" s="90"/>
      <c r="NEH169" s="90"/>
      <c r="NEI169" s="90"/>
      <c r="NEJ169" s="90"/>
      <c r="NEK169" s="90"/>
      <c r="NEL169" s="90"/>
      <c r="NEM169" s="90"/>
      <c r="NEN169" s="90"/>
      <c r="NEO169" s="90"/>
      <c r="NEP169" s="90"/>
      <c r="NEQ169" s="90"/>
      <c r="NER169" s="90"/>
      <c r="NES169" s="90"/>
      <c r="NET169" s="90"/>
      <c r="NEU169" s="90"/>
      <c r="NEV169" s="90"/>
      <c r="NEW169" s="90"/>
      <c r="NEX169" s="90"/>
      <c r="NEY169" s="90"/>
      <c r="NEZ169" s="90"/>
      <c r="NFA169" s="90"/>
      <c r="NFB169" s="90"/>
      <c r="NFC169" s="90"/>
      <c r="NFD169" s="90"/>
      <c r="NFE169" s="90"/>
      <c r="NFF169" s="90"/>
      <c r="NFG169" s="90"/>
      <c r="NFH169" s="90"/>
      <c r="NFI169" s="90"/>
      <c r="NFJ169" s="90"/>
      <c r="NFK169" s="90"/>
      <c r="NFL169" s="90"/>
      <c r="NFM169" s="90"/>
      <c r="NFN169" s="90"/>
      <c r="NFO169" s="90"/>
      <c r="NFP169" s="90"/>
      <c r="NFQ169" s="90"/>
      <c r="NFR169" s="90"/>
      <c r="NFS169" s="90"/>
      <c r="NFT169" s="90"/>
      <c r="NFU169" s="90"/>
      <c r="NFV169" s="90"/>
      <c r="NFW169" s="90"/>
      <c r="NFX169" s="90"/>
      <c r="NFY169" s="90"/>
      <c r="NFZ169" s="90"/>
      <c r="NGA169" s="90"/>
      <c r="NGB169" s="90"/>
      <c r="NGC169" s="90"/>
      <c r="NGD169" s="90"/>
      <c r="NGE169" s="90"/>
      <c r="NGF169" s="90"/>
      <c r="NGG169" s="90"/>
      <c r="NGH169" s="90"/>
      <c r="NGI169" s="90"/>
      <c r="NGJ169" s="90"/>
      <c r="NGK169" s="90"/>
      <c r="NGL169" s="90"/>
      <c r="NGM169" s="90"/>
      <c r="NGN169" s="90"/>
      <c r="NGO169" s="90"/>
      <c r="NGP169" s="90"/>
      <c r="NGQ169" s="90"/>
      <c r="NGR169" s="90"/>
      <c r="NGS169" s="90"/>
      <c r="NGT169" s="90"/>
      <c r="NGU169" s="90"/>
      <c r="NGV169" s="90"/>
      <c r="NGW169" s="90"/>
      <c r="NGX169" s="90"/>
      <c r="NGY169" s="90"/>
      <c r="NGZ169" s="90"/>
      <c r="NHA169" s="90"/>
      <c r="NHB169" s="90"/>
      <c r="NHC169" s="90"/>
      <c r="NHD169" s="90"/>
      <c r="NHE169" s="90"/>
      <c r="NHF169" s="90"/>
      <c r="NHG169" s="90"/>
      <c r="NHH169" s="90"/>
      <c r="NHI169" s="90"/>
      <c r="NHJ169" s="90"/>
      <c r="NHK169" s="90"/>
      <c r="NHL169" s="90"/>
      <c r="NHM169" s="90"/>
      <c r="NHN169" s="90"/>
      <c r="NHO169" s="90"/>
      <c r="NHP169" s="90"/>
      <c r="NHQ169" s="90"/>
      <c r="NHR169" s="90"/>
      <c r="NHS169" s="90"/>
      <c r="NHT169" s="90"/>
      <c r="NHU169" s="90"/>
      <c r="NHV169" s="90"/>
      <c r="NHW169" s="90"/>
      <c r="NHX169" s="90"/>
      <c r="NHY169" s="90"/>
      <c r="NHZ169" s="90"/>
      <c r="NIA169" s="90"/>
      <c r="NIB169" s="90"/>
      <c r="NIC169" s="90"/>
      <c r="NID169" s="90"/>
      <c r="NIE169" s="90"/>
      <c r="NIF169" s="90"/>
      <c r="NIG169" s="90"/>
      <c r="NIH169" s="90"/>
      <c r="NII169" s="90"/>
      <c r="NIJ169" s="90"/>
      <c r="NIK169" s="90"/>
      <c r="NIL169" s="90"/>
      <c r="NIM169" s="90"/>
      <c r="NIN169" s="90"/>
      <c r="NIO169" s="90"/>
      <c r="NIP169" s="90"/>
      <c r="NIQ169" s="90"/>
      <c r="NIR169" s="90"/>
      <c r="NIS169" s="90"/>
      <c r="NIT169" s="90"/>
      <c r="NIU169" s="90"/>
      <c r="NIV169" s="90"/>
      <c r="NIW169" s="90"/>
      <c r="NIX169" s="90"/>
      <c r="NIY169" s="90"/>
      <c r="NIZ169" s="90"/>
      <c r="NJA169" s="90"/>
      <c r="NJB169" s="90"/>
      <c r="NJC169" s="90"/>
      <c r="NJD169" s="90"/>
      <c r="NJE169" s="90"/>
      <c r="NJF169" s="90"/>
      <c r="NJG169" s="90"/>
      <c r="NJH169" s="90"/>
      <c r="NJI169" s="90"/>
      <c r="NJJ169" s="90"/>
      <c r="NJK169" s="90"/>
      <c r="NJL169" s="90"/>
      <c r="NJM169" s="90"/>
      <c r="NJN169" s="90"/>
      <c r="NJO169" s="90"/>
      <c r="NJP169" s="90"/>
      <c r="NJQ169" s="90"/>
      <c r="NJR169" s="90"/>
      <c r="NJS169" s="90"/>
      <c r="NJT169" s="90"/>
      <c r="NJU169" s="90"/>
      <c r="NJV169" s="90"/>
      <c r="NJW169" s="90"/>
      <c r="NJX169" s="90"/>
      <c r="NJY169" s="90"/>
      <c r="NJZ169" s="90"/>
      <c r="NKA169" s="90"/>
      <c r="NKB169" s="90"/>
      <c r="NKC169" s="90"/>
      <c r="NKD169" s="90"/>
      <c r="NKE169" s="90"/>
      <c r="NKF169" s="90"/>
      <c r="NKG169" s="90"/>
      <c r="NKH169" s="90"/>
      <c r="NKI169" s="90"/>
      <c r="NKJ169" s="90"/>
      <c r="NKK169" s="90"/>
      <c r="NKL169" s="90"/>
      <c r="NKM169" s="90"/>
      <c r="NKN169" s="90"/>
      <c r="NKO169" s="90"/>
      <c r="NKP169" s="90"/>
      <c r="NKQ169" s="90"/>
      <c r="NKR169" s="90"/>
      <c r="NKS169" s="90"/>
      <c r="NKT169" s="90"/>
      <c r="NKU169" s="90"/>
      <c r="NKV169" s="90"/>
      <c r="NKW169" s="90"/>
      <c r="NKX169" s="90"/>
      <c r="NKY169" s="90"/>
      <c r="NKZ169" s="90"/>
      <c r="NLA169" s="90"/>
      <c r="NLB169" s="90"/>
      <c r="NLC169" s="90"/>
      <c r="NLD169" s="90"/>
      <c r="NLE169" s="90"/>
      <c r="NLF169" s="90"/>
      <c r="NLG169" s="90"/>
      <c r="NLH169" s="90"/>
      <c r="NLI169" s="90"/>
      <c r="NLJ169" s="90"/>
      <c r="NLK169" s="90"/>
      <c r="NLL169" s="90"/>
      <c r="NLM169" s="90"/>
      <c r="NLN169" s="90"/>
      <c r="NLO169" s="90"/>
      <c r="NLP169" s="90"/>
      <c r="NLQ169" s="90"/>
      <c r="NLR169" s="90"/>
      <c r="NLS169" s="90"/>
      <c r="NLT169" s="90"/>
      <c r="NLU169" s="90"/>
      <c r="NLV169" s="90"/>
      <c r="NLW169" s="90"/>
      <c r="NLX169" s="90"/>
      <c r="NLY169" s="90"/>
      <c r="NLZ169" s="90"/>
      <c r="NMA169" s="90"/>
      <c r="NMB169" s="90"/>
      <c r="NMC169" s="90"/>
      <c r="NMD169" s="90"/>
      <c r="NME169" s="90"/>
      <c r="NMF169" s="90"/>
      <c r="NMG169" s="90"/>
      <c r="NMH169" s="90"/>
      <c r="NMI169" s="90"/>
      <c r="NMJ169" s="90"/>
      <c r="NMK169" s="90"/>
      <c r="NML169" s="90"/>
      <c r="NMM169" s="90"/>
      <c r="NMN169" s="90"/>
      <c r="NMO169" s="90"/>
      <c r="NMP169" s="90"/>
      <c r="NMQ169" s="90"/>
      <c r="NMR169" s="90"/>
      <c r="NMS169" s="90"/>
      <c r="NMT169" s="90"/>
      <c r="NMU169" s="90"/>
      <c r="NMV169" s="90"/>
      <c r="NMW169" s="90"/>
      <c r="NMX169" s="90"/>
      <c r="NMY169" s="90"/>
      <c r="NMZ169" s="90"/>
      <c r="NNA169" s="90"/>
      <c r="NNB169" s="90"/>
      <c r="NNC169" s="90"/>
      <c r="NND169" s="90"/>
      <c r="NNE169" s="90"/>
      <c r="NNF169" s="90"/>
      <c r="NNG169" s="90"/>
      <c r="NNH169" s="90"/>
      <c r="NNI169" s="90"/>
      <c r="NNJ169" s="90"/>
      <c r="NNK169" s="90"/>
      <c r="NNL169" s="90"/>
      <c r="NNM169" s="90"/>
      <c r="NNN169" s="90"/>
      <c r="NNO169" s="90"/>
      <c r="NNP169" s="90"/>
      <c r="NNQ169" s="90"/>
      <c r="NNR169" s="90"/>
      <c r="NNS169" s="90"/>
      <c r="NNT169" s="90"/>
      <c r="NNU169" s="90"/>
      <c r="NNV169" s="90"/>
      <c r="NNW169" s="90"/>
      <c r="NNX169" s="90"/>
      <c r="NNY169" s="90"/>
      <c r="NNZ169" s="90"/>
      <c r="NOA169" s="90"/>
      <c r="NOB169" s="90"/>
      <c r="NOC169" s="90"/>
      <c r="NOD169" s="90"/>
      <c r="NOE169" s="90"/>
      <c r="NOF169" s="90"/>
      <c r="NOG169" s="90"/>
      <c r="NOH169" s="90"/>
      <c r="NOI169" s="90"/>
      <c r="NOJ169" s="90"/>
      <c r="NOK169" s="90"/>
      <c r="NOL169" s="90"/>
      <c r="NOM169" s="90"/>
      <c r="NON169" s="90"/>
      <c r="NOO169" s="90"/>
      <c r="NOP169" s="90"/>
      <c r="NOQ169" s="90"/>
      <c r="NOR169" s="90"/>
      <c r="NOS169" s="90"/>
      <c r="NOT169" s="90"/>
      <c r="NOU169" s="90"/>
      <c r="NOV169" s="90"/>
      <c r="NOW169" s="90"/>
      <c r="NOX169" s="90"/>
      <c r="NOY169" s="90"/>
      <c r="NOZ169" s="90"/>
      <c r="NPA169" s="90"/>
      <c r="NPB169" s="90"/>
      <c r="NPC169" s="90"/>
      <c r="NPD169" s="90"/>
      <c r="NPE169" s="90"/>
      <c r="NPF169" s="90"/>
      <c r="NPG169" s="90"/>
      <c r="NPH169" s="90"/>
      <c r="NPI169" s="90"/>
      <c r="NPJ169" s="90"/>
      <c r="NPK169" s="90"/>
      <c r="NPL169" s="90"/>
      <c r="NPM169" s="90"/>
      <c r="NPN169" s="90"/>
      <c r="NPO169" s="90"/>
      <c r="NPP169" s="90"/>
      <c r="NPQ169" s="90"/>
      <c r="NPR169" s="90"/>
      <c r="NPS169" s="90"/>
      <c r="NPT169" s="90"/>
      <c r="NPU169" s="90"/>
      <c r="NPV169" s="90"/>
      <c r="NPW169" s="90"/>
      <c r="NPX169" s="90"/>
      <c r="NPY169" s="90"/>
      <c r="NPZ169" s="90"/>
      <c r="NQA169" s="90"/>
      <c r="NQB169" s="90"/>
      <c r="NQC169" s="90"/>
      <c r="NQD169" s="90"/>
      <c r="NQE169" s="90"/>
      <c r="NQF169" s="90"/>
      <c r="NQG169" s="90"/>
      <c r="NQH169" s="90"/>
      <c r="NQI169" s="90"/>
      <c r="NQJ169" s="90"/>
      <c r="NQK169" s="90"/>
      <c r="NQL169" s="90"/>
      <c r="NQM169" s="90"/>
      <c r="NQN169" s="90"/>
      <c r="NQO169" s="90"/>
      <c r="NQP169" s="90"/>
      <c r="NQQ169" s="90"/>
      <c r="NQR169" s="90"/>
      <c r="NQS169" s="90"/>
      <c r="NQT169" s="90"/>
      <c r="NQU169" s="90"/>
      <c r="NQV169" s="90"/>
      <c r="NQW169" s="90"/>
      <c r="NQX169" s="90"/>
      <c r="NQY169" s="90"/>
      <c r="NQZ169" s="90"/>
      <c r="NRA169" s="90"/>
      <c r="NRB169" s="90"/>
      <c r="NRC169" s="90"/>
      <c r="NRD169" s="90"/>
      <c r="NRE169" s="90"/>
      <c r="NRF169" s="90"/>
      <c r="NRG169" s="90"/>
      <c r="NRH169" s="90"/>
      <c r="NRI169" s="90"/>
      <c r="NRJ169" s="90"/>
      <c r="NRK169" s="90"/>
      <c r="NRL169" s="90"/>
      <c r="NRM169" s="90"/>
      <c r="NRN169" s="90"/>
      <c r="NRO169" s="90"/>
      <c r="NRP169" s="90"/>
      <c r="NRQ169" s="90"/>
      <c r="NRR169" s="90"/>
      <c r="NRS169" s="90"/>
      <c r="NRT169" s="90"/>
      <c r="NRU169" s="90"/>
      <c r="NRV169" s="90"/>
      <c r="NRW169" s="90"/>
      <c r="NRX169" s="90"/>
      <c r="NRY169" s="90"/>
      <c r="NRZ169" s="90"/>
      <c r="NSA169" s="90"/>
      <c r="NSB169" s="90"/>
      <c r="NSC169" s="90"/>
      <c r="NSD169" s="90"/>
      <c r="NSE169" s="90"/>
      <c r="NSF169" s="90"/>
      <c r="NSG169" s="90"/>
      <c r="NSH169" s="90"/>
      <c r="NSI169" s="90"/>
      <c r="NSJ169" s="90"/>
      <c r="NSK169" s="90"/>
      <c r="NSL169" s="90"/>
      <c r="NSM169" s="90"/>
      <c r="NSN169" s="90"/>
      <c r="NSO169" s="90"/>
      <c r="NSP169" s="90"/>
      <c r="NSQ169" s="90"/>
      <c r="NSR169" s="90"/>
      <c r="NSS169" s="90"/>
      <c r="NST169" s="90"/>
      <c r="NSU169" s="90"/>
      <c r="NSV169" s="90"/>
      <c r="NSW169" s="90"/>
      <c r="NSX169" s="90"/>
      <c r="NSY169" s="90"/>
      <c r="NSZ169" s="90"/>
      <c r="NTA169" s="90"/>
      <c r="NTB169" s="90"/>
      <c r="NTC169" s="90"/>
      <c r="NTD169" s="90"/>
      <c r="NTE169" s="90"/>
      <c r="NTF169" s="90"/>
      <c r="NTG169" s="90"/>
      <c r="NTH169" s="90"/>
      <c r="NTI169" s="90"/>
      <c r="NTJ169" s="90"/>
      <c r="NTK169" s="90"/>
      <c r="NTL169" s="90"/>
      <c r="NTM169" s="90"/>
      <c r="NTN169" s="90"/>
      <c r="NTO169" s="90"/>
      <c r="NTP169" s="90"/>
      <c r="NTQ169" s="90"/>
      <c r="NTR169" s="90"/>
      <c r="NTS169" s="90"/>
      <c r="NTT169" s="90"/>
      <c r="NTU169" s="90"/>
      <c r="NTV169" s="90"/>
      <c r="NTW169" s="90"/>
      <c r="NTX169" s="90"/>
      <c r="NTY169" s="90"/>
      <c r="NTZ169" s="90"/>
      <c r="NUA169" s="90"/>
      <c r="NUB169" s="90"/>
      <c r="NUC169" s="90"/>
      <c r="NUD169" s="90"/>
      <c r="NUE169" s="90"/>
      <c r="NUF169" s="90"/>
      <c r="NUG169" s="90"/>
      <c r="NUH169" s="90"/>
      <c r="NUI169" s="90"/>
      <c r="NUJ169" s="90"/>
      <c r="NUK169" s="90"/>
      <c r="NUL169" s="90"/>
      <c r="NUM169" s="90"/>
      <c r="NUN169" s="90"/>
      <c r="NUO169" s="90"/>
      <c r="NUP169" s="90"/>
      <c r="NUQ169" s="90"/>
      <c r="NUR169" s="90"/>
      <c r="NUS169" s="90"/>
      <c r="NUT169" s="90"/>
      <c r="NUU169" s="90"/>
      <c r="NUV169" s="90"/>
      <c r="NUW169" s="90"/>
      <c r="NUX169" s="90"/>
      <c r="NUY169" s="90"/>
      <c r="NUZ169" s="90"/>
      <c r="NVA169" s="90"/>
      <c r="NVB169" s="90"/>
      <c r="NVC169" s="90"/>
      <c r="NVD169" s="90"/>
      <c r="NVE169" s="90"/>
      <c r="NVF169" s="90"/>
      <c r="NVG169" s="90"/>
      <c r="NVH169" s="90"/>
      <c r="NVI169" s="90"/>
      <c r="NVJ169" s="90"/>
      <c r="NVK169" s="90"/>
      <c r="NVL169" s="90"/>
      <c r="NVM169" s="90"/>
      <c r="NVN169" s="90"/>
      <c r="NVO169" s="90"/>
      <c r="NVP169" s="90"/>
      <c r="NVQ169" s="90"/>
      <c r="NVR169" s="90"/>
      <c r="NVS169" s="90"/>
      <c r="NVT169" s="90"/>
      <c r="NVU169" s="90"/>
      <c r="NVV169" s="90"/>
      <c r="NVW169" s="90"/>
      <c r="NVX169" s="90"/>
      <c r="NVY169" s="90"/>
      <c r="NVZ169" s="90"/>
      <c r="NWA169" s="90"/>
      <c r="NWB169" s="90"/>
      <c r="NWC169" s="90"/>
      <c r="NWD169" s="90"/>
      <c r="NWE169" s="90"/>
      <c r="NWF169" s="90"/>
      <c r="NWG169" s="90"/>
      <c r="NWH169" s="90"/>
      <c r="NWI169" s="90"/>
      <c r="NWJ169" s="90"/>
      <c r="NWK169" s="90"/>
      <c r="NWL169" s="90"/>
      <c r="NWM169" s="90"/>
      <c r="NWN169" s="90"/>
      <c r="NWO169" s="90"/>
      <c r="NWP169" s="90"/>
      <c r="NWQ169" s="90"/>
      <c r="NWR169" s="90"/>
      <c r="NWS169" s="90"/>
      <c r="NWT169" s="90"/>
      <c r="NWU169" s="90"/>
      <c r="NWV169" s="90"/>
      <c r="NWW169" s="90"/>
      <c r="NWX169" s="90"/>
      <c r="NWY169" s="90"/>
      <c r="NWZ169" s="90"/>
      <c r="NXA169" s="90"/>
      <c r="NXB169" s="90"/>
      <c r="NXC169" s="90"/>
      <c r="NXD169" s="90"/>
      <c r="NXE169" s="90"/>
      <c r="NXF169" s="90"/>
      <c r="NXG169" s="90"/>
      <c r="NXH169" s="90"/>
      <c r="NXI169" s="90"/>
      <c r="NXJ169" s="90"/>
      <c r="NXK169" s="90"/>
      <c r="NXL169" s="90"/>
      <c r="NXM169" s="90"/>
      <c r="NXN169" s="90"/>
      <c r="NXO169" s="90"/>
      <c r="NXP169" s="90"/>
      <c r="NXQ169" s="90"/>
      <c r="NXR169" s="90"/>
      <c r="NXS169" s="90"/>
      <c r="NXT169" s="90"/>
      <c r="NXU169" s="90"/>
      <c r="NXV169" s="90"/>
      <c r="NXW169" s="90"/>
      <c r="NXX169" s="90"/>
      <c r="NXY169" s="90"/>
      <c r="NXZ169" s="90"/>
      <c r="NYA169" s="90"/>
      <c r="NYB169" s="90"/>
      <c r="NYC169" s="90"/>
      <c r="NYD169" s="90"/>
      <c r="NYE169" s="90"/>
      <c r="NYF169" s="90"/>
      <c r="NYG169" s="90"/>
      <c r="NYH169" s="90"/>
      <c r="NYI169" s="90"/>
      <c r="NYJ169" s="90"/>
      <c r="NYK169" s="90"/>
      <c r="NYL169" s="90"/>
      <c r="NYM169" s="90"/>
      <c r="NYN169" s="90"/>
      <c r="NYO169" s="90"/>
      <c r="NYP169" s="90"/>
      <c r="NYQ169" s="90"/>
      <c r="NYR169" s="90"/>
      <c r="NYS169" s="90"/>
      <c r="NYT169" s="90"/>
      <c r="NYU169" s="90"/>
      <c r="NYV169" s="90"/>
      <c r="NYW169" s="90"/>
      <c r="NYX169" s="90"/>
      <c r="NYY169" s="90"/>
      <c r="NYZ169" s="90"/>
      <c r="NZA169" s="90"/>
      <c r="NZB169" s="90"/>
      <c r="NZC169" s="90"/>
      <c r="NZD169" s="90"/>
      <c r="NZE169" s="90"/>
      <c r="NZF169" s="90"/>
      <c r="NZG169" s="90"/>
      <c r="NZH169" s="90"/>
      <c r="NZI169" s="90"/>
      <c r="NZJ169" s="90"/>
      <c r="NZK169" s="90"/>
      <c r="NZL169" s="90"/>
      <c r="NZM169" s="90"/>
      <c r="NZN169" s="90"/>
      <c r="NZO169" s="90"/>
      <c r="NZP169" s="90"/>
      <c r="NZQ169" s="90"/>
      <c r="NZR169" s="90"/>
      <c r="NZS169" s="90"/>
      <c r="NZT169" s="90"/>
      <c r="NZU169" s="90"/>
      <c r="NZV169" s="90"/>
      <c r="NZW169" s="90"/>
      <c r="NZX169" s="90"/>
      <c r="NZY169" s="90"/>
      <c r="NZZ169" s="90"/>
      <c r="OAA169" s="90"/>
      <c r="OAB169" s="90"/>
      <c r="OAC169" s="90"/>
      <c r="OAD169" s="90"/>
      <c r="OAE169" s="90"/>
      <c r="OAF169" s="90"/>
      <c r="OAG169" s="90"/>
      <c r="OAH169" s="90"/>
      <c r="OAI169" s="90"/>
      <c r="OAJ169" s="90"/>
      <c r="OAK169" s="90"/>
      <c r="OAL169" s="90"/>
      <c r="OAM169" s="90"/>
      <c r="OAN169" s="90"/>
      <c r="OAO169" s="90"/>
      <c r="OAP169" s="90"/>
      <c r="OAQ169" s="90"/>
      <c r="OAR169" s="90"/>
      <c r="OAS169" s="90"/>
      <c r="OAT169" s="90"/>
      <c r="OAU169" s="90"/>
      <c r="OAV169" s="90"/>
      <c r="OAW169" s="90"/>
      <c r="OAX169" s="90"/>
      <c r="OAY169" s="90"/>
      <c r="OAZ169" s="90"/>
      <c r="OBA169" s="90"/>
      <c r="OBB169" s="90"/>
      <c r="OBC169" s="90"/>
      <c r="OBD169" s="90"/>
      <c r="OBE169" s="90"/>
      <c r="OBF169" s="90"/>
      <c r="OBG169" s="90"/>
      <c r="OBH169" s="90"/>
      <c r="OBI169" s="90"/>
      <c r="OBJ169" s="90"/>
      <c r="OBK169" s="90"/>
      <c r="OBL169" s="90"/>
      <c r="OBM169" s="90"/>
      <c r="OBN169" s="90"/>
      <c r="OBO169" s="90"/>
      <c r="OBP169" s="90"/>
      <c r="OBQ169" s="90"/>
      <c r="OBR169" s="90"/>
      <c r="OBS169" s="90"/>
      <c r="OBT169" s="90"/>
      <c r="OBU169" s="90"/>
      <c r="OBV169" s="90"/>
      <c r="OBW169" s="90"/>
      <c r="OBX169" s="90"/>
      <c r="OBY169" s="90"/>
      <c r="OBZ169" s="90"/>
      <c r="OCA169" s="90"/>
      <c r="OCB169" s="90"/>
      <c r="OCC169" s="90"/>
      <c r="OCD169" s="90"/>
      <c r="OCE169" s="90"/>
      <c r="OCF169" s="90"/>
      <c r="OCG169" s="90"/>
      <c r="OCH169" s="90"/>
      <c r="OCI169" s="90"/>
      <c r="OCJ169" s="90"/>
      <c r="OCK169" s="90"/>
      <c r="OCL169" s="90"/>
      <c r="OCM169" s="90"/>
      <c r="OCN169" s="90"/>
      <c r="OCO169" s="90"/>
      <c r="OCP169" s="90"/>
      <c r="OCQ169" s="90"/>
      <c r="OCR169" s="90"/>
      <c r="OCS169" s="90"/>
      <c r="OCT169" s="90"/>
      <c r="OCU169" s="90"/>
      <c r="OCV169" s="90"/>
      <c r="OCW169" s="90"/>
      <c r="OCX169" s="90"/>
      <c r="OCY169" s="90"/>
      <c r="OCZ169" s="90"/>
      <c r="ODA169" s="90"/>
      <c r="ODB169" s="90"/>
      <c r="ODC169" s="90"/>
      <c r="ODD169" s="90"/>
      <c r="ODE169" s="90"/>
      <c r="ODF169" s="90"/>
      <c r="ODG169" s="90"/>
      <c r="ODH169" s="90"/>
      <c r="ODI169" s="90"/>
      <c r="ODJ169" s="90"/>
      <c r="ODK169" s="90"/>
      <c r="ODL169" s="90"/>
      <c r="ODM169" s="90"/>
      <c r="ODN169" s="90"/>
      <c r="ODO169" s="90"/>
      <c r="ODP169" s="90"/>
      <c r="ODQ169" s="90"/>
      <c r="ODR169" s="90"/>
      <c r="ODS169" s="90"/>
      <c r="ODT169" s="90"/>
      <c r="ODU169" s="90"/>
      <c r="ODV169" s="90"/>
      <c r="ODW169" s="90"/>
      <c r="ODX169" s="90"/>
      <c r="ODY169" s="90"/>
      <c r="ODZ169" s="90"/>
      <c r="OEA169" s="90"/>
      <c r="OEB169" s="90"/>
      <c r="OEC169" s="90"/>
      <c r="OED169" s="90"/>
      <c r="OEE169" s="90"/>
      <c r="OEF169" s="90"/>
      <c r="OEG169" s="90"/>
      <c r="OEH169" s="90"/>
      <c r="OEI169" s="90"/>
      <c r="OEJ169" s="90"/>
      <c r="OEK169" s="90"/>
      <c r="OEL169" s="90"/>
      <c r="OEM169" s="90"/>
      <c r="OEN169" s="90"/>
      <c r="OEO169" s="90"/>
      <c r="OEP169" s="90"/>
      <c r="OEQ169" s="90"/>
      <c r="OER169" s="90"/>
      <c r="OES169" s="90"/>
      <c r="OET169" s="90"/>
      <c r="OEU169" s="90"/>
      <c r="OEV169" s="90"/>
      <c r="OEW169" s="90"/>
      <c r="OEX169" s="90"/>
      <c r="OEY169" s="90"/>
      <c r="OEZ169" s="90"/>
      <c r="OFA169" s="90"/>
      <c r="OFB169" s="90"/>
      <c r="OFC169" s="90"/>
      <c r="OFD169" s="90"/>
      <c r="OFE169" s="90"/>
      <c r="OFF169" s="90"/>
      <c r="OFG169" s="90"/>
      <c r="OFH169" s="90"/>
      <c r="OFI169" s="90"/>
      <c r="OFJ169" s="90"/>
      <c r="OFK169" s="90"/>
      <c r="OFL169" s="90"/>
      <c r="OFM169" s="90"/>
      <c r="OFN169" s="90"/>
      <c r="OFO169" s="90"/>
      <c r="OFP169" s="90"/>
      <c r="OFQ169" s="90"/>
      <c r="OFR169" s="90"/>
      <c r="OFS169" s="90"/>
      <c r="OFT169" s="90"/>
      <c r="OFU169" s="90"/>
      <c r="OFV169" s="90"/>
      <c r="OFW169" s="90"/>
      <c r="OFX169" s="90"/>
      <c r="OFY169" s="90"/>
      <c r="OFZ169" s="90"/>
      <c r="OGA169" s="90"/>
      <c r="OGB169" s="90"/>
      <c r="OGC169" s="90"/>
      <c r="OGD169" s="90"/>
      <c r="OGE169" s="90"/>
      <c r="OGF169" s="90"/>
      <c r="OGG169" s="90"/>
      <c r="OGH169" s="90"/>
      <c r="OGI169" s="90"/>
      <c r="OGJ169" s="90"/>
      <c r="OGK169" s="90"/>
      <c r="OGL169" s="90"/>
      <c r="OGM169" s="90"/>
      <c r="OGN169" s="90"/>
      <c r="OGO169" s="90"/>
      <c r="OGP169" s="90"/>
      <c r="OGQ169" s="90"/>
      <c r="OGR169" s="90"/>
      <c r="OGS169" s="90"/>
      <c r="OGT169" s="90"/>
      <c r="OGU169" s="90"/>
      <c r="OGV169" s="90"/>
      <c r="OGW169" s="90"/>
      <c r="OGX169" s="90"/>
      <c r="OGY169" s="90"/>
      <c r="OGZ169" s="90"/>
      <c r="OHA169" s="90"/>
      <c r="OHB169" s="90"/>
      <c r="OHC169" s="90"/>
      <c r="OHD169" s="90"/>
      <c r="OHE169" s="90"/>
      <c r="OHF169" s="90"/>
      <c r="OHG169" s="90"/>
      <c r="OHH169" s="90"/>
      <c r="OHI169" s="90"/>
      <c r="OHJ169" s="90"/>
      <c r="OHK169" s="90"/>
      <c r="OHL169" s="90"/>
      <c r="OHM169" s="90"/>
      <c r="OHN169" s="90"/>
      <c r="OHO169" s="90"/>
      <c r="OHP169" s="90"/>
      <c r="OHQ169" s="90"/>
      <c r="OHR169" s="90"/>
      <c r="OHS169" s="90"/>
      <c r="OHT169" s="90"/>
      <c r="OHU169" s="90"/>
      <c r="OHV169" s="90"/>
      <c r="OHW169" s="90"/>
      <c r="OHX169" s="90"/>
      <c r="OHY169" s="90"/>
      <c r="OHZ169" s="90"/>
      <c r="OIA169" s="90"/>
      <c r="OIB169" s="90"/>
      <c r="OIC169" s="90"/>
      <c r="OID169" s="90"/>
      <c r="OIE169" s="90"/>
      <c r="OIF169" s="90"/>
      <c r="OIG169" s="90"/>
      <c r="OIH169" s="90"/>
      <c r="OII169" s="90"/>
      <c r="OIJ169" s="90"/>
      <c r="OIK169" s="90"/>
      <c r="OIL169" s="90"/>
      <c r="OIM169" s="90"/>
      <c r="OIN169" s="90"/>
      <c r="OIO169" s="90"/>
      <c r="OIP169" s="90"/>
      <c r="OIQ169" s="90"/>
      <c r="OIR169" s="90"/>
      <c r="OIS169" s="90"/>
      <c r="OIT169" s="90"/>
      <c r="OIU169" s="90"/>
      <c r="OIV169" s="90"/>
      <c r="OIW169" s="90"/>
      <c r="OIX169" s="90"/>
      <c r="OIY169" s="90"/>
      <c r="OIZ169" s="90"/>
      <c r="OJA169" s="90"/>
      <c r="OJB169" s="90"/>
      <c r="OJC169" s="90"/>
      <c r="OJD169" s="90"/>
      <c r="OJE169" s="90"/>
      <c r="OJF169" s="90"/>
      <c r="OJG169" s="90"/>
      <c r="OJH169" s="90"/>
      <c r="OJI169" s="90"/>
      <c r="OJJ169" s="90"/>
      <c r="OJK169" s="90"/>
      <c r="OJL169" s="90"/>
      <c r="OJM169" s="90"/>
      <c r="OJN169" s="90"/>
      <c r="OJO169" s="90"/>
      <c r="OJP169" s="90"/>
      <c r="OJQ169" s="90"/>
      <c r="OJR169" s="90"/>
      <c r="OJS169" s="90"/>
      <c r="OJT169" s="90"/>
      <c r="OJU169" s="90"/>
      <c r="OJV169" s="90"/>
      <c r="OJW169" s="90"/>
      <c r="OJX169" s="90"/>
      <c r="OJY169" s="90"/>
      <c r="OJZ169" s="90"/>
      <c r="OKA169" s="90"/>
      <c r="OKB169" s="90"/>
      <c r="OKC169" s="90"/>
      <c r="OKD169" s="90"/>
      <c r="OKE169" s="90"/>
      <c r="OKF169" s="90"/>
      <c r="OKG169" s="90"/>
      <c r="OKH169" s="90"/>
      <c r="OKI169" s="90"/>
      <c r="OKJ169" s="90"/>
      <c r="OKK169" s="90"/>
      <c r="OKL169" s="90"/>
      <c r="OKM169" s="90"/>
      <c r="OKN169" s="90"/>
      <c r="OKO169" s="90"/>
      <c r="OKP169" s="90"/>
      <c r="OKQ169" s="90"/>
      <c r="OKR169" s="90"/>
      <c r="OKS169" s="90"/>
      <c r="OKT169" s="90"/>
      <c r="OKU169" s="90"/>
      <c r="OKV169" s="90"/>
      <c r="OKW169" s="90"/>
      <c r="OKX169" s="90"/>
      <c r="OKY169" s="90"/>
      <c r="OKZ169" s="90"/>
      <c r="OLA169" s="90"/>
      <c r="OLB169" s="90"/>
      <c r="OLC169" s="90"/>
      <c r="OLD169" s="90"/>
      <c r="OLE169" s="90"/>
      <c r="OLF169" s="90"/>
      <c r="OLG169" s="90"/>
      <c r="OLH169" s="90"/>
      <c r="OLI169" s="90"/>
      <c r="OLJ169" s="90"/>
      <c r="OLK169" s="90"/>
      <c r="OLL169" s="90"/>
      <c r="OLM169" s="90"/>
      <c r="OLN169" s="90"/>
      <c r="OLO169" s="90"/>
      <c r="OLP169" s="90"/>
      <c r="OLQ169" s="90"/>
      <c r="OLR169" s="90"/>
      <c r="OLS169" s="90"/>
      <c r="OLT169" s="90"/>
      <c r="OLU169" s="90"/>
      <c r="OLV169" s="90"/>
      <c r="OLW169" s="90"/>
      <c r="OLX169" s="90"/>
      <c r="OLY169" s="90"/>
      <c r="OLZ169" s="90"/>
      <c r="OMA169" s="90"/>
      <c r="OMB169" s="90"/>
      <c r="OMC169" s="90"/>
      <c r="OMD169" s="90"/>
      <c r="OME169" s="90"/>
      <c r="OMF169" s="90"/>
      <c r="OMG169" s="90"/>
      <c r="OMH169" s="90"/>
      <c r="OMI169" s="90"/>
      <c r="OMJ169" s="90"/>
      <c r="OMK169" s="90"/>
      <c r="OML169" s="90"/>
      <c r="OMM169" s="90"/>
      <c r="OMN169" s="90"/>
      <c r="OMO169" s="90"/>
      <c r="OMP169" s="90"/>
      <c r="OMQ169" s="90"/>
      <c r="OMR169" s="90"/>
      <c r="OMS169" s="90"/>
      <c r="OMT169" s="90"/>
      <c r="OMU169" s="90"/>
      <c r="OMV169" s="90"/>
      <c r="OMW169" s="90"/>
      <c r="OMX169" s="90"/>
      <c r="OMY169" s="90"/>
      <c r="OMZ169" s="90"/>
      <c r="ONA169" s="90"/>
      <c r="ONB169" s="90"/>
      <c r="ONC169" s="90"/>
      <c r="OND169" s="90"/>
      <c r="ONE169" s="90"/>
      <c r="ONF169" s="90"/>
      <c r="ONG169" s="90"/>
      <c r="ONH169" s="90"/>
      <c r="ONI169" s="90"/>
      <c r="ONJ169" s="90"/>
      <c r="ONK169" s="90"/>
      <c r="ONL169" s="90"/>
      <c r="ONM169" s="90"/>
      <c r="ONN169" s="90"/>
      <c r="ONO169" s="90"/>
      <c r="ONP169" s="90"/>
      <c r="ONQ169" s="90"/>
      <c r="ONR169" s="90"/>
      <c r="ONS169" s="90"/>
      <c r="ONT169" s="90"/>
      <c r="ONU169" s="90"/>
      <c r="ONV169" s="90"/>
      <c r="ONW169" s="90"/>
      <c r="ONX169" s="90"/>
      <c r="ONY169" s="90"/>
      <c r="ONZ169" s="90"/>
      <c r="OOA169" s="90"/>
      <c r="OOB169" s="90"/>
      <c r="OOC169" s="90"/>
      <c r="OOD169" s="90"/>
      <c r="OOE169" s="90"/>
      <c r="OOF169" s="90"/>
      <c r="OOG169" s="90"/>
      <c r="OOH169" s="90"/>
      <c r="OOI169" s="90"/>
      <c r="OOJ169" s="90"/>
      <c r="OOK169" s="90"/>
      <c r="OOL169" s="90"/>
      <c r="OOM169" s="90"/>
      <c r="OON169" s="90"/>
      <c r="OOO169" s="90"/>
      <c r="OOP169" s="90"/>
      <c r="OOQ169" s="90"/>
      <c r="OOR169" s="90"/>
      <c r="OOS169" s="90"/>
      <c r="OOT169" s="90"/>
      <c r="OOU169" s="90"/>
      <c r="OOV169" s="90"/>
      <c r="OOW169" s="90"/>
      <c r="OOX169" s="90"/>
      <c r="OOY169" s="90"/>
      <c r="OOZ169" s="90"/>
      <c r="OPA169" s="90"/>
      <c r="OPB169" s="90"/>
      <c r="OPC169" s="90"/>
      <c r="OPD169" s="90"/>
      <c r="OPE169" s="90"/>
      <c r="OPF169" s="90"/>
      <c r="OPG169" s="90"/>
      <c r="OPH169" s="90"/>
      <c r="OPI169" s="90"/>
      <c r="OPJ169" s="90"/>
      <c r="OPK169" s="90"/>
      <c r="OPL169" s="90"/>
      <c r="OPM169" s="90"/>
      <c r="OPN169" s="90"/>
      <c r="OPO169" s="90"/>
      <c r="OPP169" s="90"/>
      <c r="OPQ169" s="90"/>
      <c r="OPR169" s="90"/>
      <c r="OPS169" s="90"/>
      <c r="OPT169" s="90"/>
      <c r="OPU169" s="90"/>
      <c r="OPV169" s="90"/>
      <c r="OPW169" s="90"/>
      <c r="OPX169" s="90"/>
      <c r="OPY169" s="90"/>
      <c r="OPZ169" s="90"/>
      <c r="OQA169" s="90"/>
      <c r="OQB169" s="90"/>
      <c r="OQC169" s="90"/>
      <c r="OQD169" s="90"/>
      <c r="OQE169" s="90"/>
      <c r="OQF169" s="90"/>
      <c r="OQG169" s="90"/>
      <c r="OQH169" s="90"/>
      <c r="OQI169" s="90"/>
      <c r="OQJ169" s="90"/>
      <c r="OQK169" s="90"/>
      <c r="OQL169" s="90"/>
      <c r="OQM169" s="90"/>
      <c r="OQN169" s="90"/>
      <c r="OQO169" s="90"/>
      <c r="OQP169" s="90"/>
      <c r="OQQ169" s="90"/>
      <c r="OQR169" s="90"/>
      <c r="OQS169" s="90"/>
      <c r="OQT169" s="90"/>
      <c r="OQU169" s="90"/>
      <c r="OQV169" s="90"/>
      <c r="OQW169" s="90"/>
      <c r="OQX169" s="90"/>
      <c r="OQY169" s="90"/>
      <c r="OQZ169" s="90"/>
      <c r="ORA169" s="90"/>
      <c r="ORB169" s="90"/>
      <c r="ORC169" s="90"/>
      <c r="ORD169" s="90"/>
      <c r="ORE169" s="90"/>
      <c r="ORF169" s="90"/>
      <c r="ORG169" s="90"/>
      <c r="ORH169" s="90"/>
      <c r="ORI169" s="90"/>
      <c r="ORJ169" s="90"/>
      <c r="ORK169" s="90"/>
      <c r="ORL169" s="90"/>
      <c r="ORM169" s="90"/>
      <c r="ORN169" s="90"/>
      <c r="ORO169" s="90"/>
      <c r="ORP169" s="90"/>
      <c r="ORQ169" s="90"/>
      <c r="ORR169" s="90"/>
      <c r="ORS169" s="90"/>
      <c r="ORT169" s="90"/>
      <c r="ORU169" s="90"/>
      <c r="ORV169" s="90"/>
      <c r="ORW169" s="90"/>
      <c r="ORX169" s="90"/>
      <c r="ORY169" s="90"/>
      <c r="ORZ169" s="90"/>
      <c r="OSA169" s="90"/>
      <c r="OSB169" s="90"/>
      <c r="OSC169" s="90"/>
      <c r="OSD169" s="90"/>
      <c r="OSE169" s="90"/>
      <c r="OSF169" s="90"/>
      <c r="OSG169" s="90"/>
      <c r="OSH169" s="90"/>
      <c r="OSI169" s="90"/>
      <c r="OSJ169" s="90"/>
      <c r="OSK169" s="90"/>
      <c r="OSL169" s="90"/>
      <c r="OSM169" s="90"/>
      <c r="OSN169" s="90"/>
      <c r="OSO169" s="90"/>
      <c r="OSP169" s="90"/>
      <c r="OSQ169" s="90"/>
      <c r="OSR169" s="90"/>
      <c r="OSS169" s="90"/>
      <c r="OST169" s="90"/>
      <c r="OSU169" s="90"/>
      <c r="OSV169" s="90"/>
      <c r="OSW169" s="90"/>
      <c r="OSX169" s="90"/>
      <c r="OSY169" s="90"/>
      <c r="OSZ169" s="90"/>
      <c r="OTA169" s="90"/>
      <c r="OTB169" s="90"/>
      <c r="OTC169" s="90"/>
      <c r="OTD169" s="90"/>
      <c r="OTE169" s="90"/>
      <c r="OTF169" s="90"/>
      <c r="OTG169" s="90"/>
      <c r="OTH169" s="90"/>
      <c r="OTI169" s="90"/>
      <c r="OTJ169" s="90"/>
      <c r="OTK169" s="90"/>
      <c r="OTL169" s="90"/>
      <c r="OTM169" s="90"/>
      <c r="OTN169" s="90"/>
      <c r="OTO169" s="90"/>
      <c r="OTP169" s="90"/>
      <c r="OTQ169" s="90"/>
      <c r="OTR169" s="90"/>
      <c r="OTS169" s="90"/>
      <c r="OTT169" s="90"/>
      <c r="OTU169" s="90"/>
      <c r="OTV169" s="90"/>
      <c r="OTW169" s="90"/>
      <c r="OTX169" s="90"/>
      <c r="OTY169" s="90"/>
      <c r="OTZ169" s="90"/>
      <c r="OUA169" s="90"/>
      <c r="OUB169" s="90"/>
      <c r="OUC169" s="90"/>
      <c r="OUD169" s="90"/>
      <c r="OUE169" s="90"/>
      <c r="OUF169" s="90"/>
      <c r="OUG169" s="90"/>
      <c r="OUH169" s="90"/>
      <c r="OUI169" s="90"/>
      <c r="OUJ169" s="90"/>
      <c r="OUK169" s="90"/>
      <c r="OUL169" s="90"/>
      <c r="OUM169" s="90"/>
      <c r="OUN169" s="90"/>
      <c r="OUO169" s="90"/>
      <c r="OUP169" s="90"/>
      <c r="OUQ169" s="90"/>
      <c r="OUR169" s="90"/>
      <c r="OUS169" s="90"/>
      <c r="OUT169" s="90"/>
      <c r="OUU169" s="90"/>
      <c r="OUV169" s="90"/>
      <c r="OUW169" s="90"/>
      <c r="OUX169" s="90"/>
      <c r="OUY169" s="90"/>
      <c r="OUZ169" s="90"/>
      <c r="OVA169" s="90"/>
      <c r="OVB169" s="90"/>
      <c r="OVC169" s="90"/>
      <c r="OVD169" s="90"/>
      <c r="OVE169" s="90"/>
      <c r="OVF169" s="90"/>
      <c r="OVG169" s="90"/>
      <c r="OVH169" s="90"/>
      <c r="OVI169" s="90"/>
      <c r="OVJ169" s="90"/>
      <c r="OVK169" s="90"/>
      <c r="OVL169" s="90"/>
      <c r="OVM169" s="90"/>
      <c r="OVN169" s="90"/>
      <c r="OVO169" s="90"/>
      <c r="OVP169" s="90"/>
      <c r="OVQ169" s="90"/>
      <c r="OVR169" s="90"/>
      <c r="OVS169" s="90"/>
      <c r="OVT169" s="90"/>
      <c r="OVU169" s="90"/>
      <c r="OVV169" s="90"/>
      <c r="OVW169" s="90"/>
      <c r="OVX169" s="90"/>
      <c r="OVY169" s="90"/>
      <c r="OVZ169" s="90"/>
      <c r="OWA169" s="90"/>
      <c r="OWB169" s="90"/>
      <c r="OWC169" s="90"/>
      <c r="OWD169" s="90"/>
      <c r="OWE169" s="90"/>
      <c r="OWF169" s="90"/>
      <c r="OWG169" s="90"/>
      <c r="OWH169" s="90"/>
      <c r="OWI169" s="90"/>
      <c r="OWJ169" s="90"/>
      <c r="OWK169" s="90"/>
      <c r="OWL169" s="90"/>
      <c r="OWM169" s="90"/>
      <c r="OWN169" s="90"/>
      <c r="OWO169" s="90"/>
      <c r="OWP169" s="90"/>
      <c r="OWQ169" s="90"/>
      <c r="OWR169" s="90"/>
      <c r="OWS169" s="90"/>
      <c r="OWT169" s="90"/>
      <c r="OWU169" s="90"/>
      <c r="OWV169" s="90"/>
      <c r="OWW169" s="90"/>
      <c r="OWX169" s="90"/>
      <c r="OWY169" s="90"/>
      <c r="OWZ169" s="90"/>
      <c r="OXA169" s="90"/>
      <c r="OXB169" s="90"/>
      <c r="OXC169" s="90"/>
      <c r="OXD169" s="90"/>
      <c r="OXE169" s="90"/>
      <c r="OXF169" s="90"/>
      <c r="OXG169" s="90"/>
      <c r="OXH169" s="90"/>
      <c r="OXI169" s="90"/>
      <c r="OXJ169" s="90"/>
      <c r="OXK169" s="90"/>
      <c r="OXL169" s="90"/>
      <c r="OXM169" s="90"/>
      <c r="OXN169" s="90"/>
      <c r="OXO169" s="90"/>
      <c r="OXP169" s="90"/>
      <c r="OXQ169" s="90"/>
      <c r="OXR169" s="90"/>
      <c r="OXS169" s="90"/>
      <c r="OXT169" s="90"/>
      <c r="OXU169" s="90"/>
      <c r="OXV169" s="90"/>
      <c r="OXW169" s="90"/>
      <c r="OXX169" s="90"/>
      <c r="OXY169" s="90"/>
      <c r="OXZ169" s="90"/>
      <c r="OYA169" s="90"/>
      <c r="OYB169" s="90"/>
      <c r="OYC169" s="90"/>
      <c r="OYD169" s="90"/>
      <c r="OYE169" s="90"/>
      <c r="OYF169" s="90"/>
      <c r="OYG169" s="90"/>
      <c r="OYH169" s="90"/>
      <c r="OYI169" s="90"/>
      <c r="OYJ169" s="90"/>
      <c r="OYK169" s="90"/>
      <c r="OYL169" s="90"/>
      <c r="OYM169" s="90"/>
      <c r="OYN169" s="90"/>
      <c r="OYO169" s="90"/>
      <c r="OYP169" s="90"/>
      <c r="OYQ169" s="90"/>
      <c r="OYR169" s="90"/>
      <c r="OYS169" s="90"/>
      <c r="OYT169" s="90"/>
      <c r="OYU169" s="90"/>
      <c r="OYV169" s="90"/>
      <c r="OYW169" s="90"/>
      <c r="OYX169" s="90"/>
      <c r="OYY169" s="90"/>
      <c r="OYZ169" s="90"/>
      <c r="OZA169" s="90"/>
      <c r="OZB169" s="90"/>
      <c r="OZC169" s="90"/>
      <c r="OZD169" s="90"/>
      <c r="OZE169" s="90"/>
      <c r="OZF169" s="90"/>
      <c r="OZG169" s="90"/>
      <c r="OZH169" s="90"/>
      <c r="OZI169" s="90"/>
      <c r="OZJ169" s="90"/>
      <c r="OZK169" s="90"/>
      <c r="OZL169" s="90"/>
      <c r="OZM169" s="90"/>
      <c r="OZN169" s="90"/>
      <c r="OZO169" s="90"/>
      <c r="OZP169" s="90"/>
      <c r="OZQ169" s="90"/>
      <c r="OZR169" s="90"/>
      <c r="OZS169" s="90"/>
      <c r="OZT169" s="90"/>
      <c r="OZU169" s="90"/>
      <c r="OZV169" s="90"/>
      <c r="OZW169" s="90"/>
      <c r="OZX169" s="90"/>
      <c r="OZY169" s="90"/>
      <c r="OZZ169" s="90"/>
      <c r="PAA169" s="90"/>
      <c r="PAB169" s="90"/>
      <c r="PAC169" s="90"/>
      <c r="PAD169" s="90"/>
      <c r="PAE169" s="90"/>
      <c r="PAF169" s="90"/>
      <c r="PAG169" s="90"/>
      <c r="PAH169" s="90"/>
      <c r="PAI169" s="90"/>
      <c r="PAJ169" s="90"/>
      <c r="PAK169" s="90"/>
      <c r="PAL169" s="90"/>
      <c r="PAM169" s="90"/>
      <c r="PAN169" s="90"/>
      <c r="PAO169" s="90"/>
      <c r="PAP169" s="90"/>
      <c r="PAQ169" s="90"/>
      <c r="PAR169" s="90"/>
      <c r="PAS169" s="90"/>
      <c r="PAT169" s="90"/>
      <c r="PAU169" s="90"/>
      <c r="PAV169" s="90"/>
      <c r="PAW169" s="90"/>
      <c r="PAX169" s="90"/>
      <c r="PAY169" s="90"/>
      <c r="PAZ169" s="90"/>
      <c r="PBA169" s="90"/>
      <c r="PBB169" s="90"/>
      <c r="PBC169" s="90"/>
      <c r="PBD169" s="90"/>
      <c r="PBE169" s="90"/>
      <c r="PBF169" s="90"/>
      <c r="PBG169" s="90"/>
      <c r="PBH169" s="90"/>
      <c r="PBI169" s="90"/>
      <c r="PBJ169" s="90"/>
      <c r="PBK169" s="90"/>
      <c r="PBL169" s="90"/>
      <c r="PBM169" s="90"/>
      <c r="PBN169" s="90"/>
      <c r="PBO169" s="90"/>
      <c r="PBP169" s="90"/>
      <c r="PBQ169" s="90"/>
      <c r="PBR169" s="90"/>
      <c r="PBS169" s="90"/>
      <c r="PBT169" s="90"/>
      <c r="PBU169" s="90"/>
      <c r="PBV169" s="90"/>
      <c r="PBW169" s="90"/>
      <c r="PBX169" s="90"/>
      <c r="PBY169" s="90"/>
      <c r="PBZ169" s="90"/>
      <c r="PCA169" s="90"/>
      <c r="PCB169" s="90"/>
      <c r="PCC169" s="90"/>
      <c r="PCD169" s="90"/>
      <c r="PCE169" s="90"/>
      <c r="PCF169" s="90"/>
      <c r="PCG169" s="90"/>
      <c r="PCH169" s="90"/>
      <c r="PCI169" s="90"/>
      <c r="PCJ169" s="90"/>
      <c r="PCK169" s="90"/>
      <c r="PCL169" s="90"/>
      <c r="PCM169" s="90"/>
      <c r="PCN169" s="90"/>
      <c r="PCO169" s="90"/>
      <c r="PCP169" s="90"/>
      <c r="PCQ169" s="90"/>
      <c r="PCR169" s="90"/>
      <c r="PCS169" s="90"/>
      <c r="PCT169" s="90"/>
      <c r="PCU169" s="90"/>
      <c r="PCV169" s="90"/>
      <c r="PCW169" s="90"/>
      <c r="PCX169" s="90"/>
      <c r="PCY169" s="90"/>
      <c r="PCZ169" s="90"/>
      <c r="PDA169" s="90"/>
      <c r="PDB169" s="90"/>
      <c r="PDC169" s="90"/>
      <c r="PDD169" s="90"/>
      <c r="PDE169" s="90"/>
      <c r="PDF169" s="90"/>
      <c r="PDG169" s="90"/>
      <c r="PDH169" s="90"/>
      <c r="PDI169" s="90"/>
      <c r="PDJ169" s="90"/>
      <c r="PDK169" s="90"/>
      <c r="PDL169" s="90"/>
      <c r="PDM169" s="90"/>
      <c r="PDN169" s="90"/>
      <c r="PDO169" s="90"/>
      <c r="PDP169" s="90"/>
      <c r="PDQ169" s="90"/>
      <c r="PDR169" s="90"/>
      <c r="PDS169" s="90"/>
      <c r="PDT169" s="90"/>
      <c r="PDU169" s="90"/>
      <c r="PDV169" s="90"/>
      <c r="PDW169" s="90"/>
      <c r="PDX169" s="90"/>
      <c r="PDY169" s="90"/>
      <c r="PDZ169" s="90"/>
      <c r="PEA169" s="90"/>
      <c r="PEB169" s="90"/>
      <c r="PEC169" s="90"/>
      <c r="PED169" s="90"/>
      <c r="PEE169" s="90"/>
      <c r="PEF169" s="90"/>
      <c r="PEG169" s="90"/>
      <c r="PEH169" s="90"/>
      <c r="PEI169" s="90"/>
      <c r="PEJ169" s="90"/>
      <c r="PEK169" s="90"/>
      <c r="PEL169" s="90"/>
      <c r="PEM169" s="90"/>
      <c r="PEN169" s="90"/>
      <c r="PEO169" s="90"/>
      <c r="PEP169" s="90"/>
      <c r="PEQ169" s="90"/>
      <c r="PER169" s="90"/>
      <c r="PES169" s="90"/>
      <c r="PET169" s="90"/>
      <c r="PEU169" s="90"/>
      <c r="PEV169" s="90"/>
      <c r="PEW169" s="90"/>
      <c r="PEX169" s="90"/>
      <c r="PEY169" s="90"/>
      <c r="PEZ169" s="90"/>
      <c r="PFA169" s="90"/>
      <c r="PFB169" s="90"/>
      <c r="PFC169" s="90"/>
      <c r="PFD169" s="90"/>
      <c r="PFE169" s="90"/>
      <c r="PFF169" s="90"/>
      <c r="PFG169" s="90"/>
      <c r="PFH169" s="90"/>
      <c r="PFI169" s="90"/>
      <c r="PFJ169" s="90"/>
      <c r="PFK169" s="90"/>
      <c r="PFL169" s="90"/>
      <c r="PFM169" s="90"/>
      <c r="PFN169" s="90"/>
      <c r="PFO169" s="90"/>
      <c r="PFP169" s="90"/>
      <c r="PFQ169" s="90"/>
      <c r="PFR169" s="90"/>
      <c r="PFS169" s="90"/>
      <c r="PFT169" s="90"/>
      <c r="PFU169" s="90"/>
      <c r="PFV169" s="90"/>
      <c r="PFW169" s="90"/>
      <c r="PFX169" s="90"/>
      <c r="PFY169" s="90"/>
      <c r="PFZ169" s="90"/>
      <c r="PGA169" s="90"/>
      <c r="PGB169" s="90"/>
      <c r="PGC169" s="90"/>
      <c r="PGD169" s="90"/>
      <c r="PGE169" s="90"/>
      <c r="PGF169" s="90"/>
      <c r="PGG169" s="90"/>
      <c r="PGH169" s="90"/>
      <c r="PGI169" s="90"/>
      <c r="PGJ169" s="90"/>
      <c r="PGK169" s="90"/>
      <c r="PGL169" s="90"/>
      <c r="PGM169" s="90"/>
      <c r="PGN169" s="90"/>
      <c r="PGO169" s="90"/>
      <c r="PGP169" s="90"/>
      <c r="PGQ169" s="90"/>
      <c r="PGR169" s="90"/>
      <c r="PGS169" s="90"/>
      <c r="PGT169" s="90"/>
      <c r="PGU169" s="90"/>
      <c r="PGV169" s="90"/>
      <c r="PGW169" s="90"/>
      <c r="PGX169" s="90"/>
      <c r="PGY169" s="90"/>
      <c r="PGZ169" s="90"/>
      <c r="PHA169" s="90"/>
      <c r="PHB169" s="90"/>
      <c r="PHC169" s="90"/>
      <c r="PHD169" s="90"/>
      <c r="PHE169" s="90"/>
      <c r="PHF169" s="90"/>
      <c r="PHG169" s="90"/>
      <c r="PHH169" s="90"/>
      <c r="PHI169" s="90"/>
      <c r="PHJ169" s="90"/>
      <c r="PHK169" s="90"/>
      <c r="PHL169" s="90"/>
      <c r="PHM169" s="90"/>
      <c r="PHN169" s="90"/>
      <c r="PHO169" s="90"/>
      <c r="PHP169" s="90"/>
      <c r="PHQ169" s="90"/>
      <c r="PHR169" s="90"/>
      <c r="PHS169" s="90"/>
      <c r="PHT169" s="90"/>
      <c r="PHU169" s="90"/>
      <c r="PHV169" s="90"/>
      <c r="PHW169" s="90"/>
      <c r="PHX169" s="90"/>
      <c r="PHY169" s="90"/>
      <c r="PHZ169" s="90"/>
      <c r="PIA169" s="90"/>
      <c r="PIB169" s="90"/>
      <c r="PIC169" s="90"/>
      <c r="PID169" s="90"/>
      <c r="PIE169" s="90"/>
      <c r="PIF169" s="90"/>
      <c r="PIG169" s="90"/>
      <c r="PIH169" s="90"/>
      <c r="PII169" s="90"/>
      <c r="PIJ169" s="90"/>
      <c r="PIK169" s="90"/>
      <c r="PIL169" s="90"/>
      <c r="PIM169" s="90"/>
      <c r="PIN169" s="90"/>
      <c r="PIO169" s="90"/>
      <c r="PIP169" s="90"/>
      <c r="PIQ169" s="90"/>
      <c r="PIR169" s="90"/>
      <c r="PIS169" s="90"/>
      <c r="PIT169" s="90"/>
      <c r="PIU169" s="90"/>
      <c r="PIV169" s="90"/>
      <c r="PIW169" s="90"/>
      <c r="PIX169" s="90"/>
      <c r="PIY169" s="90"/>
      <c r="PIZ169" s="90"/>
      <c r="PJA169" s="90"/>
      <c r="PJB169" s="90"/>
      <c r="PJC169" s="90"/>
      <c r="PJD169" s="90"/>
      <c r="PJE169" s="90"/>
      <c r="PJF169" s="90"/>
      <c r="PJG169" s="90"/>
      <c r="PJH169" s="90"/>
      <c r="PJI169" s="90"/>
      <c r="PJJ169" s="90"/>
      <c r="PJK169" s="90"/>
      <c r="PJL169" s="90"/>
      <c r="PJM169" s="90"/>
      <c r="PJN169" s="90"/>
      <c r="PJO169" s="90"/>
      <c r="PJP169" s="90"/>
      <c r="PJQ169" s="90"/>
      <c r="PJR169" s="90"/>
      <c r="PJS169" s="90"/>
      <c r="PJT169" s="90"/>
      <c r="PJU169" s="90"/>
      <c r="PJV169" s="90"/>
      <c r="PJW169" s="90"/>
      <c r="PJX169" s="90"/>
      <c r="PJY169" s="90"/>
      <c r="PJZ169" s="90"/>
      <c r="PKA169" s="90"/>
      <c r="PKB169" s="90"/>
      <c r="PKC169" s="90"/>
      <c r="PKD169" s="90"/>
      <c r="PKE169" s="90"/>
      <c r="PKF169" s="90"/>
      <c r="PKG169" s="90"/>
      <c r="PKH169" s="90"/>
      <c r="PKI169" s="90"/>
      <c r="PKJ169" s="90"/>
      <c r="PKK169" s="90"/>
      <c r="PKL169" s="90"/>
      <c r="PKM169" s="90"/>
      <c r="PKN169" s="90"/>
      <c r="PKO169" s="90"/>
      <c r="PKP169" s="90"/>
      <c r="PKQ169" s="90"/>
      <c r="PKR169" s="90"/>
      <c r="PKS169" s="90"/>
      <c r="PKT169" s="90"/>
      <c r="PKU169" s="90"/>
      <c r="PKV169" s="90"/>
      <c r="PKW169" s="90"/>
      <c r="PKX169" s="90"/>
      <c r="PKY169" s="90"/>
      <c r="PKZ169" s="90"/>
      <c r="PLA169" s="90"/>
      <c r="PLB169" s="90"/>
      <c r="PLC169" s="90"/>
      <c r="PLD169" s="90"/>
      <c r="PLE169" s="90"/>
      <c r="PLF169" s="90"/>
      <c r="PLG169" s="90"/>
      <c r="PLH169" s="90"/>
      <c r="PLI169" s="90"/>
      <c r="PLJ169" s="90"/>
      <c r="PLK169" s="90"/>
      <c r="PLL169" s="90"/>
      <c r="PLM169" s="90"/>
      <c r="PLN169" s="90"/>
      <c r="PLO169" s="90"/>
      <c r="PLP169" s="90"/>
      <c r="PLQ169" s="90"/>
      <c r="PLR169" s="90"/>
      <c r="PLS169" s="90"/>
      <c r="PLT169" s="90"/>
      <c r="PLU169" s="90"/>
      <c r="PLV169" s="90"/>
      <c r="PLW169" s="90"/>
      <c r="PLX169" s="90"/>
      <c r="PLY169" s="90"/>
      <c r="PLZ169" s="90"/>
      <c r="PMA169" s="90"/>
      <c r="PMB169" s="90"/>
      <c r="PMC169" s="90"/>
      <c r="PMD169" s="90"/>
      <c r="PME169" s="90"/>
      <c r="PMF169" s="90"/>
      <c r="PMG169" s="90"/>
      <c r="PMH169" s="90"/>
      <c r="PMI169" s="90"/>
      <c r="PMJ169" s="90"/>
      <c r="PMK169" s="90"/>
      <c r="PML169" s="90"/>
      <c r="PMM169" s="90"/>
      <c r="PMN169" s="90"/>
      <c r="PMO169" s="90"/>
      <c r="PMP169" s="90"/>
      <c r="PMQ169" s="90"/>
      <c r="PMR169" s="90"/>
      <c r="PMS169" s="90"/>
      <c r="PMT169" s="90"/>
      <c r="PMU169" s="90"/>
      <c r="PMV169" s="90"/>
      <c r="PMW169" s="90"/>
      <c r="PMX169" s="90"/>
      <c r="PMY169" s="90"/>
      <c r="PMZ169" s="90"/>
      <c r="PNA169" s="90"/>
      <c r="PNB169" s="90"/>
      <c r="PNC169" s="90"/>
      <c r="PND169" s="90"/>
      <c r="PNE169" s="90"/>
      <c r="PNF169" s="90"/>
      <c r="PNG169" s="90"/>
      <c r="PNH169" s="90"/>
      <c r="PNI169" s="90"/>
      <c r="PNJ169" s="90"/>
      <c r="PNK169" s="90"/>
      <c r="PNL169" s="90"/>
      <c r="PNM169" s="90"/>
      <c r="PNN169" s="90"/>
      <c r="PNO169" s="90"/>
      <c r="PNP169" s="90"/>
      <c r="PNQ169" s="90"/>
      <c r="PNR169" s="90"/>
      <c r="PNS169" s="90"/>
      <c r="PNT169" s="90"/>
      <c r="PNU169" s="90"/>
      <c r="PNV169" s="90"/>
      <c r="PNW169" s="90"/>
      <c r="PNX169" s="90"/>
      <c r="PNY169" s="90"/>
      <c r="PNZ169" s="90"/>
      <c r="POA169" s="90"/>
      <c r="POB169" s="90"/>
      <c r="POC169" s="90"/>
      <c r="POD169" s="90"/>
      <c r="POE169" s="90"/>
      <c r="POF169" s="90"/>
      <c r="POG169" s="90"/>
      <c r="POH169" s="90"/>
      <c r="POI169" s="90"/>
      <c r="POJ169" s="90"/>
      <c r="POK169" s="90"/>
      <c r="POL169" s="90"/>
      <c r="POM169" s="90"/>
      <c r="PON169" s="90"/>
      <c r="POO169" s="90"/>
      <c r="POP169" s="90"/>
      <c r="POQ169" s="90"/>
      <c r="POR169" s="90"/>
      <c r="POS169" s="90"/>
      <c r="POT169" s="90"/>
      <c r="POU169" s="90"/>
      <c r="POV169" s="90"/>
      <c r="POW169" s="90"/>
      <c r="POX169" s="90"/>
      <c r="POY169" s="90"/>
      <c r="POZ169" s="90"/>
      <c r="PPA169" s="90"/>
      <c r="PPB169" s="90"/>
      <c r="PPC169" s="90"/>
      <c r="PPD169" s="90"/>
      <c r="PPE169" s="90"/>
      <c r="PPF169" s="90"/>
      <c r="PPG169" s="90"/>
      <c r="PPH169" s="90"/>
      <c r="PPI169" s="90"/>
      <c r="PPJ169" s="90"/>
      <c r="PPK169" s="90"/>
      <c r="PPL169" s="90"/>
      <c r="PPM169" s="90"/>
      <c r="PPN169" s="90"/>
      <c r="PPO169" s="90"/>
      <c r="PPP169" s="90"/>
      <c r="PPQ169" s="90"/>
      <c r="PPR169" s="90"/>
      <c r="PPS169" s="90"/>
      <c r="PPT169" s="90"/>
      <c r="PPU169" s="90"/>
      <c r="PPV169" s="90"/>
      <c r="PPW169" s="90"/>
      <c r="PPX169" s="90"/>
      <c r="PPY169" s="90"/>
      <c r="PPZ169" s="90"/>
      <c r="PQA169" s="90"/>
      <c r="PQB169" s="90"/>
      <c r="PQC169" s="90"/>
      <c r="PQD169" s="90"/>
      <c r="PQE169" s="90"/>
      <c r="PQF169" s="90"/>
      <c r="PQG169" s="90"/>
      <c r="PQH169" s="90"/>
      <c r="PQI169" s="90"/>
      <c r="PQJ169" s="90"/>
      <c r="PQK169" s="90"/>
      <c r="PQL169" s="90"/>
      <c r="PQM169" s="90"/>
      <c r="PQN169" s="90"/>
      <c r="PQO169" s="90"/>
      <c r="PQP169" s="90"/>
      <c r="PQQ169" s="90"/>
      <c r="PQR169" s="90"/>
      <c r="PQS169" s="90"/>
      <c r="PQT169" s="90"/>
      <c r="PQU169" s="90"/>
      <c r="PQV169" s="90"/>
      <c r="PQW169" s="90"/>
      <c r="PQX169" s="90"/>
      <c r="PQY169" s="90"/>
      <c r="PQZ169" s="90"/>
      <c r="PRA169" s="90"/>
      <c r="PRB169" s="90"/>
      <c r="PRC169" s="90"/>
      <c r="PRD169" s="90"/>
      <c r="PRE169" s="90"/>
      <c r="PRF169" s="90"/>
      <c r="PRG169" s="90"/>
      <c r="PRH169" s="90"/>
      <c r="PRI169" s="90"/>
      <c r="PRJ169" s="90"/>
      <c r="PRK169" s="90"/>
      <c r="PRL169" s="90"/>
      <c r="PRM169" s="90"/>
      <c r="PRN169" s="90"/>
      <c r="PRO169" s="90"/>
      <c r="PRP169" s="90"/>
      <c r="PRQ169" s="90"/>
      <c r="PRR169" s="90"/>
      <c r="PRS169" s="90"/>
      <c r="PRT169" s="90"/>
      <c r="PRU169" s="90"/>
      <c r="PRV169" s="90"/>
      <c r="PRW169" s="90"/>
      <c r="PRX169" s="90"/>
      <c r="PRY169" s="90"/>
      <c r="PRZ169" s="90"/>
      <c r="PSA169" s="90"/>
      <c r="PSB169" s="90"/>
      <c r="PSC169" s="90"/>
      <c r="PSD169" s="90"/>
      <c r="PSE169" s="90"/>
      <c r="PSF169" s="90"/>
      <c r="PSG169" s="90"/>
      <c r="PSH169" s="90"/>
      <c r="PSI169" s="90"/>
      <c r="PSJ169" s="90"/>
      <c r="PSK169" s="90"/>
      <c r="PSL169" s="90"/>
      <c r="PSM169" s="90"/>
      <c r="PSN169" s="90"/>
      <c r="PSO169" s="90"/>
      <c r="PSP169" s="90"/>
      <c r="PSQ169" s="90"/>
      <c r="PSR169" s="90"/>
      <c r="PSS169" s="90"/>
      <c r="PST169" s="90"/>
      <c r="PSU169" s="90"/>
      <c r="PSV169" s="90"/>
      <c r="PSW169" s="90"/>
      <c r="PSX169" s="90"/>
      <c r="PSY169" s="90"/>
      <c r="PSZ169" s="90"/>
      <c r="PTA169" s="90"/>
      <c r="PTB169" s="90"/>
      <c r="PTC169" s="90"/>
      <c r="PTD169" s="90"/>
      <c r="PTE169" s="90"/>
      <c r="PTF169" s="90"/>
      <c r="PTG169" s="90"/>
      <c r="PTH169" s="90"/>
      <c r="PTI169" s="90"/>
      <c r="PTJ169" s="90"/>
      <c r="PTK169" s="90"/>
      <c r="PTL169" s="90"/>
      <c r="PTM169" s="90"/>
      <c r="PTN169" s="90"/>
      <c r="PTO169" s="90"/>
      <c r="PTP169" s="90"/>
      <c r="PTQ169" s="90"/>
      <c r="PTR169" s="90"/>
      <c r="PTS169" s="90"/>
      <c r="PTT169" s="90"/>
      <c r="PTU169" s="90"/>
      <c r="PTV169" s="90"/>
      <c r="PTW169" s="90"/>
      <c r="PTX169" s="90"/>
      <c r="PTY169" s="90"/>
      <c r="PTZ169" s="90"/>
      <c r="PUA169" s="90"/>
      <c r="PUB169" s="90"/>
      <c r="PUC169" s="90"/>
      <c r="PUD169" s="90"/>
      <c r="PUE169" s="90"/>
      <c r="PUF169" s="90"/>
      <c r="PUG169" s="90"/>
      <c r="PUH169" s="90"/>
      <c r="PUI169" s="90"/>
      <c r="PUJ169" s="90"/>
      <c r="PUK169" s="90"/>
      <c r="PUL169" s="90"/>
      <c r="PUM169" s="90"/>
      <c r="PUN169" s="90"/>
      <c r="PUO169" s="90"/>
      <c r="PUP169" s="90"/>
      <c r="PUQ169" s="90"/>
      <c r="PUR169" s="90"/>
      <c r="PUS169" s="90"/>
      <c r="PUT169" s="90"/>
      <c r="PUU169" s="90"/>
      <c r="PUV169" s="90"/>
      <c r="PUW169" s="90"/>
      <c r="PUX169" s="90"/>
      <c r="PUY169" s="90"/>
      <c r="PUZ169" s="90"/>
      <c r="PVA169" s="90"/>
      <c r="PVB169" s="90"/>
      <c r="PVC169" s="90"/>
      <c r="PVD169" s="90"/>
      <c r="PVE169" s="90"/>
      <c r="PVF169" s="90"/>
      <c r="PVG169" s="90"/>
      <c r="PVH169" s="90"/>
      <c r="PVI169" s="90"/>
      <c r="PVJ169" s="90"/>
      <c r="PVK169" s="90"/>
      <c r="PVL169" s="90"/>
      <c r="PVM169" s="90"/>
      <c r="PVN169" s="90"/>
      <c r="PVO169" s="90"/>
      <c r="PVP169" s="90"/>
      <c r="PVQ169" s="90"/>
      <c r="PVR169" s="90"/>
      <c r="PVS169" s="90"/>
      <c r="PVT169" s="90"/>
      <c r="PVU169" s="90"/>
      <c r="PVV169" s="90"/>
      <c r="PVW169" s="90"/>
      <c r="PVX169" s="90"/>
      <c r="PVY169" s="90"/>
      <c r="PVZ169" s="90"/>
      <c r="PWA169" s="90"/>
      <c r="PWB169" s="90"/>
      <c r="PWC169" s="90"/>
      <c r="PWD169" s="90"/>
      <c r="PWE169" s="90"/>
      <c r="PWF169" s="90"/>
      <c r="PWG169" s="90"/>
      <c r="PWH169" s="90"/>
      <c r="PWI169" s="90"/>
      <c r="PWJ169" s="90"/>
      <c r="PWK169" s="90"/>
      <c r="PWL169" s="90"/>
      <c r="PWM169" s="90"/>
      <c r="PWN169" s="90"/>
      <c r="PWO169" s="90"/>
      <c r="PWP169" s="90"/>
      <c r="PWQ169" s="90"/>
      <c r="PWR169" s="90"/>
      <c r="PWS169" s="90"/>
      <c r="PWT169" s="90"/>
      <c r="PWU169" s="90"/>
      <c r="PWV169" s="90"/>
      <c r="PWW169" s="90"/>
      <c r="PWX169" s="90"/>
      <c r="PWY169" s="90"/>
      <c r="PWZ169" s="90"/>
      <c r="PXA169" s="90"/>
      <c r="PXB169" s="90"/>
      <c r="PXC169" s="90"/>
      <c r="PXD169" s="90"/>
      <c r="PXE169" s="90"/>
      <c r="PXF169" s="90"/>
      <c r="PXG169" s="90"/>
      <c r="PXH169" s="90"/>
      <c r="PXI169" s="90"/>
      <c r="PXJ169" s="90"/>
      <c r="PXK169" s="90"/>
      <c r="PXL169" s="90"/>
      <c r="PXM169" s="90"/>
      <c r="PXN169" s="90"/>
      <c r="PXO169" s="90"/>
      <c r="PXP169" s="90"/>
      <c r="PXQ169" s="90"/>
      <c r="PXR169" s="90"/>
      <c r="PXS169" s="90"/>
      <c r="PXT169" s="90"/>
      <c r="PXU169" s="90"/>
      <c r="PXV169" s="90"/>
      <c r="PXW169" s="90"/>
      <c r="PXX169" s="90"/>
      <c r="PXY169" s="90"/>
      <c r="PXZ169" s="90"/>
      <c r="PYA169" s="90"/>
      <c r="PYB169" s="90"/>
      <c r="PYC169" s="90"/>
      <c r="PYD169" s="90"/>
      <c r="PYE169" s="90"/>
      <c r="PYF169" s="90"/>
      <c r="PYG169" s="90"/>
      <c r="PYH169" s="90"/>
      <c r="PYI169" s="90"/>
      <c r="PYJ169" s="90"/>
      <c r="PYK169" s="90"/>
      <c r="PYL169" s="90"/>
      <c r="PYM169" s="90"/>
      <c r="PYN169" s="90"/>
      <c r="PYO169" s="90"/>
      <c r="PYP169" s="90"/>
      <c r="PYQ169" s="90"/>
      <c r="PYR169" s="90"/>
      <c r="PYS169" s="90"/>
      <c r="PYT169" s="90"/>
      <c r="PYU169" s="90"/>
      <c r="PYV169" s="90"/>
      <c r="PYW169" s="90"/>
      <c r="PYX169" s="90"/>
      <c r="PYY169" s="90"/>
      <c r="PYZ169" s="90"/>
      <c r="PZA169" s="90"/>
      <c r="PZB169" s="90"/>
      <c r="PZC169" s="90"/>
      <c r="PZD169" s="90"/>
      <c r="PZE169" s="90"/>
      <c r="PZF169" s="90"/>
      <c r="PZG169" s="90"/>
      <c r="PZH169" s="90"/>
      <c r="PZI169" s="90"/>
      <c r="PZJ169" s="90"/>
      <c r="PZK169" s="90"/>
      <c r="PZL169" s="90"/>
      <c r="PZM169" s="90"/>
      <c r="PZN169" s="90"/>
      <c r="PZO169" s="90"/>
      <c r="PZP169" s="90"/>
      <c r="PZQ169" s="90"/>
      <c r="PZR169" s="90"/>
      <c r="PZS169" s="90"/>
      <c r="PZT169" s="90"/>
      <c r="PZU169" s="90"/>
      <c r="PZV169" s="90"/>
      <c r="PZW169" s="90"/>
      <c r="PZX169" s="90"/>
      <c r="PZY169" s="90"/>
      <c r="PZZ169" s="90"/>
      <c r="QAA169" s="90"/>
      <c r="QAB169" s="90"/>
      <c r="QAC169" s="90"/>
      <c r="QAD169" s="90"/>
      <c r="QAE169" s="90"/>
      <c r="QAF169" s="90"/>
      <c r="QAG169" s="90"/>
      <c r="QAH169" s="90"/>
      <c r="QAI169" s="90"/>
      <c r="QAJ169" s="90"/>
      <c r="QAK169" s="90"/>
      <c r="QAL169" s="90"/>
      <c r="QAM169" s="90"/>
      <c r="QAN169" s="90"/>
      <c r="QAO169" s="90"/>
      <c r="QAP169" s="90"/>
      <c r="QAQ169" s="90"/>
      <c r="QAR169" s="90"/>
      <c r="QAS169" s="90"/>
      <c r="QAT169" s="90"/>
      <c r="QAU169" s="90"/>
      <c r="QAV169" s="90"/>
      <c r="QAW169" s="90"/>
      <c r="QAX169" s="90"/>
      <c r="QAY169" s="90"/>
      <c r="QAZ169" s="90"/>
      <c r="QBA169" s="90"/>
      <c r="QBB169" s="90"/>
      <c r="QBC169" s="90"/>
      <c r="QBD169" s="90"/>
      <c r="QBE169" s="90"/>
      <c r="QBF169" s="90"/>
      <c r="QBG169" s="90"/>
      <c r="QBH169" s="90"/>
      <c r="QBI169" s="90"/>
      <c r="QBJ169" s="90"/>
      <c r="QBK169" s="90"/>
      <c r="QBL169" s="90"/>
      <c r="QBM169" s="90"/>
      <c r="QBN169" s="90"/>
      <c r="QBO169" s="90"/>
      <c r="QBP169" s="90"/>
      <c r="QBQ169" s="90"/>
      <c r="QBR169" s="90"/>
      <c r="QBS169" s="90"/>
      <c r="QBT169" s="90"/>
      <c r="QBU169" s="90"/>
      <c r="QBV169" s="90"/>
      <c r="QBW169" s="90"/>
      <c r="QBX169" s="90"/>
      <c r="QBY169" s="90"/>
      <c r="QBZ169" s="90"/>
      <c r="QCA169" s="90"/>
      <c r="QCB169" s="90"/>
      <c r="QCC169" s="90"/>
      <c r="QCD169" s="90"/>
      <c r="QCE169" s="90"/>
      <c r="QCF169" s="90"/>
      <c r="QCG169" s="90"/>
      <c r="QCH169" s="90"/>
      <c r="QCI169" s="90"/>
      <c r="QCJ169" s="90"/>
      <c r="QCK169" s="90"/>
      <c r="QCL169" s="90"/>
      <c r="QCM169" s="90"/>
      <c r="QCN169" s="90"/>
      <c r="QCO169" s="90"/>
      <c r="QCP169" s="90"/>
      <c r="QCQ169" s="90"/>
      <c r="QCR169" s="90"/>
      <c r="QCS169" s="90"/>
      <c r="QCT169" s="90"/>
      <c r="QCU169" s="90"/>
      <c r="QCV169" s="90"/>
      <c r="QCW169" s="90"/>
      <c r="QCX169" s="90"/>
      <c r="QCY169" s="90"/>
      <c r="QCZ169" s="90"/>
      <c r="QDA169" s="90"/>
      <c r="QDB169" s="90"/>
      <c r="QDC169" s="90"/>
      <c r="QDD169" s="90"/>
      <c r="QDE169" s="90"/>
      <c r="QDF169" s="90"/>
      <c r="QDG169" s="90"/>
      <c r="QDH169" s="90"/>
      <c r="QDI169" s="90"/>
      <c r="QDJ169" s="90"/>
      <c r="QDK169" s="90"/>
      <c r="QDL169" s="90"/>
      <c r="QDM169" s="90"/>
      <c r="QDN169" s="90"/>
      <c r="QDO169" s="90"/>
      <c r="QDP169" s="90"/>
      <c r="QDQ169" s="90"/>
      <c r="QDR169" s="90"/>
      <c r="QDS169" s="90"/>
      <c r="QDT169" s="90"/>
      <c r="QDU169" s="90"/>
      <c r="QDV169" s="90"/>
      <c r="QDW169" s="90"/>
      <c r="QDX169" s="90"/>
      <c r="QDY169" s="90"/>
      <c r="QDZ169" s="90"/>
      <c r="QEA169" s="90"/>
      <c r="QEB169" s="90"/>
      <c r="QEC169" s="90"/>
      <c r="QED169" s="90"/>
      <c r="QEE169" s="90"/>
      <c r="QEF169" s="90"/>
      <c r="QEG169" s="90"/>
      <c r="QEH169" s="90"/>
      <c r="QEI169" s="90"/>
      <c r="QEJ169" s="90"/>
      <c r="QEK169" s="90"/>
      <c r="QEL169" s="90"/>
      <c r="QEM169" s="90"/>
      <c r="QEN169" s="90"/>
      <c r="QEO169" s="90"/>
      <c r="QEP169" s="90"/>
      <c r="QEQ169" s="90"/>
      <c r="QER169" s="90"/>
      <c r="QES169" s="90"/>
      <c r="QET169" s="90"/>
      <c r="QEU169" s="90"/>
      <c r="QEV169" s="90"/>
      <c r="QEW169" s="90"/>
      <c r="QEX169" s="90"/>
      <c r="QEY169" s="90"/>
      <c r="QEZ169" s="90"/>
      <c r="QFA169" s="90"/>
      <c r="QFB169" s="90"/>
      <c r="QFC169" s="90"/>
      <c r="QFD169" s="90"/>
      <c r="QFE169" s="90"/>
      <c r="QFF169" s="90"/>
      <c r="QFG169" s="90"/>
      <c r="QFH169" s="90"/>
      <c r="QFI169" s="90"/>
      <c r="QFJ169" s="90"/>
      <c r="QFK169" s="90"/>
      <c r="QFL169" s="90"/>
      <c r="QFM169" s="90"/>
      <c r="QFN169" s="90"/>
      <c r="QFO169" s="90"/>
      <c r="QFP169" s="90"/>
      <c r="QFQ169" s="90"/>
      <c r="QFR169" s="90"/>
      <c r="QFS169" s="90"/>
      <c r="QFT169" s="90"/>
      <c r="QFU169" s="90"/>
      <c r="QFV169" s="90"/>
      <c r="QFW169" s="90"/>
      <c r="QFX169" s="90"/>
      <c r="QFY169" s="90"/>
      <c r="QFZ169" s="90"/>
      <c r="QGA169" s="90"/>
      <c r="QGB169" s="90"/>
      <c r="QGC169" s="90"/>
      <c r="QGD169" s="90"/>
      <c r="QGE169" s="90"/>
      <c r="QGF169" s="90"/>
      <c r="QGG169" s="90"/>
      <c r="QGH169" s="90"/>
      <c r="QGI169" s="90"/>
      <c r="QGJ169" s="90"/>
      <c r="QGK169" s="90"/>
      <c r="QGL169" s="90"/>
      <c r="QGM169" s="90"/>
      <c r="QGN169" s="90"/>
      <c r="QGO169" s="90"/>
      <c r="QGP169" s="90"/>
      <c r="QGQ169" s="90"/>
      <c r="QGR169" s="90"/>
      <c r="QGS169" s="90"/>
      <c r="QGT169" s="90"/>
      <c r="QGU169" s="90"/>
      <c r="QGV169" s="90"/>
      <c r="QGW169" s="90"/>
      <c r="QGX169" s="90"/>
      <c r="QGY169" s="90"/>
      <c r="QGZ169" s="90"/>
      <c r="QHA169" s="90"/>
      <c r="QHB169" s="90"/>
      <c r="QHC169" s="90"/>
      <c r="QHD169" s="90"/>
      <c r="QHE169" s="90"/>
      <c r="QHF169" s="90"/>
      <c r="QHG169" s="90"/>
      <c r="QHH169" s="90"/>
      <c r="QHI169" s="90"/>
      <c r="QHJ169" s="90"/>
      <c r="QHK169" s="90"/>
      <c r="QHL169" s="90"/>
      <c r="QHM169" s="90"/>
      <c r="QHN169" s="90"/>
      <c r="QHO169" s="90"/>
      <c r="QHP169" s="90"/>
      <c r="QHQ169" s="90"/>
      <c r="QHR169" s="90"/>
      <c r="QHS169" s="90"/>
      <c r="QHT169" s="90"/>
      <c r="QHU169" s="90"/>
      <c r="QHV169" s="90"/>
      <c r="QHW169" s="90"/>
      <c r="QHX169" s="90"/>
      <c r="QHY169" s="90"/>
      <c r="QHZ169" s="90"/>
      <c r="QIA169" s="90"/>
      <c r="QIB169" s="90"/>
      <c r="QIC169" s="90"/>
      <c r="QID169" s="90"/>
      <c r="QIE169" s="90"/>
      <c r="QIF169" s="90"/>
      <c r="QIG169" s="90"/>
      <c r="QIH169" s="90"/>
      <c r="QII169" s="90"/>
      <c r="QIJ169" s="90"/>
      <c r="QIK169" s="90"/>
      <c r="QIL169" s="90"/>
      <c r="QIM169" s="90"/>
      <c r="QIN169" s="90"/>
      <c r="QIO169" s="90"/>
      <c r="QIP169" s="90"/>
      <c r="QIQ169" s="90"/>
      <c r="QIR169" s="90"/>
      <c r="QIS169" s="90"/>
      <c r="QIT169" s="90"/>
      <c r="QIU169" s="90"/>
      <c r="QIV169" s="90"/>
      <c r="QIW169" s="90"/>
      <c r="QIX169" s="90"/>
      <c r="QIY169" s="90"/>
      <c r="QIZ169" s="90"/>
      <c r="QJA169" s="90"/>
      <c r="QJB169" s="90"/>
      <c r="QJC169" s="90"/>
      <c r="QJD169" s="90"/>
      <c r="QJE169" s="90"/>
      <c r="QJF169" s="90"/>
      <c r="QJG169" s="90"/>
      <c r="QJH169" s="90"/>
      <c r="QJI169" s="90"/>
      <c r="QJJ169" s="90"/>
      <c r="QJK169" s="90"/>
      <c r="QJL169" s="90"/>
      <c r="QJM169" s="90"/>
      <c r="QJN169" s="90"/>
      <c r="QJO169" s="90"/>
      <c r="QJP169" s="90"/>
      <c r="QJQ169" s="90"/>
      <c r="QJR169" s="90"/>
      <c r="QJS169" s="90"/>
      <c r="QJT169" s="90"/>
      <c r="QJU169" s="90"/>
      <c r="QJV169" s="90"/>
      <c r="QJW169" s="90"/>
      <c r="QJX169" s="90"/>
      <c r="QJY169" s="90"/>
      <c r="QJZ169" s="90"/>
      <c r="QKA169" s="90"/>
      <c r="QKB169" s="90"/>
      <c r="QKC169" s="90"/>
      <c r="QKD169" s="90"/>
      <c r="QKE169" s="90"/>
      <c r="QKF169" s="90"/>
      <c r="QKG169" s="90"/>
      <c r="QKH169" s="90"/>
      <c r="QKI169" s="90"/>
      <c r="QKJ169" s="90"/>
      <c r="QKK169" s="90"/>
      <c r="QKL169" s="90"/>
      <c r="QKM169" s="90"/>
      <c r="QKN169" s="90"/>
      <c r="QKO169" s="90"/>
      <c r="QKP169" s="90"/>
      <c r="QKQ169" s="90"/>
      <c r="QKR169" s="90"/>
      <c r="QKS169" s="90"/>
      <c r="QKT169" s="90"/>
      <c r="QKU169" s="90"/>
      <c r="QKV169" s="90"/>
      <c r="QKW169" s="90"/>
      <c r="QKX169" s="90"/>
      <c r="QKY169" s="90"/>
      <c r="QKZ169" s="90"/>
      <c r="QLA169" s="90"/>
      <c r="QLB169" s="90"/>
      <c r="QLC169" s="90"/>
      <c r="QLD169" s="90"/>
      <c r="QLE169" s="90"/>
      <c r="QLF169" s="90"/>
      <c r="QLG169" s="90"/>
      <c r="QLH169" s="90"/>
      <c r="QLI169" s="90"/>
      <c r="QLJ169" s="90"/>
      <c r="QLK169" s="90"/>
      <c r="QLL169" s="90"/>
      <c r="QLM169" s="90"/>
      <c r="QLN169" s="90"/>
      <c r="QLO169" s="90"/>
      <c r="QLP169" s="90"/>
      <c r="QLQ169" s="90"/>
      <c r="QLR169" s="90"/>
      <c r="QLS169" s="90"/>
      <c r="QLT169" s="90"/>
      <c r="QLU169" s="90"/>
      <c r="QLV169" s="90"/>
      <c r="QLW169" s="90"/>
      <c r="QLX169" s="90"/>
      <c r="QLY169" s="90"/>
      <c r="QLZ169" s="90"/>
      <c r="QMA169" s="90"/>
      <c r="QMB169" s="90"/>
      <c r="QMC169" s="90"/>
      <c r="QMD169" s="90"/>
      <c r="QME169" s="90"/>
      <c r="QMF169" s="90"/>
      <c r="QMG169" s="90"/>
      <c r="QMH169" s="90"/>
      <c r="QMI169" s="90"/>
      <c r="QMJ169" s="90"/>
      <c r="QMK169" s="90"/>
      <c r="QML169" s="90"/>
      <c r="QMM169" s="90"/>
      <c r="QMN169" s="90"/>
      <c r="QMO169" s="90"/>
      <c r="QMP169" s="90"/>
      <c r="QMQ169" s="90"/>
      <c r="QMR169" s="90"/>
      <c r="QMS169" s="90"/>
      <c r="QMT169" s="90"/>
      <c r="QMU169" s="90"/>
      <c r="QMV169" s="90"/>
      <c r="QMW169" s="90"/>
      <c r="QMX169" s="90"/>
      <c r="QMY169" s="90"/>
      <c r="QMZ169" s="90"/>
      <c r="QNA169" s="90"/>
      <c r="QNB169" s="90"/>
      <c r="QNC169" s="90"/>
      <c r="QND169" s="90"/>
      <c r="QNE169" s="90"/>
      <c r="QNF169" s="90"/>
      <c r="QNG169" s="90"/>
      <c r="QNH169" s="90"/>
      <c r="QNI169" s="90"/>
      <c r="QNJ169" s="90"/>
      <c r="QNK169" s="90"/>
      <c r="QNL169" s="90"/>
      <c r="QNM169" s="90"/>
      <c r="QNN169" s="90"/>
      <c r="QNO169" s="90"/>
      <c r="QNP169" s="90"/>
      <c r="QNQ169" s="90"/>
      <c r="QNR169" s="90"/>
      <c r="QNS169" s="90"/>
      <c r="QNT169" s="90"/>
      <c r="QNU169" s="90"/>
      <c r="QNV169" s="90"/>
      <c r="QNW169" s="90"/>
      <c r="QNX169" s="90"/>
      <c r="QNY169" s="90"/>
      <c r="QNZ169" s="90"/>
      <c r="QOA169" s="90"/>
      <c r="QOB169" s="90"/>
      <c r="QOC169" s="90"/>
      <c r="QOD169" s="90"/>
      <c r="QOE169" s="90"/>
      <c r="QOF169" s="90"/>
      <c r="QOG169" s="90"/>
      <c r="QOH169" s="90"/>
      <c r="QOI169" s="90"/>
      <c r="QOJ169" s="90"/>
      <c r="QOK169" s="90"/>
      <c r="QOL169" s="90"/>
      <c r="QOM169" s="90"/>
      <c r="QON169" s="90"/>
      <c r="QOO169" s="90"/>
      <c r="QOP169" s="90"/>
      <c r="QOQ169" s="90"/>
      <c r="QOR169" s="90"/>
      <c r="QOS169" s="90"/>
      <c r="QOT169" s="90"/>
      <c r="QOU169" s="90"/>
      <c r="QOV169" s="90"/>
      <c r="QOW169" s="90"/>
      <c r="QOX169" s="90"/>
      <c r="QOY169" s="90"/>
      <c r="QOZ169" s="90"/>
      <c r="QPA169" s="90"/>
      <c r="QPB169" s="90"/>
      <c r="QPC169" s="90"/>
      <c r="QPD169" s="90"/>
      <c r="QPE169" s="90"/>
      <c r="QPF169" s="90"/>
      <c r="QPG169" s="90"/>
      <c r="QPH169" s="90"/>
      <c r="QPI169" s="90"/>
      <c r="QPJ169" s="90"/>
      <c r="QPK169" s="90"/>
      <c r="QPL169" s="90"/>
      <c r="QPM169" s="90"/>
      <c r="QPN169" s="90"/>
      <c r="QPO169" s="90"/>
      <c r="QPP169" s="90"/>
      <c r="QPQ169" s="90"/>
      <c r="QPR169" s="90"/>
      <c r="QPS169" s="90"/>
      <c r="QPT169" s="90"/>
      <c r="QPU169" s="90"/>
      <c r="QPV169" s="90"/>
      <c r="QPW169" s="90"/>
      <c r="QPX169" s="90"/>
      <c r="QPY169" s="90"/>
      <c r="QPZ169" s="90"/>
      <c r="QQA169" s="90"/>
      <c r="QQB169" s="90"/>
      <c r="QQC169" s="90"/>
      <c r="QQD169" s="90"/>
      <c r="QQE169" s="90"/>
      <c r="QQF169" s="90"/>
      <c r="QQG169" s="90"/>
      <c r="QQH169" s="90"/>
      <c r="QQI169" s="90"/>
      <c r="QQJ169" s="90"/>
      <c r="QQK169" s="90"/>
      <c r="QQL169" s="90"/>
      <c r="QQM169" s="90"/>
      <c r="QQN169" s="90"/>
      <c r="QQO169" s="90"/>
      <c r="QQP169" s="90"/>
      <c r="QQQ169" s="90"/>
      <c r="QQR169" s="90"/>
      <c r="QQS169" s="90"/>
      <c r="QQT169" s="90"/>
      <c r="QQU169" s="90"/>
      <c r="QQV169" s="90"/>
      <c r="QQW169" s="90"/>
      <c r="QQX169" s="90"/>
      <c r="QQY169" s="90"/>
      <c r="QQZ169" s="90"/>
      <c r="QRA169" s="90"/>
      <c r="QRB169" s="90"/>
      <c r="QRC169" s="90"/>
      <c r="QRD169" s="90"/>
      <c r="QRE169" s="90"/>
      <c r="QRF169" s="90"/>
      <c r="QRG169" s="90"/>
      <c r="QRH169" s="90"/>
      <c r="QRI169" s="90"/>
      <c r="QRJ169" s="90"/>
      <c r="QRK169" s="90"/>
      <c r="QRL169" s="90"/>
      <c r="QRM169" s="90"/>
      <c r="QRN169" s="90"/>
      <c r="QRO169" s="90"/>
      <c r="QRP169" s="90"/>
      <c r="QRQ169" s="90"/>
      <c r="QRR169" s="90"/>
      <c r="QRS169" s="90"/>
      <c r="QRT169" s="90"/>
      <c r="QRU169" s="90"/>
      <c r="QRV169" s="90"/>
      <c r="QRW169" s="90"/>
      <c r="QRX169" s="90"/>
      <c r="QRY169" s="90"/>
      <c r="QRZ169" s="90"/>
      <c r="QSA169" s="90"/>
      <c r="QSB169" s="90"/>
      <c r="QSC169" s="90"/>
      <c r="QSD169" s="90"/>
      <c r="QSE169" s="90"/>
      <c r="QSF169" s="90"/>
      <c r="QSG169" s="90"/>
      <c r="QSH169" s="90"/>
      <c r="QSI169" s="90"/>
      <c r="QSJ169" s="90"/>
      <c r="QSK169" s="90"/>
      <c r="QSL169" s="90"/>
      <c r="QSM169" s="90"/>
      <c r="QSN169" s="90"/>
      <c r="QSO169" s="90"/>
      <c r="QSP169" s="90"/>
      <c r="QSQ169" s="90"/>
      <c r="QSR169" s="90"/>
      <c r="QSS169" s="90"/>
      <c r="QST169" s="90"/>
      <c r="QSU169" s="90"/>
      <c r="QSV169" s="90"/>
      <c r="QSW169" s="90"/>
      <c r="QSX169" s="90"/>
      <c r="QSY169" s="90"/>
      <c r="QSZ169" s="90"/>
      <c r="QTA169" s="90"/>
      <c r="QTB169" s="90"/>
      <c r="QTC169" s="90"/>
      <c r="QTD169" s="90"/>
      <c r="QTE169" s="90"/>
      <c r="QTF169" s="90"/>
      <c r="QTG169" s="90"/>
      <c r="QTH169" s="90"/>
      <c r="QTI169" s="90"/>
      <c r="QTJ169" s="90"/>
      <c r="QTK169" s="90"/>
      <c r="QTL169" s="90"/>
      <c r="QTM169" s="90"/>
      <c r="QTN169" s="90"/>
      <c r="QTO169" s="90"/>
      <c r="QTP169" s="90"/>
      <c r="QTQ169" s="90"/>
      <c r="QTR169" s="90"/>
      <c r="QTS169" s="90"/>
      <c r="QTT169" s="90"/>
      <c r="QTU169" s="90"/>
      <c r="QTV169" s="90"/>
      <c r="QTW169" s="90"/>
      <c r="QTX169" s="90"/>
      <c r="QTY169" s="90"/>
      <c r="QTZ169" s="90"/>
      <c r="QUA169" s="90"/>
      <c r="QUB169" s="90"/>
      <c r="QUC169" s="90"/>
      <c r="QUD169" s="90"/>
      <c r="QUE169" s="90"/>
      <c r="QUF169" s="90"/>
      <c r="QUG169" s="90"/>
      <c r="QUH169" s="90"/>
      <c r="QUI169" s="90"/>
      <c r="QUJ169" s="90"/>
      <c r="QUK169" s="90"/>
      <c r="QUL169" s="90"/>
      <c r="QUM169" s="90"/>
      <c r="QUN169" s="90"/>
      <c r="QUO169" s="90"/>
      <c r="QUP169" s="90"/>
      <c r="QUQ169" s="90"/>
      <c r="QUR169" s="90"/>
      <c r="QUS169" s="90"/>
      <c r="QUT169" s="90"/>
      <c r="QUU169" s="90"/>
      <c r="QUV169" s="90"/>
      <c r="QUW169" s="90"/>
      <c r="QUX169" s="90"/>
      <c r="QUY169" s="90"/>
      <c r="QUZ169" s="90"/>
      <c r="QVA169" s="90"/>
      <c r="QVB169" s="90"/>
      <c r="QVC169" s="90"/>
      <c r="QVD169" s="90"/>
      <c r="QVE169" s="90"/>
      <c r="QVF169" s="90"/>
      <c r="QVG169" s="90"/>
      <c r="QVH169" s="90"/>
      <c r="QVI169" s="90"/>
      <c r="QVJ169" s="90"/>
      <c r="QVK169" s="90"/>
      <c r="QVL169" s="90"/>
      <c r="QVM169" s="90"/>
      <c r="QVN169" s="90"/>
      <c r="QVO169" s="90"/>
      <c r="QVP169" s="90"/>
      <c r="QVQ169" s="90"/>
      <c r="QVR169" s="90"/>
      <c r="QVS169" s="90"/>
      <c r="QVT169" s="90"/>
      <c r="QVU169" s="90"/>
      <c r="QVV169" s="90"/>
      <c r="QVW169" s="90"/>
      <c r="QVX169" s="90"/>
      <c r="QVY169" s="90"/>
      <c r="QVZ169" s="90"/>
      <c r="QWA169" s="90"/>
      <c r="QWB169" s="90"/>
      <c r="QWC169" s="90"/>
      <c r="QWD169" s="90"/>
      <c r="QWE169" s="90"/>
      <c r="QWF169" s="90"/>
      <c r="QWG169" s="90"/>
      <c r="QWH169" s="90"/>
      <c r="QWI169" s="90"/>
      <c r="QWJ169" s="90"/>
      <c r="QWK169" s="90"/>
      <c r="QWL169" s="90"/>
      <c r="QWM169" s="90"/>
      <c r="QWN169" s="90"/>
      <c r="QWO169" s="90"/>
      <c r="QWP169" s="90"/>
      <c r="QWQ169" s="90"/>
      <c r="QWR169" s="90"/>
      <c r="QWS169" s="90"/>
      <c r="QWT169" s="90"/>
      <c r="QWU169" s="90"/>
      <c r="QWV169" s="90"/>
      <c r="QWW169" s="90"/>
      <c r="QWX169" s="90"/>
      <c r="QWY169" s="90"/>
      <c r="QWZ169" s="90"/>
      <c r="QXA169" s="90"/>
      <c r="QXB169" s="90"/>
      <c r="QXC169" s="90"/>
      <c r="QXD169" s="90"/>
      <c r="QXE169" s="90"/>
      <c r="QXF169" s="90"/>
      <c r="QXG169" s="90"/>
      <c r="QXH169" s="90"/>
      <c r="QXI169" s="90"/>
      <c r="QXJ169" s="90"/>
      <c r="QXK169" s="90"/>
      <c r="QXL169" s="90"/>
      <c r="QXM169" s="90"/>
      <c r="QXN169" s="90"/>
      <c r="QXO169" s="90"/>
      <c r="QXP169" s="90"/>
      <c r="QXQ169" s="90"/>
      <c r="QXR169" s="90"/>
      <c r="QXS169" s="90"/>
      <c r="QXT169" s="90"/>
      <c r="QXU169" s="90"/>
      <c r="QXV169" s="90"/>
      <c r="QXW169" s="90"/>
      <c r="QXX169" s="90"/>
      <c r="QXY169" s="90"/>
      <c r="QXZ169" s="90"/>
      <c r="QYA169" s="90"/>
      <c r="QYB169" s="90"/>
      <c r="QYC169" s="90"/>
      <c r="QYD169" s="90"/>
      <c r="QYE169" s="90"/>
      <c r="QYF169" s="90"/>
      <c r="QYG169" s="90"/>
      <c r="QYH169" s="90"/>
      <c r="QYI169" s="90"/>
      <c r="QYJ169" s="90"/>
      <c r="QYK169" s="90"/>
      <c r="QYL169" s="90"/>
      <c r="QYM169" s="90"/>
      <c r="QYN169" s="90"/>
      <c r="QYO169" s="90"/>
      <c r="QYP169" s="90"/>
      <c r="QYQ169" s="90"/>
      <c r="QYR169" s="90"/>
      <c r="QYS169" s="90"/>
      <c r="QYT169" s="90"/>
      <c r="QYU169" s="90"/>
      <c r="QYV169" s="90"/>
      <c r="QYW169" s="90"/>
      <c r="QYX169" s="90"/>
      <c r="QYY169" s="90"/>
      <c r="QYZ169" s="90"/>
      <c r="QZA169" s="90"/>
      <c r="QZB169" s="90"/>
      <c r="QZC169" s="90"/>
      <c r="QZD169" s="90"/>
      <c r="QZE169" s="90"/>
      <c r="QZF169" s="90"/>
      <c r="QZG169" s="90"/>
      <c r="QZH169" s="90"/>
      <c r="QZI169" s="90"/>
      <c r="QZJ169" s="90"/>
      <c r="QZK169" s="90"/>
      <c r="QZL169" s="90"/>
      <c r="QZM169" s="90"/>
      <c r="QZN169" s="90"/>
      <c r="QZO169" s="90"/>
      <c r="QZP169" s="90"/>
      <c r="QZQ169" s="90"/>
      <c r="QZR169" s="90"/>
      <c r="QZS169" s="90"/>
      <c r="QZT169" s="90"/>
      <c r="QZU169" s="90"/>
      <c r="QZV169" s="90"/>
      <c r="QZW169" s="90"/>
      <c r="QZX169" s="90"/>
      <c r="QZY169" s="90"/>
      <c r="QZZ169" s="90"/>
      <c r="RAA169" s="90"/>
      <c r="RAB169" s="90"/>
      <c r="RAC169" s="90"/>
      <c r="RAD169" s="90"/>
      <c r="RAE169" s="90"/>
      <c r="RAF169" s="90"/>
      <c r="RAG169" s="90"/>
      <c r="RAH169" s="90"/>
      <c r="RAI169" s="90"/>
      <c r="RAJ169" s="90"/>
      <c r="RAK169" s="90"/>
      <c r="RAL169" s="90"/>
      <c r="RAM169" s="90"/>
      <c r="RAN169" s="90"/>
      <c r="RAO169" s="90"/>
      <c r="RAP169" s="90"/>
      <c r="RAQ169" s="90"/>
      <c r="RAR169" s="90"/>
      <c r="RAS169" s="90"/>
      <c r="RAT169" s="90"/>
      <c r="RAU169" s="90"/>
      <c r="RAV169" s="90"/>
      <c r="RAW169" s="90"/>
      <c r="RAX169" s="90"/>
      <c r="RAY169" s="90"/>
      <c r="RAZ169" s="90"/>
      <c r="RBA169" s="90"/>
      <c r="RBB169" s="90"/>
      <c r="RBC169" s="90"/>
      <c r="RBD169" s="90"/>
      <c r="RBE169" s="90"/>
      <c r="RBF169" s="90"/>
      <c r="RBG169" s="90"/>
      <c r="RBH169" s="90"/>
      <c r="RBI169" s="90"/>
      <c r="RBJ169" s="90"/>
      <c r="RBK169" s="90"/>
      <c r="RBL169" s="90"/>
      <c r="RBM169" s="90"/>
      <c r="RBN169" s="90"/>
      <c r="RBO169" s="90"/>
      <c r="RBP169" s="90"/>
      <c r="RBQ169" s="90"/>
      <c r="RBR169" s="90"/>
      <c r="RBS169" s="90"/>
      <c r="RBT169" s="90"/>
      <c r="RBU169" s="90"/>
      <c r="RBV169" s="90"/>
      <c r="RBW169" s="90"/>
      <c r="RBX169" s="90"/>
      <c r="RBY169" s="90"/>
      <c r="RBZ169" s="90"/>
      <c r="RCA169" s="90"/>
      <c r="RCB169" s="90"/>
      <c r="RCC169" s="90"/>
      <c r="RCD169" s="90"/>
      <c r="RCE169" s="90"/>
      <c r="RCF169" s="90"/>
      <c r="RCG169" s="90"/>
      <c r="RCH169" s="90"/>
      <c r="RCI169" s="90"/>
      <c r="RCJ169" s="90"/>
      <c r="RCK169" s="90"/>
      <c r="RCL169" s="90"/>
      <c r="RCM169" s="90"/>
      <c r="RCN169" s="90"/>
      <c r="RCO169" s="90"/>
      <c r="RCP169" s="90"/>
      <c r="RCQ169" s="90"/>
      <c r="RCR169" s="90"/>
      <c r="RCS169" s="90"/>
      <c r="RCT169" s="90"/>
      <c r="RCU169" s="90"/>
      <c r="RCV169" s="90"/>
      <c r="RCW169" s="90"/>
      <c r="RCX169" s="90"/>
      <c r="RCY169" s="90"/>
      <c r="RCZ169" s="90"/>
      <c r="RDA169" s="90"/>
      <c r="RDB169" s="90"/>
      <c r="RDC169" s="90"/>
      <c r="RDD169" s="90"/>
      <c r="RDE169" s="90"/>
      <c r="RDF169" s="90"/>
      <c r="RDG169" s="90"/>
      <c r="RDH169" s="90"/>
      <c r="RDI169" s="90"/>
      <c r="RDJ169" s="90"/>
      <c r="RDK169" s="90"/>
      <c r="RDL169" s="90"/>
      <c r="RDM169" s="90"/>
      <c r="RDN169" s="90"/>
      <c r="RDO169" s="90"/>
      <c r="RDP169" s="90"/>
      <c r="RDQ169" s="90"/>
      <c r="RDR169" s="90"/>
      <c r="RDS169" s="90"/>
      <c r="RDT169" s="90"/>
      <c r="RDU169" s="90"/>
      <c r="RDV169" s="90"/>
      <c r="RDW169" s="90"/>
      <c r="RDX169" s="90"/>
      <c r="RDY169" s="90"/>
      <c r="RDZ169" s="90"/>
      <c r="REA169" s="90"/>
      <c r="REB169" s="90"/>
      <c r="REC169" s="90"/>
      <c r="RED169" s="90"/>
      <c r="REE169" s="90"/>
      <c r="REF169" s="90"/>
      <c r="REG169" s="90"/>
      <c r="REH169" s="90"/>
      <c r="REI169" s="90"/>
      <c r="REJ169" s="90"/>
      <c r="REK169" s="90"/>
      <c r="REL169" s="90"/>
      <c r="REM169" s="90"/>
      <c r="REN169" s="90"/>
      <c r="REO169" s="90"/>
      <c r="REP169" s="90"/>
      <c r="REQ169" s="90"/>
      <c r="RER169" s="90"/>
      <c r="RES169" s="90"/>
      <c r="RET169" s="90"/>
      <c r="REU169" s="90"/>
      <c r="REV169" s="90"/>
      <c r="REW169" s="90"/>
      <c r="REX169" s="90"/>
      <c r="REY169" s="90"/>
      <c r="REZ169" s="90"/>
      <c r="RFA169" s="90"/>
      <c r="RFB169" s="90"/>
      <c r="RFC169" s="90"/>
      <c r="RFD169" s="90"/>
      <c r="RFE169" s="90"/>
      <c r="RFF169" s="90"/>
      <c r="RFG169" s="90"/>
      <c r="RFH169" s="90"/>
      <c r="RFI169" s="90"/>
      <c r="RFJ169" s="90"/>
      <c r="RFK169" s="90"/>
      <c r="RFL169" s="90"/>
      <c r="RFM169" s="90"/>
      <c r="RFN169" s="90"/>
      <c r="RFO169" s="90"/>
      <c r="RFP169" s="90"/>
      <c r="RFQ169" s="90"/>
      <c r="RFR169" s="90"/>
      <c r="RFS169" s="90"/>
      <c r="RFT169" s="90"/>
      <c r="RFU169" s="90"/>
      <c r="RFV169" s="90"/>
      <c r="RFW169" s="90"/>
      <c r="RFX169" s="90"/>
      <c r="RFY169" s="90"/>
      <c r="RFZ169" s="90"/>
      <c r="RGA169" s="90"/>
      <c r="RGB169" s="90"/>
      <c r="RGC169" s="90"/>
      <c r="RGD169" s="90"/>
      <c r="RGE169" s="90"/>
      <c r="RGF169" s="90"/>
      <c r="RGG169" s="90"/>
      <c r="RGH169" s="90"/>
      <c r="RGI169" s="90"/>
      <c r="RGJ169" s="90"/>
      <c r="RGK169" s="90"/>
      <c r="RGL169" s="90"/>
      <c r="RGM169" s="90"/>
      <c r="RGN169" s="90"/>
      <c r="RGO169" s="90"/>
      <c r="RGP169" s="90"/>
      <c r="RGQ169" s="90"/>
      <c r="RGR169" s="90"/>
      <c r="RGS169" s="90"/>
      <c r="RGT169" s="90"/>
      <c r="RGU169" s="90"/>
      <c r="RGV169" s="90"/>
      <c r="RGW169" s="90"/>
      <c r="RGX169" s="90"/>
      <c r="RGY169" s="90"/>
      <c r="RGZ169" s="90"/>
      <c r="RHA169" s="90"/>
      <c r="RHB169" s="90"/>
      <c r="RHC169" s="90"/>
      <c r="RHD169" s="90"/>
      <c r="RHE169" s="90"/>
      <c r="RHF169" s="90"/>
      <c r="RHG169" s="90"/>
      <c r="RHH169" s="90"/>
      <c r="RHI169" s="90"/>
      <c r="RHJ169" s="90"/>
      <c r="RHK169" s="90"/>
      <c r="RHL169" s="90"/>
      <c r="RHM169" s="90"/>
      <c r="RHN169" s="90"/>
      <c r="RHO169" s="90"/>
      <c r="RHP169" s="90"/>
      <c r="RHQ169" s="90"/>
      <c r="RHR169" s="90"/>
      <c r="RHS169" s="90"/>
      <c r="RHT169" s="90"/>
      <c r="RHU169" s="90"/>
      <c r="RHV169" s="90"/>
      <c r="RHW169" s="90"/>
      <c r="RHX169" s="90"/>
      <c r="RHY169" s="90"/>
      <c r="RHZ169" s="90"/>
      <c r="RIA169" s="90"/>
      <c r="RIB169" s="90"/>
      <c r="RIC169" s="90"/>
      <c r="RID169" s="90"/>
      <c r="RIE169" s="90"/>
      <c r="RIF169" s="90"/>
      <c r="RIG169" s="90"/>
      <c r="RIH169" s="90"/>
      <c r="RII169" s="90"/>
      <c r="RIJ169" s="90"/>
      <c r="RIK169" s="90"/>
      <c r="RIL169" s="90"/>
      <c r="RIM169" s="90"/>
      <c r="RIN169" s="90"/>
      <c r="RIO169" s="90"/>
      <c r="RIP169" s="90"/>
      <c r="RIQ169" s="90"/>
      <c r="RIR169" s="90"/>
      <c r="RIS169" s="90"/>
      <c r="RIT169" s="90"/>
      <c r="RIU169" s="90"/>
      <c r="RIV169" s="90"/>
      <c r="RIW169" s="90"/>
      <c r="RIX169" s="90"/>
      <c r="RIY169" s="90"/>
      <c r="RIZ169" s="90"/>
      <c r="RJA169" s="90"/>
      <c r="RJB169" s="90"/>
      <c r="RJC169" s="90"/>
      <c r="RJD169" s="90"/>
      <c r="RJE169" s="90"/>
      <c r="RJF169" s="90"/>
      <c r="RJG169" s="90"/>
      <c r="RJH169" s="90"/>
      <c r="RJI169" s="90"/>
      <c r="RJJ169" s="90"/>
      <c r="RJK169" s="90"/>
      <c r="RJL169" s="90"/>
      <c r="RJM169" s="90"/>
      <c r="RJN169" s="90"/>
      <c r="RJO169" s="90"/>
      <c r="RJP169" s="90"/>
      <c r="RJQ169" s="90"/>
      <c r="RJR169" s="90"/>
      <c r="RJS169" s="90"/>
      <c r="RJT169" s="90"/>
      <c r="RJU169" s="90"/>
      <c r="RJV169" s="90"/>
      <c r="RJW169" s="90"/>
      <c r="RJX169" s="90"/>
      <c r="RJY169" s="90"/>
      <c r="RJZ169" s="90"/>
      <c r="RKA169" s="90"/>
      <c r="RKB169" s="90"/>
      <c r="RKC169" s="90"/>
      <c r="RKD169" s="90"/>
      <c r="RKE169" s="90"/>
      <c r="RKF169" s="90"/>
      <c r="RKG169" s="90"/>
      <c r="RKH169" s="90"/>
      <c r="RKI169" s="90"/>
      <c r="RKJ169" s="90"/>
      <c r="RKK169" s="90"/>
      <c r="RKL169" s="90"/>
      <c r="RKM169" s="90"/>
      <c r="RKN169" s="90"/>
      <c r="RKO169" s="90"/>
      <c r="RKP169" s="90"/>
      <c r="RKQ169" s="90"/>
      <c r="RKR169" s="90"/>
      <c r="RKS169" s="90"/>
      <c r="RKT169" s="90"/>
      <c r="RKU169" s="90"/>
      <c r="RKV169" s="90"/>
      <c r="RKW169" s="90"/>
      <c r="RKX169" s="90"/>
      <c r="RKY169" s="90"/>
      <c r="RKZ169" s="90"/>
      <c r="RLA169" s="90"/>
      <c r="RLB169" s="90"/>
      <c r="RLC169" s="90"/>
      <c r="RLD169" s="90"/>
      <c r="RLE169" s="90"/>
      <c r="RLF169" s="90"/>
      <c r="RLG169" s="90"/>
      <c r="RLH169" s="90"/>
      <c r="RLI169" s="90"/>
      <c r="RLJ169" s="90"/>
      <c r="RLK169" s="90"/>
      <c r="RLL169" s="90"/>
      <c r="RLM169" s="90"/>
      <c r="RLN169" s="90"/>
      <c r="RLO169" s="90"/>
      <c r="RLP169" s="90"/>
      <c r="RLQ169" s="90"/>
      <c r="RLR169" s="90"/>
      <c r="RLS169" s="90"/>
      <c r="RLT169" s="90"/>
      <c r="RLU169" s="90"/>
      <c r="RLV169" s="90"/>
      <c r="RLW169" s="90"/>
      <c r="RLX169" s="90"/>
      <c r="RLY169" s="90"/>
      <c r="RLZ169" s="90"/>
      <c r="RMA169" s="90"/>
      <c r="RMB169" s="90"/>
      <c r="RMC169" s="90"/>
      <c r="RMD169" s="90"/>
      <c r="RME169" s="90"/>
      <c r="RMF169" s="90"/>
      <c r="RMG169" s="90"/>
      <c r="RMH169" s="90"/>
      <c r="RMI169" s="90"/>
      <c r="RMJ169" s="90"/>
      <c r="RMK169" s="90"/>
      <c r="RML169" s="90"/>
      <c r="RMM169" s="90"/>
      <c r="RMN169" s="90"/>
      <c r="RMO169" s="90"/>
      <c r="RMP169" s="90"/>
      <c r="RMQ169" s="90"/>
      <c r="RMR169" s="90"/>
      <c r="RMS169" s="90"/>
      <c r="RMT169" s="90"/>
      <c r="RMU169" s="90"/>
      <c r="RMV169" s="90"/>
      <c r="RMW169" s="90"/>
      <c r="RMX169" s="90"/>
      <c r="RMY169" s="90"/>
      <c r="RMZ169" s="90"/>
      <c r="RNA169" s="90"/>
      <c r="RNB169" s="90"/>
      <c r="RNC169" s="90"/>
      <c r="RND169" s="90"/>
      <c r="RNE169" s="90"/>
      <c r="RNF169" s="90"/>
      <c r="RNG169" s="90"/>
      <c r="RNH169" s="90"/>
      <c r="RNI169" s="90"/>
      <c r="RNJ169" s="90"/>
      <c r="RNK169" s="90"/>
      <c r="RNL169" s="90"/>
      <c r="RNM169" s="90"/>
      <c r="RNN169" s="90"/>
      <c r="RNO169" s="90"/>
      <c r="RNP169" s="90"/>
      <c r="RNQ169" s="90"/>
      <c r="RNR169" s="90"/>
      <c r="RNS169" s="90"/>
      <c r="RNT169" s="90"/>
      <c r="RNU169" s="90"/>
      <c r="RNV169" s="90"/>
      <c r="RNW169" s="90"/>
      <c r="RNX169" s="90"/>
      <c r="RNY169" s="90"/>
      <c r="RNZ169" s="90"/>
      <c r="ROA169" s="90"/>
      <c r="ROB169" s="90"/>
      <c r="ROC169" s="90"/>
      <c r="ROD169" s="90"/>
      <c r="ROE169" s="90"/>
      <c r="ROF169" s="90"/>
      <c r="ROG169" s="90"/>
      <c r="ROH169" s="90"/>
      <c r="ROI169" s="90"/>
      <c r="ROJ169" s="90"/>
      <c r="ROK169" s="90"/>
      <c r="ROL169" s="90"/>
      <c r="ROM169" s="90"/>
      <c r="RON169" s="90"/>
      <c r="ROO169" s="90"/>
      <c r="ROP169" s="90"/>
      <c r="ROQ169" s="90"/>
      <c r="ROR169" s="90"/>
      <c r="ROS169" s="90"/>
      <c r="ROT169" s="90"/>
      <c r="ROU169" s="90"/>
      <c r="ROV169" s="90"/>
      <c r="ROW169" s="90"/>
      <c r="ROX169" s="90"/>
      <c r="ROY169" s="90"/>
      <c r="ROZ169" s="90"/>
      <c r="RPA169" s="90"/>
      <c r="RPB169" s="90"/>
      <c r="RPC169" s="90"/>
      <c r="RPD169" s="90"/>
      <c r="RPE169" s="90"/>
      <c r="RPF169" s="90"/>
      <c r="RPG169" s="90"/>
      <c r="RPH169" s="90"/>
      <c r="RPI169" s="90"/>
      <c r="RPJ169" s="90"/>
      <c r="RPK169" s="90"/>
      <c r="RPL169" s="90"/>
      <c r="RPM169" s="90"/>
      <c r="RPN169" s="90"/>
      <c r="RPO169" s="90"/>
      <c r="RPP169" s="90"/>
      <c r="RPQ169" s="90"/>
      <c r="RPR169" s="90"/>
      <c r="RPS169" s="90"/>
      <c r="RPT169" s="90"/>
      <c r="RPU169" s="90"/>
      <c r="RPV169" s="90"/>
      <c r="RPW169" s="90"/>
      <c r="RPX169" s="90"/>
      <c r="RPY169" s="90"/>
      <c r="RPZ169" s="90"/>
      <c r="RQA169" s="90"/>
      <c r="RQB169" s="90"/>
      <c r="RQC169" s="90"/>
      <c r="RQD169" s="90"/>
      <c r="RQE169" s="90"/>
      <c r="RQF169" s="90"/>
      <c r="RQG169" s="90"/>
      <c r="RQH169" s="90"/>
      <c r="RQI169" s="90"/>
      <c r="RQJ169" s="90"/>
      <c r="RQK169" s="90"/>
      <c r="RQL169" s="90"/>
      <c r="RQM169" s="90"/>
      <c r="RQN169" s="90"/>
      <c r="RQO169" s="90"/>
      <c r="RQP169" s="90"/>
      <c r="RQQ169" s="90"/>
      <c r="RQR169" s="90"/>
      <c r="RQS169" s="90"/>
      <c r="RQT169" s="90"/>
      <c r="RQU169" s="90"/>
      <c r="RQV169" s="90"/>
      <c r="RQW169" s="90"/>
      <c r="RQX169" s="90"/>
      <c r="RQY169" s="90"/>
      <c r="RQZ169" s="90"/>
      <c r="RRA169" s="90"/>
      <c r="RRB169" s="90"/>
      <c r="RRC169" s="90"/>
      <c r="RRD169" s="90"/>
      <c r="RRE169" s="90"/>
      <c r="RRF169" s="90"/>
      <c r="RRG169" s="90"/>
      <c r="RRH169" s="90"/>
      <c r="RRI169" s="90"/>
      <c r="RRJ169" s="90"/>
      <c r="RRK169" s="90"/>
      <c r="RRL169" s="90"/>
      <c r="RRM169" s="90"/>
      <c r="RRN169" s="90"/>
      <c r="RRO169" s="90"/>
      <c r="RRP169" s="90"/>
      <c r="RRQ169" s="90"/>
      <c r="RRR169" s="90"/>
      <c r="RRS169" s="90"/>
      <c r="RRT169" s="90"/>
      <c r="RRU169" s="90"/>
      <c r="RRV169" s="90"/>
      <c r="RRW169" s="90"/>
      <c r="RRX169" s="90"/>
      <c r="RRY169" s="90"/>
      <c r="RRZ169" s="90"/>
      <c r="RSA169" s="90"/>
      <c r="RSB169" s="90"/>
      <c r="RSC169" s="90"/>
      <c r="RSD169" s="90"/>
      <c r="RSE169" s="90"/>
      <c r="RSF169" s="90"/>
      <c r="RSG169" s="90"/>
      <c r="RSH169" s="90"/>
      <c r="RSI169" s="90"/>
      <c r="RSJ169" s="90"/>
      <c r="RSK169" s="90"/>
      <c r="RSL169" s="90"/>
      <c r="RSM169" s="90"/>
      <c r="RSN169" s="90"/>
      <c r="RSO169" s="90"/>
      <c r="RSP169" s="90"/>
      <c r="RSQ169" s="90"/>
      <c r="RSR169" s="90"/>
      <c r="RSS169" s="90"/>
      <c r="RST169" s="90"/>
      <c r="RSU169" s="90"/>
      <c r="RSV169" s="90"/>
      <c r="RSW169" s="90"/>
      <c r="RSX169" s="90"/>
      <c r="RSY169" s="90"/>
      <c r="RSZ169" s="90"/>
      <c r="RTA169" s="90"/>
      <c r="RTB169" s="90"/>
      <c r="RTC169" s="90"/>
      <c r="RTD169" s="90"/>
      <c r="RTE169" s="90"/>
      <c r="RTF169" s="90"/>
      <c r="RTG169" s="90"/>
      <c r="RTH169" s="90"/>
      <c r="RTI169" s="90"/>
      <c r="RTJ169" s="90"/>
      <c r="RTK169" s="90"/>
      <c r="RTL169" s="90"/>
      <c r="RTM169" s="90"/>
      <c r="RTN169" s="90"/>
      <c r="RTO169" s="90"/>
      <c r="RTP169" s="90"/>
      <c r="RTQ169" s="90"/>
      <c r="RTR169" s="90"/>
      <c r="RTS169" s="90"/>
      <c r="RTT169" s="90"/>
      <c r="RTU169" s="90"/>
      <c r="RTV169" s="90"/>
      <c r="RTW169" s="90"/>
      <c r="RTX169" s="90"/>
      <c r="RTY169" s="90"/>
      <c r="RTZ169" s="90"/>
      <c r="RUA169" s="90"/>
      <c r="RUB169" s="90"/>
      <c r="RUC169" s="90"/>
      <c r="RUD169" s="90"/>
      <c r="RUE169" s="90"/>
      <c r="RUF169" s="90"/>
      <c r="RUG169" s="90"/>
      <c r="RUH169" s="90"/>
      <c r="RUI169" s="90"/>
      <c r="RUJ169" s="90"/>
      <c r="RUK169" s="90"/>
      <c r="RUL169" s="90"/>
      <c r="RUM169" s="90"/>
      <c r="RUN169" s="90"/>
      <c r="RUO169" s="90"/>
      <c r="RUP169" s="90"/>
      <c r="RUQ169" s="90"/>
      <c r="RUR169" s="90"/>
      <c r="RUS169" s="90"/>
      <c r="RUT169" s="90"/>
      <c r="RUU169" s="90"/>
      <c r="RUV169" s="90"/>
      <c r="RUW169" s="90"/>
      <c r="RUX169" s="90"/>
      <c r="RUY169" s="90"/>
      <c r="RUZ169" s="90"/>
      <c r="RVA169" s="90"/>
      <c r="RVB169" s="90"/>
      <c r="RVC169" s="90"/>
      <c r="RVD169" s="90"/>
      <c r="RVE169" s="90"/>
      <c r="RVF169" s="90"/>
      <c r="RVG169" s="90"/>
      <c r="RVH169" s="90"/>
      <c r="RVI169" s="90"/>
      <c r="RVJ169" s="90"/>
      <c r="RVK169" s="90"/>
      <c r="RVL169" s="90"/>
      <c r="RVM169" s="90"/>
      <c r="RVN169" s="90"/>
      <c r="RVO169" s="90"/>
      <c r="RVP169" s="90"/>
      <c r="RVQ169" s="90"/>
      <c r="RVR169" s="90"/>
      <c r="RVS169" s="90"/>
      <c r="RVT169" s="90"/>
      <c r="RVU169" s="90"/>
      <c r="RVV169" s="90"/>
      <c r="RVW169" s="90"/>
      <c r="RVX169" s="90"/>
      <c r="RVY169" s="90"/>
      <c r="RVZ169" s="90"/>
      <c r="RWA169" s="90"/>
      <c r="RWB169" s="90"/>
      <c r="RWC169" s="90"/>
      <c r="RWD169" s="90"/>
      <c r="RWE169" s="90"/>
      <c r="RWF169" s="90"/>
      <c r="RWG169" s="90"/>
      <c r="RWH169" s="90"/>
      <c r="RWI169" s="90"/>
      <c r="RWJ169" s="90"/>
      <c r="RWK169" s="90"/>
      <c r="RWL169" s="90"/>
      <c r="RWM169" s="90"/>
      <c r="RWN169" s="90"/>
      <c r="RWO169" s="90"/>
      <c r="RWP169" s="90"/>
      <c r="RWQ169" s="90"/>
      <c r="RWR169" s="90"/>
      <c r="RWS169" s="90"/>
      <c r="RWT169" s="90"/>
      <c r="RWU169" s="90"/>
      <c r="RWV169" s="90"/>
      <c r="RWW169" s="90"/>
      <c r="RWX169" s="90"/>
      <c r="RWY169" s="90"/>
      <c r="RWZ169" s="90"/>
      <c r="RXA169" s="90"/>
      <c r="RXB169" s="90"/>
      <c r="RXC169" s="90"/>
      <c r="RXD169" s="90"/>
      <c r="RXE169" s="90"/>
      <c r="RXF169" s="90"/>
      <c r="RXG169" s="90"/>
      <c r="RXH169" s="90"/>
      <c r="RXI169" s="90"/>
      <c r="RXJ169" s="90"/>
      <c r="RXK169" s="90"/>
      <c r="RXL169" s="90"/>
      <c r="RXM169" s="90"/>
      <c r="RXN169" s="90"/>
      <c r="RXO169" s="90"/>
      <c r="RXP169" s="90"/>
      <c r="RXQ169" s="90"/>
      <c r="RXR169" s="90"/>
      <c r="RXS169" s="90"/>
      <c r="RXT169" s="90"/>
      <c r="RXU169" s="90"/>
      <c r="RXV169" s="90"/>
      <c r="RXW169" s="90"/>
      <c r="RXX169" s="90"/>
      <c r="RXY169" s="90"/>
      <c r="RXZ169" s="90"/>
      <c r="RYA169" s="90"/>
      <c r="RYB169" s="90"/>
      <c r="RYC169" s="90"/>
      <c r="RYD169" s="90"/>
      <c r="RYE169" s="90"/>
      <c r="RYF169" s="90"/>
      <c r="RYG169" s="90"/>
      <c r="RYH169" s="90"/>
      <c r="RYI169" s="90"/>
      <c r="RYJ169" s="90"/>
      <c r="RYK169" s="90"/>
      <c r="RYL169" s="90"/>
      <c r="RYM169" s="90"/>
      <c r="RYN169" s="90"/>
      <c r="RYO169" s="90"/>
      <c r="RYP169" s="90"/>
      <c r="RYQ169" s="90"/>
      <c r="RYR169" s="90"/>
      <c r="RYS169" s="90"/>
      <c r="RYT169" s="90"/>
      <c r="RYU169" s="90"/>
      <c r="RYV169" s="90"/>
      <c r="RYW169" s="90"/>
      <c r="RYX169" s="90"/>
      <c r="RYY169" s="90"/>
      <c r="RYZ169" s="90"/>
      <c r="RZA169" s="90"/>
      <c r="RZB169" s="90"/>
      <c r="RZC169" s="90"/>
      <c r="RZD169" s="90"/>
      <c r="RZE169" s="90"/>
      <c r="RZF169" s="90"/>
      <c r="RZG169" s="90"/>
      <c r="RZH169" s="90"/>
      <c r="RZI169" s="90"/>
      <c r="RZJ169" s="90"/>
      <c r="RZK169" s="90"/>
      <c r="RZL169" s="90"/>
      <c r="RZM169" s="90"/>
      <c r="RZN169" s="90"/>
      <c r="RZO169" s="90"/>
      <c r="RZP169" s="90"/>
      <c r="RZQ169" s="90"/>
      <c r="RZR169" s="90"/>
      <c r="RZS169" s="90"/>
      <c r="RZT169" s="90"/>
      <c r="RZU169" s="90"/>
      <c r="RZV169" s="90"/>
      <c r="RZW169" s="90"/>
      <c r="RZX169" s="90"/>
      <c r="RZY169" s="90"/>
      <c r="RZZ169" s="90"/>
      <c r="SAA169" s="90"/>
      <c r="SAB169" s="90"/>
      <c r="SAC169" s="90"/>
      <c r="SAD169" s="90"/>
      <c r="SAE169" s="90"/>
      <c r="SAF169" s="90"/>
      <c r="SAG169" s="90"/>
      <c r="SAH169" s="90"/>
      <c r="SAI169" s="90"/>
      <c r="SAJ169" s="90"/>
      <c r="SAK169" s="90"/>
      <c r="SAL169" s="90"/>
      <c r="SAM169" s="90"/>
      <c r="SAN169" s="90"/>
      <c r="SAO169" s="90"/>
      <c r="SAP169" s="90"/>
      <c r="SAQ169" s="90"/>
      <c r="SAR169" s="90"/>
      <c r="SAS169" s="90"/>
      <c r="SAT169" s="90"/>
      <c r="SAU169" s="90"/>
      <c r="SAV169" s="90"/>
      <c r="SAW169" s="90"/>
      <c r="SAX169" s="90"/>
      <c r="SAY169" s="90"/>
      <c r="SAZ169" s="90"/>
      <c r="SBA169" s="90"/>
      <c r="SBB169" s="90"/>
      <c r="SBC169" s="90"/>
      <c r="SBD169" s="90"/>
      <c r="SBE169" s="90"/>
      <c r="SBF169" s="90"/>
      <c r="SBG169" s="90"/>
      <c r="SBH169" s="90"/>
      <c r="SBI169" s="90"/>
      <c r="SBJ169" s="90"/>
      <c r="SBK169" s="90"/>
      <c r="SBL169" s="90"/>
      <c r="SBM169" s="90"/>
      <c r="SBN169" s="90"/>
      <c r="SBO169" s="90"/>
      <c r="SBP169" s="90"/>
      <c r="SBQ169" s="90"/>
      <c r="SBR169" s="90"/>
      <c r="SBS169" s="90"/>
      <c r="SBT169" s="90"/>
      <c r="SBU169" s="90"/>
      <c r="SBV169" s="90"/>
      <c r="SBW169" s="90"/>
      <c r="SBX169" s="90"/>
      <c r="SBY169" s="90"/>
      <c r="SBZ169" s="90"/>
      <c r="SCA169" s="90"/>
      <c r="SCB169" s="90"/>
      <c r="SCC169" s="90"/>
      <c r="SCD169" s="90"/>
      <c r="SCE169" s="90"/>
      <c r="SCF169" s="90"/>
      <c r="SCG169" s="90"/>
      <c r="SCH169" s="90"/>
      <c r="SCI169" s="90"/>
      <c r="SCJ169" s="90"/>
      <c r="SCK169" s="90"/>
      <c r="SCL169" s="90"/>
      <c r="SCM169" s="90"/>
      <c r="SCN169" s="90"/>
      <c r="SCO169" s="90"/>
      <c r="SCP169" s="90"/>
      <c r="SCQ169" s="90"/>
      <c r="SCR169" s="90"/>
      <c r="SCS169" s="90"/>
      <c r="SCT169" s="90"/>
      <c r="SCU169" s="90"/>
      <c r="SCV169" s="90"/>
      <c r="SCW169" s="90"/>
      <c r="SCX169" s="90"/>
      <c r="SCY169" s="90"/>
      <c r="SCZ169" s="90"/>
      <c r="SDA169" s="90"/>
      <c r="SDB169" s="90"/>
      <c r="SDC169" s="90"/>
      <c r="SDD169" s="90"/>
      <c r="SDE169" s="90"/>
      <c r="SDF169" s="90"/>
      <c r="SDG169" s="90"/>
      <c r="SDH169" s="90"/>
      <c r="SDI169" s="90"/>
      <c r="SDJ169" s="90"/>
      <c r="SDK169" s="90"/>
      <c r="SDL169" s="90"/>
      <c r="SDM169" s="90"/>
      <c r="SDN169" s="90"/>
      <c r="SDO169" s="90"/>
      <c r="SDP169" s="90"/>
      <c r="SDQ169" s="90"/>
      <c r="SDR169" s="90"/>
      <c r="SDS169" s="90"/>
      <c r="SDT169" s="90"/>
      <c r="SDU169" s="90"/>
      <c r="SDV169" s="90"/>
      <c r="SDW169" s="90"/>
      <c r="SDX169" s="90"/>
      <c r="SDY169" s="90"/>
      <c r="SDZ169" s="90"/>
      <c r="SEA169" s="90"/>
      <c r="SEB169" s="90"/>
      <c r="SEC169" s="90"/>
      <c r="SED169" s="90"/>
      <c r="SEE169" s="90"/>
      <c r="SEF169" s="90"/>
      <c r="SEG169" s="90"/>
      <c r="SEH169" s="90"/>
      <c r="SEI169" s="90"/>
      <c r="SEJ169" s="90"/>
      <c r="SEK169" s="90"/>
      <c r="SEL169" s="90"/>
      <c r="SEM169" s="90"/>
      <c r="SEN169" s="90"/>
      <c r="SEO169" s="90"/>
      <c r="SEP169" s="90"/>
      <c r="SEQ169" s="90"/>
      <c r="SER169" s="90"/>
      <c r="SES169" s="90"/>
      <c r="SET169" s="90"/>
      <c r="SEU169" s="90"/>
      <c r="SEV169" s="90"/>
      <c r="SEW169" s="90"/>
      <c r="SEX169" s="90"/>
      <c r="SEY169" s="90"/>
      <c r="SEZ169" s="90"/>
      <c r="SFA169" s="90"/>
      <c r="SFB169" s="90"/>
      <c r="SFC169" s="90"/>
      <c r="SFD169" s="90"/>
      <c r="SFE169" s="90"/>
      <c r="SFF169" s="90"/>
      <c r="SFG169" s="90"/>
      <c r="SFH169" s="90"/>
      <c r="SFI169" s="90"/>
      <c r="SFJ169" s="90"/>
      <c r="SFK169" s="90"/>
      <c r="SFL169" s="90"/>
      <c r="SFM169" s="90"/>
      <c r="SFN169" s="90"/>
      <c r="SFO169" s="90"/>
      <c r="SFP169" s="90"/>
      <c r="SFQ169" s="90"/>
      <c r="SFR169" s="90"/>
      <c r="SFS169" s="90"/>
      <c r="SFT169" s="90"/>
      <c r="SFU169" s="90"/>
      <c r="SFV169" s="90"/>
      <c r="SFW169" s="90"/>
      <c r="SFX169" s="90"/>
      <c r="SFY169" s="90"/>
      <c r="SFZ169" s="90"/>
      <c r="SGA169" s="90"/>
      <c r="SGB169" s="90"/>
      <c r="SGC169" s="90"/>
      <c r="SGD169" s="90"/>
      <c r="SGE169" s="90"/>
      <c r="SGF169" s="90"/>
      <c r="SGG169" s="90"/>
      <c r="SGH169" s="90"/>
      <c r="SGI169" s="90"/>
      <c r="SGJ169" s="90"/>
      <c r="SGK169" s="90"/>
      <c r="SGL169" s="90"/>
      <c r="SGM169" s="90"/>
      <c r="SGN169" s="90"/>
      <c r="SGO169" s="90"/>
      <c r="SGP169" s="90"/>
      <c r="SGQ169" s="90"/>
      <c r="SGR169" s="90"/>
      <c r="SGS169" s="90"/>
      <c r="SGT169" s="90"/>
      <c r="SGU169" s="90"/>
      <c r="SGV169" s="90"/>
      <c r="SGW169" s="90"/>
      <c r="SGX169" s="90"/>
      <c r="SGY169" s="90"/>
      <c r="SGZ169" s="90"/>
      <c r="SHA169" s="90"/>
      <c r="SHB169" s="90"/>
      <c r="SHC169" s="90"/>
      <c r="SHD169" s="90"/>
      <c r="SHE169" s="90"/>
      <c r="SHF169" s="90"/>
      <c r="SHG169" s="90"/>
      <c r="SHH169" s="90"/>
      <c r="SHI169" s="90"/>
      <c r="SHJ169" s="90"/>
      <c r="SHK169" s="90"/>
      <c r="SHL169" s="90"/>
      <c r="SHM169" s="90"/>
      <c r="SHN169" s="90"/>
      <c r="SHO169" s="90"/>
      <c r="SHP169" s="90"/>
      <c r="SHQ169" s="90"/>
      <c r="SHR169" s="90"/>
      <c r="SHS169" s="90"/>
      <c r="SHT169" s="90"/>
      <c r="SHU169" s="90"/>
      <c r="SHV169" s="90"/>
      <c r="SHW169" s="90"/>
      <c r="SHX169" s="90"/>
      <c r="SHY169" s="90"/>
      <c r="SHZ169" s="90"/>
      <c r="SIA169" s="90"/>
      <c r="SIB169" s="90"/>
      <c r="SIC169" s="90"/>
      <c r="SID169" s="90"/>
      <c r="SIE169" s="90"/>
      <c r="SIF169" s="90"/>
      <c r="SIG169" s="90"/>
      <c r="SIH169" s="90"/>
      <c r="SII169" s="90"/>
      <c r="SIJ169" s="90"/>
      <c r="SIK169" s="90"/>
      <c r="SIL169" s="90"/>
      <c r="SIM169" s="90"/>
      <c r="SIN169" s="90"/>
      <c r="SIO169" s="90"/>
      <c r="SIP169" s="90"/>
      <c r="SIQ169" s="90"/>
      <c r="SIR169" s="90"/>
      <c r="SIS169" s="90"/>
      <c r="SIT169" s="90"/>
      <c r="SIU169" s="90"/>
      <c r="SIV169" s="90"/>
      <c r="SIW169" s="90"/>
      <c r="SIX169" s="90"/>
      <c r="SIY169" s="90"/>
      <c r="SIZ169" s="90"/>
      <c r="SJA169" s="90"/>
      <c r="SJB169" s="90"/>
      <c r="SJC169" s="90"/>
      <c r="SJD169" s="90"/>
      <c r="SJE169" s="90"/>
      <c r="SJF169" s="90"/>
      <c r="SJG169" s="90"/>
      <c r="SJH169" s="90"/>
      <c r="SJI169" s="90"/>
      <c r="SJJ169" s="90"/>
      <c r="SJK169" s="90"/>
      <c r="SJL169" s="90"/>
      <c r="SJM169" s="90"/>
      <c r="SJN169" s="90"/>
      <c r="SJO169" s="90"/>
      <c r="SJP169" s="90"/>
      <c r="SJQ169" s="90"/>
      <c r="SJR169" s="90"/>
      <c r="SJS169" s="90"/>
      <c r="SJT169" s="90"/>
      <c r="SJU169" s="90"/>
      <c r="SJV169" s="90"/>
      <c r="SJW169" s="90"/>
      <c r="SJX169" s="90"/>
      <c r="SJY169" s="90"/>
      <c r="SJZ169" s="90"/>
      <c r="SKA169" s="90"/>
      <c r="SKB169" s="90"/>
      <c r="SKC169" s="90"/>
      <c r="SKD169" s="90"/>
      <c r="SKE169" s="90"/>
      <c r="SKF169" s="90"/>
      <c r="SKG169" s="90"/>
      <c r="SKH169" s="90"/>
      <c r="SKI169" s="90"/>
      <c r="SKJ169" s="90"/>
      <c r="SKK169" s="90"/>
      <c r="SKL169" s="90"/>
      <c r="SKM169" s="90"/>
      <c r="SKN169" s="90"/>
      <c r="SKO169" s="90"/>
      <c r="SKP169" s="90"/>
      <c r="SKQ169" s="90"/>
      <c r="SKR169" s="90"/>
      <c r="SKS169" s="90"/>
      <c r="SKT169" s="90"/>
      <c r="SKU169" s="90"/>
      <c r="SKV169" s="90"/>
      <c r="SKW169" s="90"/>
      <c r="SKX169" s="90"/>
      <c r="SKY169" s="90"/>
      <c r="SKZ169" s="90"/>
      <c r="SLA169" s="90"/>
      <c r="SLB169" s="90"/>
      <c r="SLC169" s="90"/>
      <c r="SLD169" s="90"/>
      <c r="SLE169" s="90"/>
      <c r="SLF169" s="90"/>
      <c r="SLG169" s="90"/>
      <c r="SLH169" s="90"/>
      <c r="SLI169" s="90"/>
      <c r="SLJ169" s="90"/>
      <c r="SLK169" s="90"/>
      <c r="SLL169" s="90"/>
      <c r="SLM169" s="90"/>
      <c r="SLN169" s="90"/>
      <c r="SLO169" s="90"/>
      <c r="SLP169" s="90"/>
      <c r="SLQ169" s="90"/>
      <c r="SLR169" s="90"/>
      <c r="SLS169" s="90"/>
      <c r="SLT169" s="90"/>
      <c r="SLU169" s="90"/>
      <c r="SLV169" s="90"/>
      <c r="SLW169" s="90"/>
      <c r="SLX169" s="90"/>
      <c r="SLY169" s="90"/>
      <c r="SLZ169" s="90"/>
      <c r="SMA169" s="90"/>
      <c r="SMB169" s="90"/>
      <c r="SMC169" s="90"/>
      <c r="SMD169" s="90"/>
      <c r="SME169" s="90"/>
      <c r="SMF169" s="90"/>
      <c r="SMG169" s="90"/>
      <c r="SMH169" s="90"/>
      <c r="SMI169" s="90"/>
      <c r="SMJ169" s="90"/>
      <c r="SMK169" s="90"/>
      <c r="SML169" s="90"/>
      <c r="SMM169" s="90"/>
      <c r="SMN169" s="90"/>
      <c r="SMO169" s="90"/>
      <c r="SMP169" s="90"/>
      <c r="SMQ169" s="90"/>
      <c r="SMR169" s="90"/>
      <c r="SMS169" s="90"/>
      <c r="SMT169" s="90"/>
      <c r="SMU169" s="90"/>
      <c r="SMV169" s="90"/>
      <c r="SMW169" s="90"/>
      <c r="SMX169" s="90"/>
      <c r="SMY169" s="90"/>
      <c r="SMZ169" s="90"/>
      <c r="SNA169" s="90"/>
      <c r="SNB169" s="90"/>
      <c r="SNC169" s="90"/>
      <c r="SND169" s="90"/>
      <c r="SNE169" s="90"/>
      <c r="SNF169" s="90"/>
      <c r="SNG169" s="90"/>
      <c r="SNH169" s="90"/>
      <c r="SNI169" s="90"/>
      <c r="SNJ169" s="90"/>
      <c r="SNK169" s="90"/>
      <c r="SNL169" s="90"/>
      <c r="SNM169" s="90"/>
      <c r="SNN169" s="90"/>
      <c r="SNO169" s="90"/>
      <c r="SNP169" s="90"/>
      <c r="SNQ169" s="90"/>
      <c r="SNR169" s="90"/>
      <c r="SNS169" s="90"/>
      <c r="SNT169" s="90"/>
      <c r="SNU169" s="90"/>
      <c r="SNV169" s="90"/>
      <c r="SNW169" s="90"/>
      <c r="SNX169" s="90"/>
      <c r="SNY169" s="90"/>
      <c r="SNZ169" s="90"/>
      <c r="SOA169" s="90"/>
      <c r="SOB169" s="90"/>
      <c r="SOC169" s="90"/>
      <c r="SOD169" s="90"/>
      <c r="SOE169" s="90"/>
      <c r="SOF169" s="90"/>
      <c r="SOG169" s="90"/>
      <c r="SOH169" s="90"/>
      <c r="SOI169" s="90"/>
      <c r="SOJ169" s="90"/>
      <c r="SOK169" s="90"/>
      <c r="SOL169" s="90"/>
      <c r="SOM169" s="90"/>
      <c r="SON169" s="90"/>
      <c r="SOO169" s="90"/>
      <c r="SOP169" s="90"/>
      <c r="SOQ169" s="90"/>
      <c r="SOR169" s="90"/>
      <c r="SOS169" s="90"/>
      <c r="SOT169" s="90"/>
      <c r="SOU169" s="90"/>
      <c r="SOV169" s="90"/>
      <c r="SOW169" s="90"/>
      <c r="SOX169" s="90"/>
      <c r="SOY169" s="90"/>
      <c r="SOZ169" s="90"/>
      <c r="SPA169" s="90"/>
      <c r="SPB169" s="90"/>
      <c r="SPC169" s="90"/>
      <c r="SPD169" s="90"/>
      <c r="SPE169" s="90"/>
      <c r="SPF169" s="90"/>
      <c r="SPG169" s="90"/>
      <c r="SPH169" s="90"/>
      <c r="SPI169" s="90"/>
      <c r="SPJ169" s="90"/>
      <c r="SPK169" s="90"/>
      <c r="SPL169" s="90"/>
      <c r="SPM169" s="90"/>
      <c r="SPN169" s="90"/>
      <c r="SPO169" s="90"/>
      <c r="SPP169" s="90"/>
      <c r="SPQ169" s="90"/>
      <c r="SPR169" s="90"/>
      <c r="SPS169" s="90"/>
      <c r="SPT169" s="90"/>
      <c r="SPU169" s="90"/>
      <c r="SPV169" s="90"/>
      <c r="SPW169" s="90"/>
      <c r="SPX169" s="90"/>
      <c r="SPY169" s="90"/>
      <c r="SPZ169" s="90"/>
      <c r="SQA169" s="90"/>
      <c r="SQB169" s="90"/>
      <c r="SQC169" s="90"/>
      <c r="SQD169" s="90"/>
      <c r="SQE169" s="90"/>
      <c r="SQF169" s="90"/>
      <c r="SQG169" s="90"/>
      <c r="SQH169" s="90"/>
      <c r="SQI169" s="90"/>
      <c r="SQJ169" s="90"/>
      <c r="SQK169" s="90"/>
      <c r="SQL169" s="90"/>
      <c r="SQM169" s="90"/>
      <c r="SQN169" s="90"/>
      <c r="SQO169" s="90"/>
      <c r="SQP169" s="90"/>
      <c r="SQQ169" s="90"/>
      <c r="SQR169" s="90"/>
      <c r="SQS169" s="90"/>
      <c r="SQT169" s="90"/>
      <c r="SQU169" s="90"/>
      <c r="SQV169" s="90"/>
      <c r="SQW169" s="90"/>
      <c r="SQX169" s="90"/>
      <c r="SQY169" s="90"/>
      <c r="SQZ169" s="90"/>
      <c r="SRA169" s="90"/>
      <c r="SRB169" s="90"/>
      <c r="SRC169" s="90"/>
      <c r="SRD169" s="90"/>
      <c r="SRE169" s="90"/>
      <c r="SRF169" s="90"/>
      <c r="SRG169" s="90"/>
      <c r="SRH169" s="90"/>
      <c r="SRI169" s="90"/>
      <c r="SRJ169" s="90"/>
      <c r="SRK169" s="90"/>
      <c r="SRL169" s="90"/>
      <c r="SRM169" s="90"/>
      <c r="SRN169" s="90"/>
      <c r="SRO169" s="90"/>
      <c r="SRP169" s="90"/>
      <c r="SRQ169" s="90"/>
      <c r="SRR169" s="90"/>
      <c r="SRS169" s="90"/>
      <c r="SRT169" s="90"/>
      <c r="SRU169" s="90"/>
      <c r="SRV169" s="90"/>
      <c r="SRW169" s="90"/>
      <c r="SRX169" s="90"/>
      <c r="SRY169" s="90"/>
      <c r="SRZ169" s="90"/>
      <c r="SSA169" s="90"/>
      <c r="SSB169" s="90"/>
      <c r="SSC169" s="90"/>
      <c r="SSD169" s="90"/>
      <c r="SSE169" s="90"/>
      <c r="SSF169" s="90"/>
      <c r="SSG169" s="90"/>
      <c r="SSH169" s="90"/>
      <c r="SSI169" s="90"/>
      <c r="SSJ169" s="90"/>
      <c r="SSK169" s="90"/>
      <c r="SSL169" s="90"/>
      <c r="SSM169" s="90"/>
      <c r="SSN169" s="90"/>
      <c r="SSO169" s="90"/>
      <c r="SSP169" s="90"/>
      <c r="SSQ169" s="90"/>
      <c r="SSR169" s="90"/>
      <c r="SSS169" s="90"/>
      <c r="SST169" s="90"/>
      <c r="SSU169" s="90"/>
      <c r="SSV169" s="90"/>
      <c r="SSW169" s="90"/>
      <c r="SSX169" s="90"/>
      <c r="SSY169" s="90"/>
      <c r="SSZ169" s="90"/>
      <c r="STA169" s="90"/>
      <c r="STB169" s="90"/>
      <c r="STC169" s="90"/>
      <c r="STD169" s="90"/>
      <c r="STE169" s="90"/>
      <c r="STF169" s="90"/>
      <c r="STG169" s="90"/>
      <c r="STH169" s="90"/>
      <c r="STI169" s="90"/>
      <c r="STJ169" s="90"/>
      <c r="STK169" s="90"/>
      <c r="STL169" s="90"/>
      <c r="STM169" s="90"/>
      <c r="STN169" s="90"/>
      <c r="STO169" s="90"/>
      <c r="STP169" s="90"/>
      <c r="STQ169" s="90"/>
      <c r="STR169" s="90"/>
      <c r="STS169" s="90"/>
      <c r="STT169" s="90"/>
      <c r="STU169" s="90"/>
      <c r="STV169" s="90"/>
      <c r="STW169" s="90"/>
      <c r="STX169" s="90"/>
      <c r="STY169" s="90"/>
      <c r="STZ169" s="90"/>
      <c r="SUA169" s="90"/>
      <c r="SUB169" s="90"/>
      <c r="SUC169" s="90"/>
      <c r="SUD169" s="90"/>
      <c r="SUE169" s="90"/>
      <c r="SUF169" s="90"/>
      <c r="SUG169" s="90"/>
      <c r="SUH169" s="90"/>
      <c r="SUI169" s="90"/>
      <c r="SUJ169" s="90"/>
      <c r="SUK169" s="90"/>
      <c r="SUL169" s="90"/>
      <c r="SUM169" s="90"/>
      <c r="SUN169" s="90"/>
      <c r="SUO169" s="90"/>
      <c r="SUP169" s="90"/>
      <c r="SUQ169" s="90"/>
      <c r="SUR169" s="90"/>
      <c r="SUS169" s="90"/>
      <c r="SUT169" s="90"/>
      <c r="SUU169" s="90"/>
      <c r="SUV169" s="90"/>
      <c r="SUW169" s="90"/>
      <c r="SUX169" s="90"/>
      <c r="SUY169" s="90"/>
      <c r="SUZ169" s="90"/>
      <c r="SVA169" s="90"/>
      <c r="SVB169" s="90"/>
      <c r="SVC169" s="90"/>
      <c r="SVD169" s="90"/>
      <c r="SVE169" s="90"/>
      <c r="SVF169" s="90"/>
      <c r="SVG169" s="90"/>
      <c r="SVH169" s="90"/>
      <c r="SVI169" s="90"/>
      <c r="SVJ169" s="90"/>
      <c r="SVK169" s="90"/>
      <c r="SVL169" s="90"/>
      <c r="SVM169" s="90"/>
      <c r="SVN169" s="90"/>
      <c r="SVO169" s="90"/>
      <c r="SVP169" s="90"/>
      <c r="SVQ169" s="90"/>
      <c r="SVR169" s="90"/>
      <c r="SVS169" s="90"/>
      <c r="SVT169" s="90"/>
      <c r="SVU169" s="90"/>
      <c r="SVV169" s="90"/>
      <c r="SVW169" s="90"/>
      <c r="SVX169" s="90"/>
      <c r="SVY169" s="90"/>
      <c r="SVZ169" s="90"/>
      <c r="SWA169" s="90"/>
      <c r="SWB169" s="90"/>
      <c r="SWC169" s="90"/>
      <c r="SWD169" s="90"/>
      <c r="SWE169" s="90"/>
      <c r="SWF169" s="90"/>
      <c r="SWG169" s="90"/>
      <c r="SWH169" s="90"/>
      <c r="SWI169" s="90"/>
      <c r="SWJ169" s="90"/>
      <c r="SWK169" s="90"/>
      <c r="SWL169" s="90"/>
      <c r="SWM169" s="90"/>
      <c r="SWN169" s="90"/>
      <c r="SWO169" s="90"/>
      <c r="SWP169" s="90"/>
      <c r="SWQ169" s="90"/>
      <c r="SWR169" s="90"/>
      <c r="SWS169" s="90"/>
      <c r="SWT169" s="90"/>
      <c r="SWU169" s="90"/>
      <c r="SWV169" s="90"/>
      <c r="SWW169" s="90"/>
      <c r="SWX169" s="90"/>
      <c r="SWY169" s="90"/>
      <c r="SWZ169" s="90"/>
      <c r="SXA169" s="90"/>
      <c r="SXB169" s="90"/>
      <c r="SXC169" s="90"/>
      <c r="SXD169" s="90"/>
      <c r="SXE169" s="90"/>
      <c r="SXF169" s="90"/>
      <c r="SXG169" s="90"/>
      <c r="SXH169" s="90"/>
      <c r="SXI169" s="90"/>
      <c r="SXJ169" s="90"/>
      <c r="SXK169" s="90"/>
      <c r="SXL169" s="90"/>
      <c r="SXM169" s="90"/>
      <c r="SXN169" s="90"/>
      <c r="SXO169" s="90"/>
      <c r="SXP169" s="90"/>
      <c r="SXQ169" s="90"/>
      <c r="SXR169" s="90"/>
      <c r="SXS169" s="90"/>
      <c r="SXT169" s="90"/>
      <c r="SXU169" s="90"/>
      <c r="SXV169" s="90"/>
      <c r="SXW169" s="90"/>
      <c r="SXX169" s="90"/>
      <c r="SXY169" s="90"/>
      <c r="SXZ169" s="90"/>
      <c r="SYA169" s="90"/>
      <c r="SYB169" s="90"/>
      <c r="SYC169" s="90"/>
      <c r="SYD169" s="90"/>
      <c r="SYE169" s="90"/>
      <c r="SYF169" s="90"/>
      <c r="SYG169" s="90"/>
      <c r="SYH169" s="90"/>
      <c r="SYI169" s="90"/>
      <c r="SYJ169" s="90"/>
      <c r="SYK169" s="90"/>
      <c r="SYL169" s="90"/>
      <c r="SYM169" s="90"/>
      <c r="SYN169" s="90"/>
      <c r="SYO169" s="90"/>
      <c r="SYP169" s="90"/>
      <c r="SYQ169" s="90"/>
      <c r="SYR169" s="90"/>
      <c r="SYS169" s="90"/>
      <c r="SYT169" s="90"/>
      <c r="SYU169" s="90"/>
      <c r="SYV169" s="90"/>
      <c r="SYW169" s="90"/>
      <c r="SYX169" s="90"/>
      <c r="SYY169" s="90"/>
      <c r="SYZ169" s="90"/>
      <c r="SZA169" s="90"/>
      <c r="SZB169" s="90"/>
      <c r="SZC169" s="90"/>
      <c r="SZD169" s="90"/>
      <c r="SZE169" s="90"/>
      <c r="SZF169" s="90"/>
      <c r="SZG169" s="90"/>
      <c r="SZH169" s="90"/>
      <c r="SZI169" s="90"/>
      <c r="SZJ169" s="90"/>
      <c r="SZK169" s="90"/>
      <c r="SZL169" s="90"/>
      <c r="SZM169" s="90"/>
      <c r="SZN169" s="90"/>
      <c r="SZO169" s="90"/>
      <c r="SZP169" s="90"/>
      <c r="SZQ169" s="90"/>
      <c r="SZR169" s="90"/>
      <c r="SZS169" s="90"/>
      <c r="SZT169" s="90"/>
      <c r="SZU169" s="90"/>
      <c r="SZV169" s="90"/>
      <c r="SZW169" s="90"/>
      <c r="SZX169" s="90"/>
      <c r="SZY169" s="90"/>
      <c r="SZZ169" s="90"/>
      <c r="TAA169" s="90"/>
      <c r="TAB169" s="90"/>
      <c r="TAC169" s="90"/>
      <c r="TAD169" s="90"/>
      <c r="TAE169" s="90"/>
      <c r="TAF169" s="90"/>
      <c r="TAG169" s="90"/>
      <c r="TAH169" s="90"/>
      <c r="TAI169" s="90"/>
      <c r="TAJ169" s="90"/>
      <c r="TAK169" s="90"/>
      <c r="TAL169" s="90"/>
      <c r="TAM169" s="90"/>
      <c r="TAN169" s="90"/>
      <c r="TAO169" s="90"/>
      <c r="TAP169" s="90"/>
      <c r="TAQ169" s="90"/>
      <c r="TAR169" s="90"/>
      <c r="TAS169" s="90"/>
      <c r="TAT169" s="90"/>
      <c r="TAU169" s="90"/>
      <c r="TAV169" s="90"/>
      <c r="TAW169" s="90"/>
      <c r="TAX169" s="90"/>
      <c r="TAY169" s="90"/>
      <c r="TAZ169" s="90"/>
      <c r="TBA169" s="90"/>
      <c r="TBB169" s="90"/>
      <c r="TBC169" s="90"/>
      <c r="TBD169" s="90"/>
      <c r="TBE169" s="90"/>
      <c r="TBF169" s="90"/>
      <c r="TBG169" s="90"/>
      <c r="TBH169" s="90"/>
      <c r="TBI169" s="90"/>
      <c r="TBJ169" s="90"/>
      <c r="TBK169" s="90"/>
      <c r="TBL169" s="90"/>
      <c r="TBM169" s="90"/>
      <c r="TBN169" s="90"/>
      <c r="TBO169" s="90"/>
      <c r="TBP169" s="90"/>
      <c r="TBQ169" s="90"/>
      <c r="TBR169" s="90"/>
      <c r="TBS169" s="90"/>
      <c r="TBT169" s="90"/>
      <c r="TBU169" s="90"/>
      <c r="TBV169" s="90"/>
      <c r="TBW169" s="90"/>
      <c r="TBX169" s="90"/>
      <c r="TBY169" s="90"/>
      <c r="TBZ169" s="90"/>
      <c r="TCA169" s="90"/>
      <c r="TCB169" s="90"/>
      <c r="TCC169" s="90"/>
      <c r="TCD169" s="90"/>
      <c r="TCE169" s="90"/>
      <c r="TCF169" s="90"/>
      <c r="TCG169" s="90"/>
      <c r="TCH169" s="90"/>
      <c r="TCI169" s="90"/>
      <c r="TCJ169" s="90"/>
      <c r="TCK169" s="90"/>
      <c r="TCL169" s="90"/>
      <c r="TCM169" s="90"/>
      <c r="TCN169" s="90"/>
      <c r="TCO169" s="90"/>
      <c r="TCP169" s="90"/>
      <c r="TCQ169" s="90"/>
      <c r="TCR169" s="90"/>
      <c r="TCS169" s="90"/>
      <c r="TCT169" s="90"/>
      <c r="TCU169" s="90"/>
      <c r="TCV169" s="90"/>
      <c r="TCW169" s="90"/>
      <c r="TCX169" s="90"/>
      <c r="TCY169" s="90"/>
      <c r="TCZ169" s="90"/>
      <c r="TDA169" s="90"/>
      <c r="TDB169" s="90"/>
      <c r="TDC169" s="90"/>
      <c r="TDD169" s="90"/>
      <c r="TDE169" s="90"/>
      <c r="TDF169" s="90"/>
      <c r="TDG169" s="90"/>
      <c r="TDH169" s="90"/>
      <c r="TDI169" s="90"/>
      <c r="TDJ169" s="90"/>
      <c r="TDK169" s="90"/>
      <c r="TDL169" s="90"/>
      <c r="TDM169" s="90"/>
      <c r="TDN169" s="90"/>
      <c r="TDO169" s="90"/>
      <c r="TDP169" s="90"/>
      <c r="TDQ169" s="90"/>
      <c r="TDR169" s="90"/>
      <c r="TDS169" s="90"/>
      <c r="TDT169" s="90"/>
      <c r="TDU169" s="90"/>
      <c r="TDV169" s="90"/>
      <c r="TDW169" s="90"/>
      <c r="TDX169" s="90"/>
      <c r="TDY169" s="90"/>
      <c r="TDZ169" s="90"/>
      <c r="TEA169" s="90"/>
      <c r="TEB169" s="90"/>
      <c r="TEC169" s="90"/>
      <c r="TED169" s="90"/>
      <c r="TEE169" s="90"/>
      <c r="TEF169" s="90"/>
      <c r="TEG169" s="90"/>
      <c r="TEH169" s="90"/>
      <c r="TEI169" s="90"/>
      <c r="TEJ169" s="90"/>
      <c r="TEK169" s="90"/>
      <c r="TEL169" s="90"/>
      <c r="TEM169" s="90"/>
      <c r="TEN169" s="90"/>
      <c r="TEO169" s="90"/>
      <c r="TEP169" s="90"/>
      <c r="TEQ169" s="90"/>
      <c r="TER169" s="90"/>
      <c r="TES169" s="90"/>
      <c r="TET169" s="90"/>
      <c r="TEU169" s="90"/>
      <c r="TEV169" s="90"/>
      <c r="TEW169" s="90"/>
      <c r="TEX169" s="90"/>
      <c r="TEY169" s="90"/>
      <c r="TEZ169" s="90"/>
      <c r="TFA169" s="90"/>
      <c r="TFB169" s="90"/>
      <c r="TFC169" s="90"/>
      <c r="TFD169" s="90"/>
      <c r="TFE169" s="90"/>
      <c r="TFF169" s="90"/>
      <c r="TFG169" s="90"/>
      <c r="TFH169" s="90"/>
      <c r="TFI169" s="90"/>
      <c r="TFJ169" s="90"/>
      <c r="TFK169" s="90"/>
      <c r="TFL169" s="90"/>
      <c r="TFM169" s="90"/>
      <c r="TFN169" s="90"/>
      <c r="TFO169" s="90"/>
      <c r="TFP169" s="90"/>
      <c r="TFQ169" s="90"/>
      <c r="TFR169" s="90"/>
      <c r="TFS169" s="90"/>
      <c r="TFT169" s="90"/>
      <c r="TFU169" s="90"/>
      <c r="TFV169" s="90"/>
      <c r="TFW169" s="90"/>
      <c r="TFX169" s="90"/>
      <c r="TFY169" s="90"/>
      <c r="TFZ169" s="90"/>
      <c r="TGA169" s="90"/>
      <c r="TGB169" s="90"/>
      <c r="TGC169" s="90"/>
      <c r="TGD169" s="90"/>
      <c r="TGE169" s="90"/>
      <c r="TGF169" s="90"/>
      <c r="TGG169" s="90"/>
      <c r="TGH169" s="90"/>
      <c r="TGI169" s="90"/>
      <c r="TGJ169" s="90"/>
      <c r="TGK169" s="90"/>
      <c r="TGL169" s="90"/>
      <c r="TGM169" s="90"/>
      <c r="TGN169" s="90"/>
      <c r="TGO169" s="90"/>
      <c r="TGP169" s="90"/>
      <c r="TGQ169" s="90"/>
      <c r="TGR169" s="90"/>
      <c r="TGS169" s="90"/>
      <c r="TGT169" s="90"/>
      <c r="TGU169" s="90"/>
      <c r="TGV169" s="90"/>
      <c r="TGW169" s="90"/>
      <c r="TGX169" s="90"/>
      <c r="TGY169" s="90"/>
      <c r="TGZ169" s="90"/>
      <c r="THA169" s="90"/>
      <c r="THB169" s="90"/>
      <c r="THC169" s="90"/>
      <c r="THD169" s="90"/>
      <c r="THE169" s="90"/>
      <c r="THF169" s="90"/>
      <c r="THG169" s="90"/>
      <c r="THH169" s="90"/>
      <c r="THI169" s="90"/>
      <c r="THJ169" s="90"/>
      <c r="THK169" s="90"/>
      <c r="THL169" s="90"/>
      <c r="THM169" s="90"/>
      <c r="THN169" s="90"/>
      <c r="THO169" s="90"/>
      <c r="THP169" s="90"/>
      <c r="THQ169" s="90"/>
      <c r="THR169" s="90"/>
      <c r="THS169" s="90"/>
      <c r="THT169" s="90"/>
      <c r="THU169" s="90"/>
      <c r="THV169" s="90"/>
      <c r="THW169" s="90"/>
      <c r="THX169" s="90"/>
      <c r="THY169" s="90"/>
      <c r="THZ169" s="90"/>
      <c r="TIA169" s="90"/>
      <c r="TIB169" s="90"/>
      <c r="TIC169" s="90"/>
      <c r="TID169" s="90"/>
      <c r="TIE169" s="90"/>
      <c r="TIF169" s="90"/>
      <c r="TIG169" s="90"/>
      <c r="TIH169" s="90"/>
      <c r="TII169" s="90"/>
      <c r="TIJ169" s="90"/>
      <c r="TIK169" s="90"/>
      <c r="TIL169" s="90"/>
      <c r="TIM169" s="90"/>
      <c r="TIN169" s="90"/>
      <c r="TIO169" s="90"/>
      <c r="TIP169" s="90"/>
      <c r="TIQ169" s="90"/>
      <c r="TIR169" s="90"/>
      <c r="TIS169" s="90"/>
      <c r="TIT169" s="90"/>
      <c r="TIU169" s="90"/>
      <c r="TIV169" s="90"/>
      <c r="TIW169" s="90"/>
      <c r="TIX169" s="90"/>
      <c r="TIY169" s="90"/>
      <c r="TIZ169" s="90"/>
      <c r="TJA169" s="90"/>
      <c r="TJB169" s="90"/>
      <c r="TJC169" s="90"/>
      <c r="TJD169" s="90"/>
      <c r="TJE169" s="90"/>
      <c r="TJF169" s="90"/>
      <c r="TJG169" s="90"/>
      <c r="TJH169" s="90"/>
      <c r="TJI169" s="90"/>
      <c r="TJJ169" s="90"/>
      <c r="TJK169" s="90"/>
      <c r="TJL169" s="90"/>
      <c r="TJM169" s="90"/>
      <c r="TJN169" s="90"/>
      <c r="TJO169" s="90"/>
      <c r="TJP169" s="90"/>
      <c r="TJQ169" s="90"/>
      <c r="TJR169" s="90"/>
      <c r="TJS169" s="90"/>
      <c r="TJT169" s="90"/>
      <c r="TJU169" s="90"/>
      <c r="TJV169" s="90"/>
      <c r="TJW169" s="90"/>
      <c r="TJX169" s="90"/>
      <c r="TJY169" s="90"/>
      <c r="TJZ169" s="90"/>
      <c r="TKA169" s="90"/>
      <c r="TKB169" s="90"/>
      <c r="TKC169" s="90"/>
      <c r="TKD169" s="90"/>
      <c r="TKE169" s="90"/>
      <c r="TKF169" s="90"/>
      <c r="TKG169" s="90"/>
      <c r="TKH169" s="90"/>
      <c r="TKI169" s="90"/>
      <c r="TKJ169" s="90"/>
      <c r="TKK169" s="90"/>
      <c r="TKL169" s="90"/>
      <c r="TKM169" s="90"/>
      <c r="TKN169" s="90"/>
      <c r="TKO169" s="90"/>
      <c r="TKP169" s="90"/>
      <c r="TKQ169" s="90"/>
      <c r="TKR169" s="90"/>
      <c r="TKS169" s="90"/>
      <c r="TKT169" s="90"/>
      <c r="TKU169" s="90"/>
      <c r="TKV169" s="90"/>
      <c r="TKW169" s="90"/>
      <c r="TKX169" s="90"/>
      <c r="TKY169" s="90"/>
      <c r="TKZ169" s="90"/>
      <c r="TLA169" s="90"/>
      <c r="TLB169" s="90"/>
      <c r="TLC169" s="90"/>
      <c r="TLD169" s="90"/>
      <c r="TLE169" s="90"/>
      <c r="TLF169" s="90"/>
      <c r="TLG169" s="90"/>
      <c r="TLH169" s="90"/>
      <c r="TLI169" s="90"/>
      <c r="TLJ169" s="90"/>
      <c r="TLK169" s="90"/>
      <c r="TLL169" s="90"/>
      <c r="TLM169" s="90"/>
      <c r="TLN169" s="90"/>
      <c r="TLO169" s="90"/>
      <c r="TLP169" s="90"/>
      <c r="TLQ169" s="90"/>
      <c r="TLR169" s="90"/>
      <c r="TLS169" s="90"/>
      <c r="TLT169" s="90"/>
      <c r="TLU169" s="90"/>
      <c r="TLV169" s="90"/>
      <c r="TLW169" s="90"/>
      <c r="TLX169" s="90"/>
      <c r="TLY169" s="90"/>
      <c r="TLZ169" s="90"/>
      <c r="TMA169" s="90"/>
      <c r="TMB169" s="90"/>
      <c r="TMC169" s="90"/>
      <c r="TMD169" s="90"/>
      <c r="TME169" s="90"/>
      <c r="TMF169" s="90"/>
      <c r="TMG169" s="90"/>
      <c r="TMH169" s="90"/>
      <c r="TMI169" s="90"/>
      <c r="TMJ169" s="90"/>
      <c r="TMK169" s="90"/>
      <c r="TML169" s="90"/>
      <c r="TMM169" s="90"/>
      <c r="TMN169" s="90"/>
      <c r="TMO169" s="90"/>
      <c r="TMP169" s="90"/>
      <c r="TMQ169" s="90"/>
      <c r="TMR169" s="90"/>
      <c r="TMS169" s="90"/>
      <c r="TMT169" s="90"/>
      <c r="TMU169" s="90"/>
      <c r="TMV169" s="90"/>
      <c r="TMW169" s="90"/>
      <c r="TMX169" s="90"/>
      <c r="TMY169" s="90"/>
      <c r="TMZ169" s="90"/>
      <c r="TNA169" s="90"/>
      <c r="TNB169" s="90"/>
      <c r="TNC169" s="90"/>
      <c r="TND169" s="90"/>
      <c r="TNE169" s="90"/>
      <c r="TNF169" s="90"/>
      <c r="TNG169" s="90"/>
      <c r="TNH169" s="90"/>
      <c r="TNI169" s="90"/>
      <c r="TNJ169" s="90"/>
      <c r="TNK169" s="90"/>
      <c r="TNL169" s="90"/>
      <c r="TNM169" s="90"/>
      <c r="TNN169" s="90"/>
      <c r="TNO169" s="90"/>
      <c r="TNP169" s="90"/>
      <c r="TNQ169" s="90"/>
      <c r="TNR169" s="90"/>
      <c r="TNS169" s="90"/>
      <c r="TNT169" s="90"/>
      <c r="TNU169" s="90"/>
      <c r="TNV169" s="90"/>
      <c r="TNW169" s="90"/>
      <c r="TNX169" s="90"/>
      <c r="TNY169" s="90"/>
      <c r="TNZ169" s="90"/>
      <c r="TOA169" s="90"/>
      <c r="TOB169" s="90"/>
      <c r="TOC169" s="90"/>
      <c r="TOD169" s="90"/>
      <c r="TOE169" s="90"/>
      <c r="TOF169" s="90"/>
      <c r="TOG169" s="90"/>
      <c r="TOH169" s="90"/>
      <c r="TOI169" s="90"/>
      <c r="TOJ169" s="90"/>
      <c r="TOK169" s="90"/>
      <c r="TOL169" s="90"/>
      <c r="TOM169" s="90"/>
      <c r="TON169" s="90"/>
      <c r="TOO169" s="90"/>
      <c r="TOP169" s="90"/>
      <c r="TOQ169" s="90"/>
      <c r="TOR169" s="90"/>
      <c r="TOS169" s="90"/>
      <c r="TOT169" s="90"/>
      <c r="TOU169" s="90"/>
      <c r="TOV169" s="90"/>
      <c r="TOW169" s="90"/>
      <c r="TOX169" s="90"/>
      <c r="TOY169" s="90"/>
      <c r="TOZ169" s="90"/>
      <c r="TPA169" s="90"/>
      <c r="TPB169" s="90"/>
      <c r="TPC169" s="90"/>
      <c r="TPD169" s="90"/>
      <c r="TPE169" s="90"/>
      <c r="TPF169" s="90"/>
      <c r="TPG169" s="90"/>
      <c r="TPH169" s="90"/>
      <c r="TPI169" s="90"/>
      <c r="TPJ169" s="90"/>
      <c r="TPK169" s="90"/>
      <c r="TPL169" s="90"/>
      <c r="TPM169" s="90"/>
      <c r="TPN169" s="90"/>
      <c r="TPO169" s="90"/>
      <c r="TPP169" s="90"/>
      <c r="TPQ169" s="90"/>
      <c r="TPR169" s="90"/>
      <c r="TPS169" s="90"/>
      <c r="TPT169" s="90"/>
      <c r="TPU169" s="90"/>
      <c r="TPV169" s="90"/>
      <c r="TPW169" s="90"/>
      <c r="TPX169" s="90"/>
      <c r="TPY169" s="90"/>
      <c r="TPZ169" s="90"/>
      <c r="TQA169" s="90"/>
      <c r="TQB169" s="90"/>
      <c r="TQC169" s="90"/>
      <c r="TQD169" s="90"/>
      <c r="TQE169" s="90"/>
      <c r="TQF169" s="90"/>
      <c r="TQG169" s="90"/>
      <c r="TQH169" s="90"/>
      <c r="TQI169" s="90"/>
      <c r="TQJ169" s="90"/>
      <c r="TQK169" s="90"/>
      <c r="TQL169" s="90"/>
      <c r="TQM169" s="90"/>
      <c r="TQN169" s="90"/>
      <c r="TQO169" s="90"/>
      <c r="TQP169" s="90"/>
      <c r="TQQ169" s="90"/>
      <c r="TQR169" s="90"/>
      <c r="TQS169" s="90"/>
      <c r="TQT169" s="90"/>
      <c r="TQU169" s="90"/>
      <c r="TQV169" s="90"/>
      <c r="TQW169" s="90"/>
      <c r="TQX169" s="90"/>
      <c r="TQY169" s="90"/>
      <c r="TQZ169" s="90"/>
      <c r="TRA169" s="90"/>
      <c r="TRB169" s="90"/>
      <c r="TRC169" s="90"/>
      <c r="TRD169" s="90"/>
      <c r="TRE169" s="90"/>
      <c r="TRF169" s="90"/>
      <c r="TRG169" s="90"/>
      <c r="TRH169" s="90"/>
      <c r="TRI169" s="90"/>
      <c r="TRJ169" s="90"/>
      <c r="TRK169" s="90"/>
      <c r="TRL169" s="90"/>
      <c r="TRM169" s="90"/>
      <c r="TRN169" s="90"/>
      <c r="TRO169" s="90"/>
      <c r="TRP169" s="90"/>
      <c r="TRQ169" s="90"/>
      <c r="TRR169" s="90"/>
      <c r="TRS169" s="90"/>
      <c r="TRT169" s="90"/>
      <c r="TRU169" s="90"/>
      <c r="TRV169" s="90"/>
      <c r="TRW169" s="90"/>
      <c r="TRX169" s="90"/>
      <c r="TRY169" s="90"/>
      <c r="TRZ169" s="90"/>
      <c r="TSA169" s="90"/>
      <c r="TSB169" s="90"/>
      <c r="TSC169" s="90"/>
      <c r="TSD169" s="90"/>
      <c r="TSE169" s="90"/>
      <c r="TSF169" s="90"/>
      <c r="TSG169" s="90"/>
      <c r="TSH169" s="90"/>
      <c r="TSI169" s="90"/>
      <c r="TSJ169" s="90"/>
      <c r="TSK169" s="90"/>
      <c r="TSL169" s="90"/>
      <c r="TSM169" s="90"/>
      <c r="TSN169" s="90"/>
      <c r="TSO169" s="90"/>
      <c r="TSP169" s="90"/>
      <c r="TSQ169" s="90"/>
      <c r="TSR169" s="90"/>
      <c r="TSS169" s="90"/>
      <c r="TST169" s="90"/>
      <c r="TSU169" s="90"/>
      <c r="TSV169" s="90"/>
      <c r="TSW169" s="90"/>
      <c r="TSX169" s="90"/>
      <c r="TSY169" s="90"/>
      <c r="TSZ169" s="90"/>
      <c r="TTA169" s="90"/>
      <c r="TTB169" s="90"/>
      <c r="TTC169" s="90"/>
      <c r="TTD169" s="90"/>
      <c r="TTE169" s="90"/>
      <c r="TTF169" s="90"/>
      <c r="TTG169" s="90"/>
      <c r="TTH169" s="90"/>
      <c r="TTI169" s="90"/>
      <c r="TTJ169" s="90"/>
      <c r="TTK169" s="90"/>
      <c r="TTL169" s="90"/>
      <c r="TTM169" s="90"/>
      <c r="TTN169" s="90"/>
      <c r="TTO169" s="90"/>
      <c r="TTP169" s="90"/>
      <c r="TTQ169" s="90"/>
      <c r="TTR169" s="90"/>
      <c r="TTS169" s="90"/>
      <c r="TTT169" s="90"/>
      <c r="TTU169" s="90"/>
      <c r="TTV169" s="90"/>
      <c r="TTW169" s="90"/>
      <c r="TTX169" s="90"/>
      <c r="TTY169" s="90"/>
      <c r="TTZ169" s="90"/>
      <c r="TUA169" s="90"/>
      <c r="TUB169" s="90"/>
      <c r="TUC169" s="90"/>
      <c r="TUD169" s="90"/>
      <c r="TUE169" s="90"/>
      <c r="TUF169" s="90"/>
      <c r="TUG169" s="90"/>
      <c r="TUH169" s="90"/>
      <c r="TUI169" s="90"/>
      <c r="TUJ169" s="90"/>
      <c r="TUK169" s="90"/>
      <c r="TUL169" s="90"/>
      <c r="TUM169" s="90"/>
      <c r="TUN169" s="90"/>
      <c r="TUO169" s="90"/>
      <c r="TUP169" s="90"/>
      <c r="TUQ169" s="90"/>
      <c r="TUR169" s="90"/>
      <c r="TUS169" s="90"/>
      <c r="TUT169" s="90"/>
      <c r="TUU169" s="90"/>
      <c r="TUV169" s="90"/>
      <c r="TUW169" s="90"/>
      <c r="TUX169" s="90"/>
      <c r="TUY169" s="90"/>
      <c r="TUZ169" s="90"/>
      <c r="TVA169" s="90"/>
      <c r="TVB169" s="90"/>
      <c r="TVC169" s="90"/>
      <c r="TVD169" s="90"/>
      <c r="TVE169" s="90"/>
      <c r="TVF169" s="90"/>
      <c r="TVG169" s="90"/>
      <c r="TVH169" s="90"/>
      <c r="TVI169" s="90"/>
      <c r="TVJ169" s="90"/>
      <c r="TVK169" s="90"/>
      <c r="TVL169" s="90"/>
      <c r="TVM169" s="90"/>
      <c r="TVN169" s="90"/>
      <c r="TVO169" s="90"/>
      <c r="TVP169" s="90"/>
      <c r="TVQ169" s="90"/>
      <c r="TVR169" s="90"/>
      <c r="TVS169" s="90"/>
      <c r="TVT169" s="90"/>
      <c r="TVU169" s="90"/>
      <c r="TVV169" s="90"/>
      <c r="TVW169" s="90"/>
      <c r="TVX169" s="90"/>
      <c r="TVY169" s="90"/>
      <c r="TVZ169" s="90"/>
      <c r="TWA169" s="90"/>
      <c r="TWB169" s="90"/>
      <c r="TWC169" s="90"/>
      <c r="TWD169" s="90"/>
      <c r="TWE169" s="90"/>
      <c r="TWF169" s="90"/>
      <c r="TWG169" s="90"/>
      <c r="TWH169" s="90"/>
      <c r="TWI169" s="90"/>
      <c r="TWJ169" s="90"/>
      <c r="TWK169" s="90"/>
      <c r="TWL169" s="90"/>
      <c r="TWM169" s="90"/>
      <c r="TWN169" s="90"/>
      <c r="TWO169" s="90"/>
      <c r="TWP169" s="90"/>
      <c r="TWQ169" s="90"/>
      <c r="TWR169" s="90"/>
      <c r="TWS169" s="90"/>
      <c r="TWT169" s="90"/>
      <c r="TWU169" s="90"/>
      <c r="TWV169" s="90"/>
      <c r="TWW169" s="90"/>
      <c r="TWX169" s="90"/>
      <c r="TWY169" s="90"/>
      <c r="TWZ169" s="90"/>
      <c r="TXA169" s="90"/>
      <c r="TXB169" s="90"/>
      <c r="TXC169" s="90"/>
      <c r="TXD169" s="90"/>
      <c r="TXE169" s="90"/>
      <c r="TXF169" s="90"/>
      <c r="TXG169" s="90"/>
      <c r="TXH169" s="90"/>
      <c r="TXI169" s="90"/>
      <c r="TXJ169" s="90"/>
      <c r="TXK169" s="90"/>
      <c r="TXL169" s="90"/>
      <c r="TXM169" s="90"/>
      <c r="TXN169" s="90"/>
      <c r="TXO169" s="90"/>
      <c r="TXP169" s="90"/>
      <c r="TXQ169" s="90"/>
      <c r="TXR169" s="90"/>
      <c r="TXS169" s="90"/>
      <c r="TXT169" s="90"/>
      <c r="TXU169" s="90"/>
      <c r="TXV169" s="90"/>
      <c r="TXW169" s="90"/>
      <c r="TXX169" s="90"/>
      <c r="TXY169" s="90"/>
      <c r="TXZ169" s="90"/>
      <c r="TYA169" s="90"/>
      <c r="TYB169" s="90"/>
      <c r="TYC169" s="90"/>
      <c r="TYD169" s="90"/>
      <c r="TYE169" s="90"/>
      <c r="TYF169" s="90"/>
      <c r="TYG169" s="90"/>
      <c r="TYH169" s="90"/>
      <c r="TYI169" s="90"/>
      <c r="TYJ169" s="90"/>
      <c r="TYK169" s="90"/>
      <c r="TYL169" s="90"/>
      <c r="TYM169" s="90"/>
      <c r="TYN169" s="90"/>
      <c r="TYO169" s="90"/>
      <c r="TYP169" s="90"/>
      <c r="TYQ169" s="90"/>
      <c r="TYR169" s="90"/>
      <c r="TYS169" s="90"/>
      <c r="TYT169" s="90"/>
      <c r="TYU169" s="90"/>
      <c r="TYV169" s="90"/>
      <c r="TYW169" s="90"/>
      <c r="TYX169" s="90"/>
      <c r="TYY169" s="90"/>
      <c r="TYZ169" s="90"/>
      <c r="TZA169" s="90"/>
      <c r="TZB169" s="90"/>
      <c r="TZC169" s="90"/>
      <c r="TZD169" s="90"/>
      <c r="TZE169" s="90"/>
      <c r="TZF169" s="90"/>
      <c r="TZG169" s="90"/>
      <c r="TZH169" s="90"/>
      <c r="TZI169" s="90"/>
      <c r="TZJ169" s="90"/>
      <c r="TZK169" s="90"/>
      <c r="TZL169" s="90"/>
      <c r="TZM169" s="90"/>
      <c r="TZN169" s="90"/>
      <c r="TZO169" s="90"/>
      <c r="TZP169" s="90"/>
      <c r="TZQ169" s="90"/>
      <c r="TZR169" s="90"/>
      <c r="TZS169" s="90"/>
      <c r="TZT169" s="90"/>
      <c r="TZU169" s="90"/>
      <c r="TZV169" s="90"/>
      <c r="TZW169" s="90"/>
      <c r="TZX169" s="90"/>
      <c r="TZY169" s="90"/>
      <c r="TZZ169" s="90"/>
      <c r="UAA169" s="90"/>
      <c r="UAB169" s="90"/>
      <c r="UAC169" s="90"/>
      <c r="UAD169" s="90"/>
      <c r="UAE169" s="90"/>
      <c r="UAF169" s="90"/>
      <c r="UAG169" s="90"/>
      <c r="UAH169" s="90"/>
      <c r="UAI169" s="90"/>
      <c r="UAJ169" s="90"/>
      <c r="UAK169" s="90"/>
      <c r="UAL169" s="90"/>
      <c r="UAM169" s="90"/>
      <c r="UAN169" s="90"/>
      <c r="UAO169" s="90"/>
      <c r="UAP169" s="90"/>
      <c r="UAQ169" s="90"/>
      <c r="UAR169" s="90"/>
      <c r="UAS169" s="90"/>
      <c r="UAT169" s="90"/>
      <c r="UAU169" s="90"/>
      <c r="UAV169" s="90"/>
      <c r="UAW169" s="90"/>
      <c r="UAX169" s="90"/>
      <c r="UAY169" s="90"/>
      <c r="UAZ169" s="90"/>
      <c r="UBA169" s="90"/>
      <c r="UBB169" s="90"/>
      <c r="UBC169" s="90"/>
      <c r="UBD169" s="90"/>
      <c r="UBE169" s="90"/>
      <c r="UBF169" s="90"/>
      <c r="UBG169" s="90"/>
      <c r="UBH169" s="90"/>
      <c r="UBI169" s="90"/>
      <c r="UBJ169" s="90"/>
      <c r="UBK169" s="90"/>
      <c r="UBL169" s="90"/>
      <c r="UBM169" s="90"/>
      <c r="UBN169" s="90"/>
      <c r="UBO169" s="90"/>
      <c r="UBP169" s="90"/>
      <c r="UBQ169" s="90"/>
      <c r="UBR169" s="90"/>
      <c r="UBS169" s="90"/>
      <c r="UBT169" s="90"/>
      <c r="UBU169" s="90"/>
      <c r="UBV169" s="90"/>
      <c r="UBW169" s="90"/>
      <c r="UBX169" s="90"/>
      <c r="UBY169" s="90"/>
      <c r="UBZ169" s="90"/>
      <c r="UCA169" s="90"/>
      <c r="UCB169" s="90"/>
      <c r="UCC169" s="90"/>
      <c r="UCD169" s="90"/>
      <c r="UCE169" s="90"/>
      <c r="UCF169" s="90"/>
      <c r="UCG169" s="90"/>
      <c r="UCH169" s="90"/>
      <c r="UCI169" s="90"/>
      <c r="UCJ169" s="90"/>
      <c r="UCK169" s="90"/>
      <c r="UCL169" s="90"/>
      <c r="UCM169" s="90"/>
      <c r="UCN169" s="90"/>
      <c r="UCO169" s="90"/>
      <c r="UCP169" s="90"/>
      <c r="UCQ169" s="90"/>
      <c r="UCR169" s="90"/>
      <c r="UCS169" s="90"/>
      <c r="UCT169" s="90"/>
      <c r="UCU169" s="90"/>
      <c r="UCV169" s="90"/>
      <c r="UCW169" s="90"/>
      <c r="UCX169" s="90"/>
      <c r="UCY169" s="90"/>
      <c r="UCZ169" s="90"/>
      <c r="UDA169" s="90"/>
      <c r="UDB169" s="90"/>
      <c r="UDC169" s="90"/>
      <c r="UDD169" s="90"/>
      <c r="UDE169" s="90"/>
      <c r="UDF169" s="90"/>
      <c r="UDG169" s="90"/>
      <c r="UDH169" s="90"/>
      <c r="UDI169" s="90"/>
      <c r="UDJ169" s="90"/>
      <c r="UDK169" s="90"/>
      <c r="UDL169" s="90"/>
      <c r="UDM169" s="90"/>
      <c r="UDN169" s="90"/>
      <c r="UDO169" s="90"/>
      <c r="UDP169" s="90"/>
      <c r="UDQ169" s="90"/>
      <c r="UDR169" s="90"/>
      <c r="UDS169" s="90"/>
      <c r="UDT169" s="90"/>
      <c r="UDU169" s="90"/>
      <c r="UDV169" s="90"/>
      <c r="UDW169" s="90"/>
      <c r="UDX169" s="90"/>
      <c r="UDY169" s="90"/>
      <c r="UDZ169" s="90"/>
      <c r="UEA169" s="90"/>
      <c r="UEB169" s="90"/>
      <c r="UEC169" s="90"/>
      <c r="UED169" s="90"/>
      <c r="UEE169" s="90"/>
      <c r="UEF169" s="90"/>
      <c r="UEG169" s="90"/>
      <c r="UEH169" s="90"/>
      <c r="UEI169" s="90"/>
      <c r="UEJ169" s="90"/>
      <c r="UEK169" s="90"/>
      <c r="UEL169" s="90"/>
      <c r="UEM169" s="90"/>
      <c r="UEN169" s="90"/>
      <c r="UEO169" s="90"/>
      <c r="UEP169" s="90"/>
      <c r="UEQ169" s="90"/>
      <c r="UER169" s="90"/>
      <c r="UES169" s="90"/>
      <c r="UET169" s="90"/>
      <c r="UEU169" s="90"/>
      <c r="UEV169" s="90"/>
      <c r="UEW169" s="90"/>
      <c r="UEX169" s="90"/>
      <c r="UEY169" s="90"/>
      <c r="UEZ169" s="90"/>
      <c r="UFA169" s="90"/>
      <c r="UFB169" s="90"/>
      <c r="UFC169" s="90"/>
      <c r="UFD169" s="90"/>
      <c r="UFE169" s="90"/>
      <c r="UFF169" s="90"/>
      <c r="UFG169" s="90"/>
      <c r="UFH169" s="90"/>
      <c r="UFI169" s="90"/>
      <c r="UFJ169" s="90"/>
      <c r="UFK169" s="90"/>
      <c r="UFL169" s="90"/>
      <c r="UFM169" s="90"/>
      <c r="UFN169" s="90"/>
      <c r="UFO169" s="90"/>
      <c r="UFP169" s="90"/>
      <c r="UFQ169" s="90"/>
      <c r="UFR169" s="90"/>
      <c r="UFS169" s="90"/>
      <c r="UFT169" s="90"/>
      <c r="UFU169" s="90"/>
      <c r="UFV169" s="90"/>
      <c r="UFW169" s="90"/>
      <c r="UFX169" s="90"/>
      <c r="UFY169" s="90"/>
      <c r="UFZ169" s="90"/>
      <c r="UGA169" s="90"/>
      <c r="UGB169" s="90"/>
      <c r="UGC169" s="90"/>
      <c r="UGD169" s="90"/>
      <c r="UGE169" s="90"/>
      <c r="UGF169" s="90"/>
      <c r="UGG169" s="90"/>
      <c r="UGH169" s="90"/>
      <c r="UGI169" s="90"/>
      <c r="UGJ169" s="90"/>
      <c r="UGK169" s="90"/>
      <c r="UGL169" s="90"/>
      <c r="UGM169" s="90"/>
      <c r="UGN169" s="90"/>
      <c r="UGO169" s="90"/>
      <c r="UGP169" s="90"/>
      <c r="UGQ169" s="90"/>
      <c r="UGR169" s="90"/>
      <c r="UGS169" s="90"/>
      <c r="UGT169" s="90"/>
      <c r="UGU169" s="90"/>
      <c r="UGV169" s="90"/>
      <c r="UGW169" s="90"/>
      <c r="UGX169" s="90"/>
      <c r="UGY169" s="90"/>
      <c r="UGZ169" s="90"/>
      <c r="UHA169" s="90"/>
      <c r="UHB169" s="90"/>
      <c r="UHC169" s="90"/>
      <c r="UHD169" s="90"/>
      <c r="UHE169" s="90"/>
      <c r="UHF169" s="90"/>
      <c r="UHG169" s="90"/>
      <c r="UHH169" s="90"/>
      <c r="UHI169" s="90"/>
      <c r="UHJ169" s="90"/>
      <c r="UHK169" s="90"/>
      <c r="UHL169" s="90"/>
      <c r="UHM169" s="90"/>
      <c r="UHN169" s="90"/>
      <c r="UHO169" s="90"/>
      <c r="UHP169" s="90"/>
      <c r="UHQ169" s="90"/>
      <c r="UHR169" s="90"/>
      <c r="UHS169" s="90"/>
      <c r="UHT169" s="90"/>
      <c r="UHU169" s="90"/>
      <c r="UHV169" s="90"/>
      <c r="UHW169" s="90"/>
      <c r="UHX169" s="90"/>
      <c r="UHY169" s="90"/>
      <c r="UHZ169" s="90"/>
      <c r="UIA169" s="90"/>
      <c r="UIB169" s="90"/>
      <c r="UIC169" s="90"/>
      <c r="UID169" s="90"/>
      <c r="UIE169" s="90"/>
      <c r="UIF169" s="90"/>
      <c r="UIG169" s="90"/>
      <c r="UIH169" s="90"/>
      <c r="UII169" s="90"/>
      <c r="UIJ169" s="90"/>
      <c r="UIK169" s="90"/>
      <c r="UIL169" s="90"/>
      <c r="UIM169" s="90"/>
      <c r="UIN169" s="90"/>
      <c r="UIO169" s="90"/>
      <c r="UIP169" s="90"/>
      <c r="UIQ169" s="90"/>
      <c r="UIR169" s="90"/>
      <c r="UIS169" s="90"/>
      <c r="UIT169" s="90"/>
      <c r="UIU169" s="90"/>
      <c r="UIV169" s="90"/>
      <c r="UIW169" s="90"/>
      <c r="UIX169" s="90"/>
      <c r="UIY169" s="90"/>
      <c r="UIZ169" s="90"/>
      <c r="UJA169" s="90"/>
      <c r="UJB169" s="90"/>
      <c r="UJC169" s="90"/>
      <c r="UJD169" s="90"/>
      <c r="UJE169" s="90"/>
      <c r="UJF169" s="90"/>
      <c r="UJG169" s="90"/>
      <c r="UJH169" s="90"/>
      <c r="UJI169" s="90"/>
      <c r="UJJ169" s="90"/>
      <c r="UJK169" s="90"/>
      <c r="UJL169" s="90"/>
      <c r="UJM169" s="90"/>
      <c r="UJN169" s="90"/>
      <c r="UJO169" s="90"/>
      <c r="UJP169" s="90"/>
      <c r="UJQ169" s="90"/>
      <c r="UJR169" s="90"/>
      <c r="UJS169" s="90"/>
      <c r="UJT169" s="90"/>
      <c r="UJU169" s="90"/>
      <c r="UJV169" s="90"/>
      <c r="UJW169" s="90"/>
      <c r="UJX169" s="90"/>
      <c r="UJY169" s="90"/>
      <c r="UJZ169" s="90"/>
      <c r="UKA169" s="90"/>
      <c r="UKB169" s="90"/>
      <c r="UKC169" s="90"/>
      <c r="UKD169" s="90"/>
      <c r="UKE169" s="90"/>
      <c r="UKF169" s="90"/>
      <c r="UKG169" s="90"/>
      <c r="UKH169" s="90"/>
      <c r="UKI169" s="90"/>
      <c r="UKJ169" s="90"/>
      <c r="UKK169" s="90"/>
      <c r="UKL169" s="90"/>
      <c r="UKM169" s="90"/>
      <c r="UKN169" s="90"/>
      <c r="UKO169" s="90"/>
      <c r="UKP169" s="90"/>
      <c r="UKQ169" s="90"/>
      <c r="UKR169" s="90"/>
      <c r="UKS169" s="90"/>
      <c r="UKT169" s="90"/>
      <c r="UKU169" s="90"/>
      <c r="UKV169" s="90"/>
      <c r="UKW169" s="90"/>
      <c r="UKX169" s="90"/>
      <c r="UKY169" s="90"/>
      <c r="UKZ169" s="90"/>
      <c r="ULA169" s="90"/>
      <c r="ULB169" s="90"/>
      <c r="ULC169" s="90"/>
      <c r="ULD169" s="90"/>
      <c r="ULE169" s="90"/>
      <c r="ULF169" s="90"/>
      <c r="ULG169" s="90"/>
      <c r="ULH169" s="90"/>
      <c r="ULI169" s="90"/>
      <c r="ULJ169" s="90"/>
      <c r="ULK169" s="90"/>
      <c r="ULL169" s="90"/>
      <c r="ULM169" s="90"/>
      <c r="ULN169" s="90"/>
      <c r="ULO169" s="90"/>
      <c r="ULP169" s="90"/>
      <c r="ULQ169" s="90"/>
      <c r="ULR169" s="90"/>
      <c r="ULS169" s="90"/>
      <c r="ULT169" s="90"/>
      <c r="ULU169" s="90"/>
      <c r="ULV169" s="90"/>
      <c r="ULW169" s="90"/>
      <c r="ULX169" s="90"/>
      <c r="ULY169" s="90"/>
      <c r="ULZ169" s="90"/>
      <c r="UMA169" s="90"/>
      <c r="UMB169" s="90"/>
      <c r="UMC169" s="90"/>
      <c r="UMD169" s="90"/>
      <c r="UME169" s="90"/>
      <c r="UMF169" s="90"/>
      <c r="UMG169" s="90"/>
      <c r="UMH169" s="90"/>
      <c r="UMI169" s="90"/>
      <c r="UMJ169" s="90"/>
      <c r="UMK169" s="90"/>
      <c r="UML169" s="90"/>
      <c r="UMM169" s="90"/>
      <c r="UMN169" s="90"/>
      <c r="UMO169" s="90"/>
      <c r="UMP169" s="90"/>
      <c r="UMQ169" s="90"/>
      <c r="UMR169" s="90"/>
      <c r="UMS169" s="90"/>
      <c r="UMT169" s="90"/>
      <c r="UMU169" s="90"/>
      <c r="UMV169" s="90"/>
      <c r="UMW169" s="90"/>
      <c r="UMX169" s="90"/>
      <c r="UMY169" s="90"/>
      <c r="UMZ169" s="90"/>
      <c r="UNA169" s="90"/>
      <c r="UNB169" s="90"/>
      <c r="UNC169" s="90"/>
      <c r="UND169" s="90"/>
      <c r="UNE169" s="90"/>
      <c r="UNF169" s="90"/>
      <c r="UNG169" s="90"/>
      <c r="UNH169" s="90"/>
      <c r="UNI169" s="90"/>
      <c r="UNJ169" s="90"/>
      <c r="UNK169" s="90"/>
      <c r="UNL169" s="90"/>
      <c r="UNM169" s="90"/>
      <c r="UNN169" s="90"/>
      <c r="UNO169" s="90"/>
      <c r="UNP169" s="90"/>
      <c r="UNQ169" s="90"/>
      <c r="UNR169" s="90"/>
      <c r="UNS169" s="90"/>
      <c r="UNT169" s="90"/>
      <c r="UNU169" s="90"/>
      <c r="UNV169" s="90"/>
      <c r="UNW169" s="90"/>
      <c r="UNX169" s="90"/>
      <c r="UNY169" s="90"/>
      <c r="UNZ169" s="90"/>
      <c r="UOA169" s="90"/>
      <c r="UOB169" s="90"/>
      <c r="UOC169" s="90"/>
      <c r="UOD169" s="90"/>
      <c r="UOE169" s="90"/>
      <c r="UOF169" s="90"/>
      <c r="UOG169" s="90"/>
      <c r="UOH169" s="90"/>
      <c r="UOI169" s="90"/>
      <c r="UOJ169" s="90"/>
      <c r="UOK169" s="90"/>
      <c r="UOL169" s="90"/>
      <c r="UOM169" s="90"/>
      <c r="UON169" s="90"/>
      <c r="UOO169" s="90"/>
      <c r="UOP169" s="90"/>
      <c r="UOQ169" s="90"/>
      <c r="UOR169" s="90"/>
      <c r="UOS169" s="90"/>
      <c r="UOT169" s="90"/>
      <c r="UOU169" s="90"/>
      <c r="UOV169" s="90"/>
      <c r="UOW169" s="90"/>
      <c r="UOX169" s="90"/>
      <c r="UOY169" s="90"/>
      <c r="UOZ169" s="90"/>
      <c r="UPA169" s="90"/>
      <c r="UPB169" s="90"/>
      <c r="UPC169" s="90"/>
      <c r="UPD169" s="90"/>
      <c r="UPE169" s="90"/>
      <c r="UPF169" s="90"/>
      <c r="UPG169" s="90"/>
      <c r="UPH169" s="90"/>
      <c r="UPI169" s="90"/>
      <c r="UPJ169" s="90"/>
      <c r="UPK169" s="90"/>
      <c r="UPL169" s="90"/>
      <c r="UPM169" s="90"/>
      <c r="UPN169" s="90"/>
      <c r="UPO169" s="90"/>
      <c r="UPP169" s="90"/>
      <c r="UPQ169" s="90"/>
      <c r="UPR169" s="90"/>
      <c r="UPS169" s="90"/>
      <c r="UPT169" s="90"/>
      <c r="UPU169" s="90"/>
      <c r="UPV169" s="90"/>
      <c r="UPW169" s="90"/>
      <c r="UPX169" s="90"/>
      <c r="UPY169" s="90"/>
      <c r="UPZ169" s="90"/>
      <c r="UQA169" s="90"/>
      <c r="UQB169" s="90"/>
      <c r="UQC169" s="90"/>
      <c r="UQD169" s="90"/>
      <c r="UQE169" s="90"/>
      <c r="UQF169" s="90"/>
      <c r="UQG169" s="90"/>
      <c r="UQH169" s="90"/>
      <c r="UQI169" s="90"/>
      <c r="UQJ169" s="90"/>
      <c r="UQK169" s="90"/>
      <c r="UQL169" s="90"/>
      <c r="UQM169" s="90"/>
      <c r="UQN169" s="90"/>
      <c r="UQO169" s="90"/>
      <c r="UQP169" s="90"/>
      <c r="UQQ169" s="90"/>
      <c r="UQR169" s="90"/>
      <c r="UQS169" s="90"/>
      <c r="UQT169" s="90"/>
      <c r="UQU169" s="90"/>
      <c r="UQV169" s="90"/>
      <c r="UQW169" s="90"/>
      <c r="UQX169" s="90"/>
      <c r="UQY169" s="90"/>
      <c r="UQZ169" s="90"/>
      <c r="URA169" s="90"/>
      <c r="URB169" s="90"/>
      <c r="URC169" s="90"/>
      <c r="URD169" s="90"/>
      <c r="URE169" s="90"/>
      <c r="URF169" s="90"/>
      <c r="URG169" s="90"/>
      <c r="URH169" s="90"/>
      <c r="URI169" s="90"/>
      <c r="URJ169" s="90"/>
      <c r="URK169" s="90"/>
      <c r="URL169" s="90"/>
      <c r="URM169" s="90"/>
      <c r="URN169" s="90"/>
      <c r="URO169" s="90"/>
      <c r="URP169" s="90"/>
      <c r="URQ169" s="90"/>
      <c r="URR169" s="90"/>
      <c r="URS169" s="90"/>
      <c r="URT169" s="90"/>
      <c r="URU169" s="90"/>
      <c r="URV169" s="90"/>
      <c r="URW169" s="90"/>
      <c r="URX169" s="90"/>
      <c r="URY169" s="90"/>
      <c r="URZ169" s="90"/>
      <c r="USA169" s="90"/>
      <c r="USB169" s="90"/>
      <c r="USC169" s="90"/>
      <c r="USD169" s="90"/>
      <c r="USE169" s="90"/>
      <c r="USF169" s="90"/>
      <c r="USG169" s="90"/>
      <c r="USH169" s="90"/>
      <c r="USI169" s="90"/>
      <c r="USJ169" s="90"/>
      <c r="USK169" s="90"/>
      <c r="USL169" s="90"/>
      <c r="USM169" s="90"/>
      <c r="USN169" s="90"/>
      <c r="USO169" s="90"/>
      <c r="USP169" s="90"/>
      <c r="USQ169" s="90"/>
      <c r="USR169" s="90"/>
      <c r="USS169" s="90"/>
      <c r="UST169" s="90"/>
      <c r="USU169" s="90"/>
      <c r="USV169" s="90"/>
      <c r="USW169" s="90"/>
      <c r="USX169" s="90"/>
      <c r="USY169" s="90"/>
      <c r="USZ169" s="90"/>
      <c r="UTA169" s="90"/>
      <c r="UTB169" s="90"/>
      <c r="UTC169" s="90"/>
      <c r="UTD169" s="90"/>
      <c r="UTE169" s="90"/>
      <c r="UTF169" s="90"/>
      <c r="UTG169" s="90"/>
      <c r="UTH169" s="90"/>
      <c r="UTI169" s="90"/>
      <c r="UTJ169" s="90"/>
      <c r="UTK169" s="90"/>
      <c r="UTL169" s="90"/>
      <c r="UTM169" s="90"/>
      <c r="UTN169" s="90"/>
      <c r="UTO169" s="90"/>
      <c r="UTP169" s="90"/>
      <c r="UTQ169" s="90"/>
      <c r="UTR169" s="90"/>
      <c r="UTS169" s="90"/>
      <c r="UTT169" s="90"/>
      <c r="UTU169" s="90"/>
      <c r="UTV169" s="90"/>
      <c r="UTW169" s="90"/>
      <c r="UTX169" s="90"/>
      <c r="UTY169" s="90"/>
      <c r="UTZ169" s="90"/>
      <c r="UUA169" s="90"/>
      <c r="UUB169" s="90"/>
      <c r="UUC169" s="90"/>
      <c r="UUD169" s="90"/>
      <c r="UUE169" s="90"/>
      <c r="UUF169" s="90"/>
      <c r="UUG169" s="90"/>
      <c r="UUH169" s="90"/>
      <c r="UUI169" s="90"/>
      <c r="UUJ169" s="90"/>
      <c r="UUK169" s="90"/>
      <c r="UUL169" s="90"/>
      <c r="UUM169" s="90"/>
      <c r="UUN169" s="90"/>
      <c r="UUO169" s="90"/>
      <c r="UUP169" s="90"/>
      <c r="UUQ169" s="90"/>
      <c r="UUR169" s="90"/>
      <c r="UUS169" s="90"/>
      <c r="UUT169" s="90"/>
      <c r="UUU169" s="90"/>
      <c r="UUV169" s="90"/>
      <c r="UUW169" s="90"/>
      <c r="UUX169" s="90"/>
      <c r="UUY169" s="90"/>
      <c r="UUZ169" s="90"/>
      <c r="UVA169" s="90"/>
      <c r="UVB169" s="90"/>
      <c r="UVC169" s="90"/>
      <c r="UVD169" s="90"/>
      <c r="UVE169" s="90"/>
      <c r="UVF169" s="90"/>
      <c r="UVG169" s="90"/>
      <c r="UVH169" s="90"/>
      <c r="UVI169" s="90"/>
      <c r="UVJ169" s="90"/>
      <c r="UVK169" s="90"/>
      <c r="UVL169" s="90"/>
      <c r="UVM169" s="90"/>
      <c r="UVN169" s="90"/>
      <c r="UVO169" s="90"/>
      <c r="UVP169" s="90"/>
      <c r="UVQ169" s="90"/>
      <c r="UVR169" s="90"/>
      <c r="UVS169" s="90"/>
      <c r="UVT169" s="90"/>
      <c r="UVU169" s="90"/>
      <c r="UVV169" s="90"/>
      <c r="UVW169" s="90"/>
      <c r="UVX169" s="90"/>
      <c r="UVY169" s="90"/>
      <c r="UVZ169" s="90"/>
      <c r="UWA169" s="90"/>
      <c r="UWB169" s="90"/>
      <c r="UWC169" s="90"/>
      <c r="UWD169" s="90"/>
      <c r="UWE169" s="90"/>
      <c r="UWF169" s="90"/>
      <c r="UWG169" s="90"/>
      <c r="UWH169" s="90"/>
      <c r="UWI169" s="90"/>
      <c r="UWJ169" s="90"/>
      <c r="UWK169" s="90"/>
      <c r="UWL169" s="90"/>
      <c r="UWM169" s="90"/>
      <c r="UWN169" s="90"/>
      <c r="UWO169" s="90"/>
      <c r="UWP169" s="90"/>
      <c r="UWQ169" s="90"/>
      <c r="UWR169" s="90"/>
      <c r="UWS169" s="90"/>
      <c r="UWT169" s="90"/>
      <c r="UWU169" s="90"/>
      <c r="UWV169" s="90"/>
      <c r="UWW169" s="90"/>
      <c r="UWX169" s="90"/>
      <c r="UWY169" s="90"/>
      <c r="UWZ169" s="90"/>
      <c r="UXA169" s="90"/>
      <c r="UXB169" s="90"/>
      <c r="UXC169" s="90"/>
      <c r="UXD169" s="90"/>
      <c r="UXE169" s="90"/>
      <c r="UXF169" s="90"/>
      <c r="UXG169" s="90"/>
      <c r="UXH169" s="90"/>
      <c r="UXI169" s="90"/>
      <c r="UXJ169" s="90"/>
      <c r="UXK169" s="90"/>
      <c r="UXL169" s="90"/>
      <c r="UXM169" s="90"/>
      <c r="UXN169" s="90"/>
      <c r="UXO169" s="90"/>
      <c r="UXP169" s="90"/>
      <c r="UXQ169" s="90"/>
      <c r="UXR169" s="90"/>
      <c r="UXS169" s="90"/>
      <c r="UXT169" s="90"/>
      <c r="UXU169" s="90"/>
      <c r="UXV169" s="90"/>
      <c r="UXW169" s="90"/>
      <c r="UXX169" s="90"/>
      <c r="UXY169" s="90"/>
      <c r="UXZ169" s="90"/>
      <c r="UYA169" s="90"/>
      <c r="UYB169" s="90"/>
      <c r="UYC169" s="90"/>
      <c r="UYD169" s="90"/>
      <c r="UYE169" s="90"/>
      <c r="UYF169" s="90"/>
      <c r="UYG169" s="90"/>
      <c r="UYH169" s="90"/>
      <c r="UYI169" s="90"/>
      <c r="UYJ169" s="90"/>
      <c r="UYK169" s="90"/>
      <c r="UYL169" s="90"/>
      <c r="UYM169" s="90"/>
      <c r="UYN169" s="90"/>
      <c r="UYO169" s="90"/>
      <c r="UYP169" s="90"/>
      <c r="UYQ169" s="90"/>
      <c r="UYR169" s="90"/>
      <c r="UYS169" s="90"/>
      <c r="UYT169" s="90"/>
      <c r="UYU169" s="90"/>
      <c r="UYV169" s="90"/>
      <c r="UYW169" s="90"/>
      <c r="UYX169" s="90"/>
      <c r="UYY169" s="90"/>
      <c r="UYZ169" s="90"/>
      <c r="UZA169" s="90"/>
      <c r="UZB169" s="90"/>
      <c r="UZC169" s="90"/>
      <c r="UZD169" s="90"/>
      <c r="UZE169" s="90"/>
      <c r="UZF169" s="90"/>
      <c r="UZG169" s="90"/>
      <c r="UZH169" s="90"/>
      <c r="UZI169" s="90"/>
      <c r="UZJ169" s="90"/>
      <c r="UZK169" s="90"/>
      <c r="UZL169" s="90"/>
      <c r="UZM169" s="90"/>
      <c r="UZN169" s="90"/>
      <c r="UZO169" s="90"/>
      <c r="UZP169" s="90"/>
      <c r="UZQ169" s="90"/>
      <c r="UZR169" s="90"/>
      <c r="UZS169" s="90"/>
      <c r="UZT169" s="90"/>
      <c r="UZU169" s="90"/>
      <c r="UZV169" s="90"/>
      <c r="UZW169" s="90"/>
      <c r="UZX169" s="90"/>
      <c r="UZY169" s="90"/>
      <c r="UZZ169" s="90"/>
      <c r="VAA169" s="90"/>
      <c r="VAB169" s="90"/>
      <c r="VAC169" s="90"/>
      <c r="VAD169" s="90"/>
      <c r="VAE169" s="90"/>
      <c r="VAF169" s="90"/>
      <c r="VAG169" s="90"/>
      <c r="VAH169" s="90"/>
      <c r="VAI169" s="90"/>
      <c r="VAJ169" s="90"/>
      <c r="VAK169" s="90"/>
      <c r="VAL169" s="90"/>
      <c r="VAM169" s="90"/>
      <c r="VAN169" s="90"/>
      <c r="VAO169" s="90"/>
      <c r="VAP169" s="90"/>
      <c r="VAQ169" s="90"/>
      <c r="VAR169" s="90"/>
      <c r="VAS169" s="90"/>
      <c r="VAT169" s="90"/>
      <c r="VAU169" s="90"/>
      <c r="VAV169" s="90"/>
      <c r="VAW169" s="90"/>
      <c r="VAX169" s="90"/>
      <c r="VAY169" s="90"/>
      <c r="VAZ169" s="90"/>
      <c r="VBA169" s="90"/>
      <c r="VBB169" s="90"/>
      <c r="VBC169" s="90"/>
      <c r="VBD169" s="90"/>
      <c r="VBE169" s="90"/>
      <c r="VBF169" s="90"/>
      <c r="VBG169" s="90"/>
      <c r="VBH169" s="90"/>
      <c r="VBI169" s="90"/>
      <c r="VBJ169" s="90"/>
      <c r="VBK169" s="90"/>
      <c r="VBL169" s="90"/>
      <c r="VBM169" s="90"/>
      <c r="VBN169" s="90"/>
      <c r="VBO169" s="90"/>
      <c r="VBP169" s="90"/>
      <c r="VBQ169" s="90"/>
      <c r="VBR169" s="90"/>
      <c r="VBS169" s="90"/>
      <c r="VBT169" s="90"/>
      <c r="VBU169" s="90"/>
      <c r="VBV169" s="90"/>
      <c r="VBW169" s="90"/>
      <c r="VBX169" s="90"/>
      <c r="VBY169" s="90"/>
      <c r="VBZ169" s="90"/>
      <c r="VCA169" s="90"/>
      <c r="VCB169" s="90"/>
      <c r="VCC169" s="90"/>
      <c r="VCD169" s="90"/>
      <c r="VCE169" s="90"/>
      <c r="VCF169" s="90"/>
      <c r="VCG169" s="90"/>
      <c r="VCH169" s="90"/>
      <c r="VCI169" s="90"/>
      <c r="VCJ169" s="90"/>
      <c r="VCK169" s="90"/>
      <c r="VCL169" s="90"/>
      <c r="VCM169" s="90"/>
      <c r="VCN169" s="90"/>
      <c r="VCO169" s="90"/>
      <c r="VCP169" s="90"/>
      <c r="VCQ169" s="90"/>
      <c r="VCR169" s="90"/>
      <c r="VCS169" s="90"/>
      <c r="VCT169" s="90"/>
      <c r="VCU169" s="90"/>
      <c r="VCV169" s="90"/>
      <c r="VCW169" s="90"/>
      <c r="VCX169" s="90"/>
      <c r="VCY169" s="90"/>
      <c r="VCZ169" s="90"/>
      <c r="VDA169" s="90"/>
      <c r="VDB169" s="90"/>
      <c r="VDC169" s="90"/>
      <c r="VDD169" s="90"/>
      <c r="VDE169" s="90"/>
      <c r="VDF169" s="90"/>
      <c r="VDG169" s="90"/>
      <c r="VDH169" s="90"/>
      <c r="VDI169" s="90"/>
      <c r="VDJ169" s="90"/>
      <c r="VDK169" s="90"/>
      <c r="VDL169" s="90"/>
      <c r="VDM169" s="90"/>
      <c r="VDN169" s="90"/>
      <c r="VDO169" s="90"/>
      <c r="VDP169" s="90"/>
      <c r="VDQ169" s="90"/>
      <c r="VDR169" s="90"/>
      <c r="VDS169" s="90"/>
      <c r="VDT169" s="90"/>
      <c r="VDU169" s="90"/>
      <c r="VDV169" s="90"/>
      <c r="VDW169" s="90"/>
      <c r="VDX169" s="90"/>
      <c r="VDY169" s="90"/>
      <c r="VDZ169" s="90"/>
      <c r="VEA169" s="90"/>
      <c r="VEB169" s="90"/>
      <c r="VEC169" s="90"/>
      <c r="VED169" s="90"/>
      <c r="VEE169" s="90"/>
      <c r="VEF169" s="90"/>
      <c r="VEG169" s="90"/>
      <c r="VEH169" s="90"/>
      <c r="VEI169" s="90"/>
      <c r="VEJ169" s="90"/>
      <c r="VEK169" s="90"/>
      <c r="VEL169" s="90"/>
      <c r="VEM169" s="90"/>
      <c r="VEN169" s="90"/>
      <c r="VEO169" s="90"/>
      <c r="VEP169" s="90"/>
      <c r="VEQ169" s="90"/>
      <c r="VER169" s="90"/>
      <c r="VES169" s="90"/>
      <c r="VET169" s="90"/>
      <c r="VEU169" s="90"/>
      <c r="VEV169" s="90"/>
      <c r="VEW169" s="90"/>
      <c r="VEX169" s="90"/>
      <c r="VEY169" s="90"/>
      <c r="VEZ169" s="90"/>
      <c r="VFA169" s="90"/>
      <c r="VFB169" s="90"/>
      <c r="VFC169" s="90"/>
      <c r="VFD169" s="90"/>
      <c r="VFE169" s="90"/>
      <c r="VFF169" s="90"/>
      <c r="VFG169" s="90"/>
      <c r="VFH169" s="90"/>
      <c r="VFI169" s="90"/>
      <c r="VFJ169" s="90"/>
      <c r="VFK169" s="90"/>
      <c r="VFL169" s="90"/>
      <c r="VFM169" s="90"/>
      <c r="VFN169" s="90"/>
      <c r="VFO169" s="90"/>
      <c r="VFP169" s="90"/>
      <c r="VFQ169" s="90"/>
      <c r="VFR169" s="90"/>
      <c r="VFS169" s="90"/>
      <c r="VFT169" s="90"/>
      <c r="VFU169" s="90"/>
      <c r="VFV169" s="90"/>
      <c r="VFW169" s="90"/>
      <c r="VFX169" s="90"/>
      <c r="VFY169" s="90"/>
      <c r="VFZ169" s="90"/>
      <c r="VGA169" s="90"/>
      <c r="VGB169" s="90"/>
      <c r="VGC169" s="90"/>
      <c r="VGD169" s="90"/>
      <c r="VGE169" s="90"/>
      <c r="VGF169" s="90"/>
      <c r="VGG169" s="90"/>
      <c r="VGH169" s="90"/>
      <c r="VGI169" s="90"/>
      <c r="VGJ169" s="90"/>
      <c r="VGK169" s="90"/>
      <c r="VGL169" s="90"/>
      <c r="VGM169" s="90"/>
      <c r="VGN169" s="90"/>
      <c r="VGO169" s="90"/>
      <c r="VGP169" s="90"/>
      <c r="VGQ169" s="90"/>
      <c r="VGR169" s="90"/>
      <c r="VGS169" s="90"/>
      <c r="VGT169" s="90"/>
      <c r="VGU169" s="90"/>
      <c r="VGV169" s="90"/>
      <c r="VGW169" s="90"/>
      <c r="VGX169" s="90"/>
      <c r="VGY169" s="90"/>
      <c r="VGZ169" s="90"/>
      <c r="VHA169" s="90"/>
      <c r="VHB169" s="90"/>
      <c r="VHC169" s="90"/>
      <c r="VHD169" s="90"/>
      <c r="VHE169" s="90"/>
      <c r="VHF169" s="90"/>
      <c r="VHG169" s="90"/>
      <c r="VHH169" s="90"/>
      <c r="VHI169" s="90"/>
      <c r="VHJ169" s="90"/>
      <c r="VHK169" s="90"/>
      <c r="VHL169" s="90"/>
      <c r="VHM169" s="90"/>
      <c r="VHN169" s="90"/>
      <c r="VHO169" s="90"/>
      <c r="VHP169" s="90"/>
      <c r="VHQ169" s="90"/>
      <c r="VHR169" s="90"/>
      <c r="VHS169" s="90"/>
      <c r="VHT169" s="90"/>
      <c r="VHU169" s="90"/>
      <c r="VHV169" s="90"/>
      <c r="VHW169" s="90"/>
      <c r="VHX169" s="90"/>
      <c r="VHY169" s="90"/>
      <c r="VHZ169" s="90"/>
      <c r="VIA169" s="90"/>
      <c r="VIB169" s="90"/>
      <c r="VIC169" s="90"/>
      <c r="VID169" s="90"/>
      <c r="VIE169" s="90"/>
      <c r="VIF169" s="90"/>
      <c r="VIG169" s="90"/>
      <c r="VIH169" s="90"/>
      <c r="VII169" s="90"/>
      <c r="VIJ169" s="90"/>
      <c r="VIK169" s="90"/>
      <c r="VIL169" s="90"/>
      <c r="VIM169" s="90"/>
      <c r="VIN169" s="90"/>
      <c r="VIO169" s="90"/>
      <c r="VIP169" s="90"/>
      <c r="VIQ169" s="90"/>
      <c r="VIR169" s="90"/>
      <c r="VIS169" s="90"/>
      <c r="VIT169" s="90"/>
      <c r="VIU169" s="90"/>
      <c r="VIV169" s="90"/>
      <c r="VIW169" s="90"/>
      <c r="VIX169" s="90"/>
      <c r="VIY169" s="90"/>
      <c r="VIZ169" s="90"/>
      <c r="VJA169" s="90"/>
      <c r="VJB169" s="90"/>
      <c r="VJC169" s="90"/>
      <c r="VJD169" s="90"/>
      <c r="VJE169" s="90"/>
      <c r="VJF169" s="90"/>
      <c r="VJG169" s="90"/>
      <c r="VJH169" s="90"/>
      <c r="VJI169" s="90"/>
      <c r="VJJ169" s="90"/>
      <c r="VJK169" s="90"/>
      <c r="VJL169" s="90"/>
      <c r="VJM169" s="90"/>
      <c r="VJN169" s="90"/>
      <c r="VJO169" s="90"/>
      <c r="VJP169" s="90"/>
      <c r="VJQ169" s="90"/>
      <c r="VJR169" s="90"/>
      <c r="VJS169" s="90"/>
      <c r="VJT169" s="90"/>
      <c r="VJU169" s="90"/>
      <c r="VJV169" s="90"/>
      <c r="VJW169" s="90"/>
      <c r="VJX169" s="90"/>
      <c r="VJY169" s="90"/>
      <c r="VJZ169" s="90"/>
      <c r="VKA169" s="90"/>
      <c r="VKB169" s="90"/>
      <c r="VKC169" s="90"/>
      <c r="VKD169" s="90"/>
      <c r="VKE169" s="90"/>
      <c r="VKF169" s="90"/>
      <c r="VKG169" s="90"/>
      <c r="VKH169" s="90"/>
      <c r="VKI169" s="90"/>
      <c r="VKJ169" s="90"/>
      <c r="VKK169" s="90"/>
      <c r="VKL169" s="90"/>
      <c r="VKM169" s="90"/>
      <c r="VKN169" s="90"/>
      <c r="VKO169" s="90"/>
      <c r="VKP169" s="90"/>
      <c r="VKQ169" s="90"/>
      <c r="VKR169" s="90"/>
      <c r="VKS169" s="90"/>
      <c r="VKT169" s="90"/>
      <c r="VKU169" s="90"/>
      <c r="VKV169" s="90"/>
      <c r="VKW169" s="90"/>
      <c r="VKX169" s="90"/>
      <c r="VKY169" s="90"/>
      <c r="VKZ169" s="90"/>
      <c r="VLA169" s="90"/>
      <c r="VLB169" s="90"/>
      <c r="VLC169" s="90"/>
      <c r="VLD169" s="90"/>
      <c r="VLE169" s="90"/>
      <c r="VLF169" s="90"/>
      <c r="VLG169" s="90"/>
      <c r="VLH169" s="90"/>
      <c r="VLI169" s="90"/>
      <c r="VLJ169" s="90"/>
      <c r="VLK169" s="90"/>
      <c r="VLL169" s="90"/>
      <c r="VLM169" s="90"/>
      <c r="VLN169" s="90"/>
      <c r="VLO169" s="90"/>
      <c r="VLP169" s="90"/>
      <c r="VLQ169" s="90"/>
      <c r="VLR169" s="90"/>
      <c r="VLS169" s="90"/>
      <c r="VLT169" s="90"/>
      <c r="VLU169" s="90"/>
      <c r="VLV169" s="90"/>
      <c r="VLW169" s="90"/>
      <c r="VLX169" s="90"/>
      <c r="VLY169" s="90"/>
      <c r="VLZ169" s="90"/>
      <c r="VMA169" s="90"/>
      <c r="VMB169" s="90"/>
      <c r="VMC169" s="90"/>
      <c r="VMD169" s="90"/>
      <c r="VME169" s="90"/>
      <c r="VMF169" s="90"/>
      <c r="VMG169" s="90"/>
      <c r="VMH169" s="90"/>
      <c r="VMI169" s="90"/>
      <c r="VMJ169" s="90"/>
      <c r="VMK169" s="90"/>
      <c r="VML169" s="90"/>
      <c r="VMM169" s="90"/>
      <c r="VMN169" s="90"/>
      <c r="VMO169" s="90"/>
      <c r="VMP169" s="90"/>
      <c r="VMQ169" s="90"/>
      <c r="VMR169" s="90"/>
      <c r="VMS169" s="90"/>
      <c r="VMT169" s="90"/>
      <c r="VMU169" s="90"/>
      <c r="VMV169" s="90"/>
      <c r="VMW169" s="90"/>
      <c r="VMX169" s="90"/>
      <c r="VMY169" s="90"/>
      <c r="VMZ169" s="90"/>
      <c r="VNA169" s="90"/>
      <c r="VNB169" s="90"/>
      <c r="VNC169" s="90"/>
      <c r="VND169" s="90"/>
      <c r="VNE169" s="90"/>
      <c r="VNF169" s="90"/>
      <c r="VNG169" s="90"/>
      <c r="VNH169" s="90"/>
      <c r="VNI169" s="90"/>
      <c r="VNJ169" s="90"/>
      <c r="VNK169" s="90"/>
      <c r="VNL169" s="90"/>
      <c r="VNM169" s="90"/>
      <c r="VNN169" s="90"/>
      <c r="VNO169" s="90"/>
      <c r="VNP169" s="90"/>
      <c r="VNQ169" s="90"/>
      <c r="VNR169" s="90"/>
      <c r="VNS169" s="90"/>
      <c r="VNT169" s="90"/>
      <c r="VNU169" s="90"/>
      <c r="VNV169" s="90"/>
      <c r="VNW169" s="90"/>
      <c r="VNX169" s="90"/>
      <c r="VNY169" s="90"/>
      <c r="VNZ169" s="90"/>
      <c r="VOA169" s="90"/>
      <c r="VOB169" s="90"/>
      <c r="VOC169" s="90"/>
      <c r="VOD169" s="90"/>
      <c r="VOE169" s="90"/>
      <c r="VOF169" s="90"/>
      <c r="VOG169" s="90"/>
      <c r="VOH169" s="90"/>
      <c r="VOI169" s="90"/>
      <c r="VOJ169" s="90"/>
      <c r="VOK169" s="90"/>
      <c r="VOL169" s="90"/>
      <c r="VOM169" s="90"/>
      <c r="VON169" s="90"/>
      <c r="VOO169" s="90"/>
      <c r="VOP169" s="90"/>
      <c r="VOQ169" s="90"/>
      <c r="VOR169" s="90"/>
      <c r="VOS169" s="90"/>
      <c r="VOT169" s="90"/>
      <c r="VOU169" s="90"/>
      <c r="VOV169" s="90"/>
      <c r="VOW169" s="90"/>
      <c r="VOX169" s="90"/>
      <c r="VOY169" s="90"/>
      <c r="VOZ169" s="90"/>
      <c r="VPA169" s="90"/>
      <c r="VPB169" s="90"/>
      <c r="VPC169" s="90"/>
      <c r="VPD169" s="90"/>
      <c r="VPE169" s="90"/>
      <c r="VPF169" s="90"/>
      <c r="VPG169" s="90"/>
      <c r="VPH169" s="90"/>
      <c r="VPI169" s="90"/>
      <c r="VPJ169" s="90"/>
      <c r="VPK169" s="90"/>
      <c r="VPL169" s="90"/>
      <c r="VPM169" s="90"/>
      <c r="VPN169" s="90"/>
      <c r="VPO169" s="90"/>
      <c r="VPP169" s="90"/>
      <c r="VPQ169" s="90"/>
      <c r="VPR169" s="90"/>
      <c r="VPS169" s="90"/>
      <c r="VPT169" s="90"/>
      <c r="VPU169" s="90"/>
      <c r="VPV169" s="90"/>
      <c r="VPW169" s="90"/>
      <c r="VPX169" s="90"/>
      <c r="VPY169" s="90"/>
      <c r="VPZ169" s="90"/>
      <c r="VQA169" s="90"/>
      <c r="VQB169" s="90"/>
      <c r="VQC169" s="90"/>
      <c r="VQD169" s="90"/>
      <c r="VQE169" s="90"/>
      <c r="VQF169" s="90"/>
      <c r="VQG169" s="90"/>
      <c r="VQH169" s="90"/>
      <c r="VQI169" s="90"/>
      <c r="VQJ169" s="90"/>
      <c r="VQK169" s="90"/>
      <c r="VQL169" s="90"/>
      <c r="VQM169" s="90"/>
      <c r="VQN169" s="90"/>
      <c r="VQO169" s="90"/>
      <c r="VQP169" s="90"/>
      <c r="VQQ169" s="90"/>
      <c r="VQR169" s="90"/>
      <c r="VQS169" s="90"/>
      <c r="VQT169" s="90"/>
      <c r="VQU169" s="90"/>
      <c r="VQV169" s="90"/>
      <c r="VQW169" s="90"/>
      <c r="VQX169" s="90"/>
      <c r="VQY169" s="90"/>
      <c r="VQZ169" s="90"/>
      <c r="VRA169" s="90"/>
      <c r="VRB169" s="90"/>
      <c r="VRC169" s="90"/>
      <c r="VRD169" s="90"/>
      <c r="VRE169" s="90"/>
      <c r="VRF169" s="90"/>
      <c r="VRG169" s="90"/>
      <c r="VRH169" s="90"/>
      <c r="VRI169" s="90"/>
      <c r="VRJ169" s="90"/>
      <c r="VRK169" s="90"/>
      <c r="VRL169" s="90"/>
      <c r="VRM169" s="90"/>
      <c r="VRN169" s="90"/>
      <c r="VRO169" s="90"/>
      <c r="VRP169" s="90"/>
      <c r="VRQ169" s="90"/>
      <c r="VRR169" s="90"/>
      <c r="VRS169" s="90"/>
      <c r="VRT169" s="90"/>
      <c r="VRU169" s="90"/>
      <c r="VRV169" s="90"/>
      <c r="VRW169" s="90"/>
      <c r="VRX169" s="90"/>
      <c r="VRY169" s="90"/>
      <c r="VRZ169" s="90"/>
      <c r="VSA169" s="90"/>
      <c r="VSB169" s="90"/>
      <c r="VSC169" s="90"/>
      <c r="VSD169" s="90"/>
      <c r="VSE169" s="90"/>
      <c r="VSF169" s="90"/>
      <c r="VSG169" s="90"/>
      <c r="VSH169" s="90"/>
      <c r="VSI169" s="90"/>
      <c r="VSJ169" s="90"/>
      <c r="VSK169" s="90"/>
      <c r="VSL169" s="90"/>
      <c r="VSM169" s="90"/>
      <c r="VSN169" s="90"/>
      <c r="VSO169" s="90"/>
      <c r="VSP169" s="90"/>
      <c r="VSQ169" s="90"/>
      <c r="VSR169" s="90"/>
      <c r="VSS169" s="90"/>
      <c r="VST169" s="90"/>
      <c r="VSU169" s="90"/>
      <c r="VSV169" s="90"/>
      <c r="VSW169" s="90"/>
      <c r="VSX169" s="90"/>
      <c r="VSY169" s="90"/>
      <c r="VSZ169" s="90"/>
      <c r="VTA169" s="90"/>
      <c r="VTB169" s="90"/>
      <c r="VTC169" s="90"/>
      <c r="VTD169" s="90"/>
      <c r="VTE169" s="90"/>
      <c r="VTF169" s="90"/>
      <c r="VTG169" s="90"/>
      <c r="VTH169" s="90"/>
      <c r="VTI169" s="90"/>
      <c r="VTJ169" s="90"/>
      <c r="VTK169" s="90"/>
      <c r="VTL169" s="90"/>
      <c r="VTM169" s="90"/>
      <c r="VTN169" s="90"/>
      <c r="VTO169" s="90"/>
      <c r="VTP169" s="90"/>
      <c r="VTQ169" s="90"/>
      <c r="VTR169" s="90"/>
      <c r="VTS169" s="90"/>
      <c r="VTT169" s="90"/>
      <c r="VTU169" s="90"/>
      <c r="VTV169" s="90"/>
      <c r="VTW169" s="90"/>
      <c r="VTX169" s="90"/>
      <c r="VTY169" s="90"/>
      <c r="VTZ169" s="90"/>
      <c r="VUA169" s="90"/>
      <c r="VUB169" s="90"/>
      <c r="VUC169" s="90"/>
      <c r="VUD169" s="90"/>
      <c r="VUE169" s="90"/>
      <c r="VUF169" s="90"/>
      <c r="VUG169" s="90"/>
      <c r="VUH169" s="90"/>
      <c r="VUI169" s="90"/>
      <c r="VUJ169" s="90"/>
      <c r="VUK169" s="90"/>
      <c r="VUL169" s="90"/>
      <c r="VUM169" s="90"/>
      <c r="VUN169" s="90"/>
      <c r="VUO169" s="90"/>
      <c r="VUP169" s="90"/>
      <c r="VUQ169" s="90"/>
      <c r="VUR169" s="90"/>
      <c r="VUS169" s="90"/>
      <c r="VUT169" s="90"/>
      <c r="VUU169" s="90"/>
      <c r="VUV169" s="90"/>
      <c r="VUW169" s="90"/>
      <c r="VUX169" s="90"/>
      <c r="VUY169" s="90"/>
      <c r="VUZ169" s="90"/>
      <c r="VVA169" s="90"/>
      <c r="VVB169" s="90"/>
      <c r="VVC169" s="90"/>
      <c r="VVD169" s="90"/>
      <c r="VVE169" s="90"/>
      <c r="VVF169" s="90"/>
      <c r="VVG169" s="90"/>
      <c r="VVH169" s="90"/>
      <c r="VVI169" s="90"/>
      <c r="VVJ169" s="90"/>
      <c r="VVK169" s="90"/>
      <c r="VVL169" s="90"/>
      <c r="VVM169" s="90"/>
      <c r="VVN169" s="90"/>
      <c r="VVO169" s="90"/>
      <c r="VVP169" s="90"/>
      <c r="VVQ169" s="90"/>
      <c r="VVR169" s="90"/>
      <c r="VVS169" s="90"/>
      <c r="VVT169" s="90"/>
      <c r="VVU169" s="90"/>
      <c r="VVV169" s="90"/>
      <c r="VVW169" s="90"/>
      <c r="VVX169" s="90"/>
      <c r="VVY169" s="90"/>
      <c r="VVZ169" s="90"/>
      <c r="VWA169" s="90"/>
      <c r="VWB169" s="90"/>
      <c r="VWC169" s="90"/>
      <c r="VWD169" s="90"/>
      <c r="VWE169" s="90"/>
      <c r="VWF169" s="90"/>
      <c r="VWG169" s="90"/>
      <c r="VWH169" s="90"/>
      <c r="VWI169" s="90"/>
      <c r="VWJ169" s="90"/>
      <c r="VWK169" s="90"/>
      <c r="VWL169" s="90"/>
      <c r="VWM169" s="90"/>
      <c r="VWN169" s="90"/>
      <c r="VWO169" s="90"/>
      <c r="VWP169" s="90"/>
      <c r="VWQ169" s="90"/>
      <c r="VWR169" s="90"/>
      <c r="VWS169" s="90"/>
      <c r="VWT169" s="90"/>
      <c r="VWU169" s="90"/>
      <c r="VWV169" s="90"/>
      <c r="VWW169" s="90"/>
      <c r="VWX169" s="90"/>
      <c r="VWY169" s="90"/>
      <c r="VWZ169" s="90"/>
      <c r="VXA169" s="90"/>
      <c r="VXB169" s="90"/>
      <c r="VXC169" s="90"/>
      <c r="VXD169" s="90"/>
      <c r="VXE169" s="90"/>
      <c r="VXF169" s="90"/>
      <c r="VXG169" s="90"/>
      <c r="VXH169" s="90"/>
      <c r="VXI169" s="90"/>
      <c r="VXJ169" s="90"/>
      <c r="VXK169" s="90"/>
      <c r="VXL169" s="90"/>
      <c r="VXM169" s="90"/>
      <c r="VXN169" s="90"/>
      <c r="VXO169" s="90"/>
      <c r="VXP169" s="90"/>
      <c r="VXQ169" s="90"/>
      <c r="VXR169" s="90"/>
      <c r="VXS169" s="90"/>
      <c r="VXT169" s="90"/>
      <c r="VXU169" s="90"/>
      <c r="VXV169" s="90"/>
      <c r="VXW169" s="90"/>
      <c r="VXX169" s="90"/>
      <c r="VXY169" s="90"/>
      <c r="VXZ169" s="90"/>
      <c r="VYA169" s="90"/>
      <c r="VYB169" s="90"/>
      <c r="VYC169" s="90"/>
      <c r="VYD169" s="90"/>
      <c r="VYE169" s="90"/>
      <c r="VYF169" s="90"/>
      <c r="VYG169" s="90"/>
      <c r="VYH169" s="90"/>
      <c r="VYI169" s="90"/>
      <c r="VYJ169" s="90"/>
      <c r="VYK169" s="90"/>
      <c r="VYL169" s="90"/>
      <c r="VYM169" s="90"/>
      <c r="VYN169" s="90"/>
      <c r="VYO169" s="90"/>
      <c r="VYP169" s="90"/>
      <c r="VYQ169" s="90"/>
      <c r="VYR169" s="90"/>
      <c r="VYS169" s="90"/>
      <c r="VYT169" s="90"/>
      <c r="VYU169" s="90"/>
      <c r="VYV169" s="90"/>
      <c r="VYW169" s="90"/>
      <c r="VYX169" s="90"/>
      <c r="VYY169" s="90"/>
      <c r="VYZ169" s="90"/>
      <c r="VZA169" s="90"/>
      <c r="VZB169" s="90"/>
      <c r="VZC169" s="90"/>
      <c r="VZD169" s="90"/>
      <c r="VZE169" s="90"/>
      <c r="VZF169" s="90"/>
      <c r="VZG169" s="90"/>
      <c r="VZH169" s="90"/>
      <c r="VZI169" s="90"/>
      <c r="VZJ169" s="90"/>
      <c r="VZK169" s="90"/>
      <c r="VZL169" s="90"/>
      <c r="VZM169" s="90"/>
      <c r="VZN169" s="90"/>
      <c r="VZO169" s="90"/>
      <c r="VZP169" s="90"/>
      <c r="VZQ169" s="90"/>
      <c r="VZR169" s="90"/>
      <c r="VZS169" s="90"/>
      <c r="VZT169" s="90"/>
      <c r="VZU169" s="90"/>
      <c r="VZV169" s="90"/>
      <c r="VZW169" s="90"/>
      <c r="VZX169" s="90"/>
      <c r="VZY169" s="90"/>
      <c r="VZZ169" s="90"/>
      <c r="WAA169" s="90"/>
      <c r="WAB169" s="90"/>
      <c r="WAC169" s="90"/>
      <c r="WAD169" s="90"/>
      <c r="WAE169" s="90"/>
      <c r="WAF169" s="90"/>
      <c r="WAG169" s="90"/>
      <c r="WAH169" s="90"/>
      <c r="WAI169" s="90"/>
      <c r="WAJ169" s="90"/>
      <c r="WAK169" s="90"/>
      <c r="WAL169" s="90"/>
      <c r="WAM169" s="90"/>
      <c r="WAN169" s="90"/>
      <c r="WAO169" s="90"/>
      <c r="WAP169" s="90"/>
      <c r="WAQ169" s="90"/>
      <c r="WAR169" s="90"/>
      <c r="WAS169" s="90"/>
      <c r="WAT169" s="90"/>
      <c r="WAU169" s="90"/>
      <c r="WAV169" s="90"/>
      <c r="WAW169" s="90"/>
      <c r="WAX169" s="90"/>
      <c r="WAY169" s="90"/>
      <c r="WAZ169" s="90"/>
      <c r="WBA169" s="90"/>
      <c r="WBB169" s="90"/>
      <c r="WBC169" s="90"/>
      <c r="WBD169" s="90"/>
      <c r="WBE169" s="90"/>
      <c r="WBF169" s="90"/>
      <c r="WBG169" s="90"/>
      <c r="WBH169" s="90"/>
      <c r="WBI169" s="90"/>
      <c r="WBJ169" s="90"/>
      <c r="WBK169" s="90"/>
      <c r="WBL169" s="90"/>
      <c r="WBM169" s="90"/>
      <c r="WBN169" s="90"/>
      <c r="WBO169" s="90"/>
      <c r="WBP169" s="90"/>
      <c r="WBQ169" s="90"/>
      <c r="WBR169" s="90"/>
      <c r="WBS169" s="90"/>
      <c r="WBT169" s="90"/>
      <c r="WBU169" s="90"/>
      <c r="WBV169" s="90"/>
      <c r="WBW169" s="90"/>
      <c r="WBX169" s="90"/>
      <c r="WBY169" s="90"/>
      <c r="WBZ169" s="90"/>
      <c r="WCA169" s="90"/>
      <c r="WCB169" s="90"/>
      <c r="WCC169" s="90"/>
      <c r="WCD169" s="90"/>
      <c r="WCE169" s="90"/>
      <c r="WCF169" s="90"/>
      <c r="WCG169" s="90"/>
      <c r="WCH169" s="90"/>
      <c r="WCI169" s="90"/>
      <c r="WCJ169" s="90"/>
      <c r="WCK169" s="90"/>
      <c r="WCL169" s="90"/>
      <c r="WCM169" s="90"/>
      <c r="WCN169" s="90"/>
      <c r="WCO169" s="90"/>
      <c r="WCP169" s="90"/>
      <c r="WCQ169" s="90"/>
      <c r="WCR169" s="90"/>
      <c r="WCS169" s="90"/>
      <c r="WCT169" s="90"/>
      <c r="WCU169" s="90"/>
      <c r="WCV169" s="90"/>
      <c r="WCW169" s="90"/>
      <c r="WCX169" s="90"/>
      <c r="WCY169" s="90"/>
      <c r="WCZ169" s="90"/>
      <c r="WDA169" s="90"/>
      <c r="WDB169" s="90"/>
      <c r="WDC169" s="90"/>
      <c r="WDD169" s="90"/>
      <c r="WDE169" s="90"/>
      <c r="WDF169" s="90"/>
      <c r="WDG169" s="90"/>
      <c r="WDH169" s="90"/>
      <c r="WDI169" s="90"/>
      <c r="WDJ169" s="90"/>
      <c r="WDK169" s="90"/>
      <c r="WDL169" s="90"/>
      <c r="WDM169" s="90"/>
      <c r="WDN169" s="90"/>
      <c r="WDO169" s="90"/>
      <c r="WDP169" s="90"/>
      <c r="WDQ169" s="90"/>
      <c r="WDR169" s="90"/>
      <c r="WDS169" s="90"/>
      <c r="WDT169" s="90"/>
      <c r="WDU169" s="90"/>
      <c r="WDV169" s="90"/>
      <c r="WDW169" s="90"/>
      <c r="WDX169" s="90"/>
      <c r="WDY169" s="90"/>
      <c r="WDZ169" s="90"/>
      <c r="WEA169" s="90"/>
      <c r="WEB169" s="90"/>
      <c r="WEC169" s="90"/>
      <c r="WED169" s="90"/>
      <c r="WEE169" s="90"/>
      <c r="WEF169" s="90"/>
      <c r="WEG169" s="90"/>
      <c r="WEH169" s="90"/>
      <c r="WEI169" s="90"/>
      <c r="WEJ169" s="90"/>
      <c r="WEK169" s="90"/>
      <c r="WEL169" s="90"/>
      <c r="WEM169" s="90"/>
      <c r="WEN169" s="90"/>
      <c r="WEO169" s="90"/>
      <c r="WEP169" s="90"/>
      <c r="WEQ169" s="90"/>
      <c r="WER169" s="90"/>
      <c r="WES169" s="90"/>
      <c r="WET169" s="90"/>
      <c r="WEU169" s="90"/>
      <c r="WEV169" s="90"/>
      <c r="WEW169" s="90"/>
      <c r="WEX169" s="90"/>
      <c r="WEY169" s="90"/>
      <c r="WEZ169" s="90"/>
      <c r="WFA169" s="90"/>
      <c r="WFB169" s="90"/>
      <c r="WFC169" s="90"/>
      <c r="WFD169" s="90"/>
      <c r="WFE169" s="90"/>
      <c r="WFF169" s="90"/>
      <c r="WFG169" s="90"/>
      <c r="WFH169" s="90"/>
      <c r="WFI169" s="90"/>
      <c r="WFJ169" s="90"/>
      <c r="WFK169" s="90"/>
      <c r="WFL169" s="90"/>
      <c r="WFM169" s="90"/>
      <c r="WFN169" s="90"/>
      <c r="WFO169" s="90"/>
      <c r="WFP169" s="90"/>
      <c r="WFQ169" s="90"/>
      <c r="WFR169" s="90"/>
      <c r="WFS169" s="90"/>
      <c r="WFT169" s="90"/>
      <c r="WFU169" s="90"/>
      <c r="WFV169" s="90"/>
      <c r="WFW169" s="90"/>
      <c r="WFX169" s="90"/>
      <c r="WFY169" s="90"/>
      <c r="WFZ169" s="90"/>
      <c r="WGA169" s="90"/>
      <c r="WGB169" s="90"/>
      <c r="WGC169" s="90"/>
      <c r="WGD169" s="90"/>
      <c r="WGE169" s="90"/>
      <c r="WGF169" s="90"/>
      <c r="WGG169" s="90"/>
      <c r="WGH169" s="90"/>
      <c r="WGI169" s="90"/>
      <c r="WGJ169" s="90"/>
      <c r="WGK169" s="90"/>
      <c r="WGL169" s="90"/>
      <c r="WGM169" s="90"/>
      <c r="WGN169" s="90"/>
      <c r="WGO169" s="90"/>
      <c r="WGP169" s="90"/>
      <c r="WGQ169" s="90"/>
      <c r="WGR169" s="90"/>
      <c r="WGS169" s="90"/>
      <c r="WGT169" s="90"/>
      <c r="WGU169" s="90"/>
      <c r="WGV169" s="90"/>
      <c r="WGW169" s="90"/>
      <c r="WGX169" s="90"/>
      <c r="WGY169" s="90"/>
      <c r="WGZ169" s="90"/>
      <c r="WHA169" s="90"/>
      <c r="WHB169" s="90"/>
      <c r="WHC169" s="90"/>
      <c r="WHD169" s="90"/>
      <c r="WHE169" s="90"/>
      <c r="WHF169" s="90"/>
      <c r="WHG169" s="90"/>
      <c r="WHH169" s="90"/>
      <c r="WHI169" s="90"/>
      <c r="WHJ169" s="90"/>
      <c r="WHK169" s="90"/>
      <c r="WHL169" s="90"/>
      <c r="WHM169" s="90"/>
      <c r="WHN169" s="90"/>
      <c r="WHO169" s="90"/>
      <c r="WHP169" s="90"/>
      <c r="WHQ169" s="90"/>
      <c r="WHR169" s="90"/>
      <c r="WHS169" s="90"/>
      <c r="WHT169" s="90"/>
      <c r="WHU169" s="90"/>
      <c r="WHV169" s="90"/>
      <c r="WHW169" s="90"/>
      <c r="WHX169" s="90"/>
      <c r="WHY169" s="90"/>
      <c r="WHZ169" s="90"/>
      <c r="WIA169" s="90"/>
      <c r="WIB169" s="90"/>
      <c r="WIC169" s="90"/>
      <c r="WID169" s="90"/>
      <c r="WIE169" s="90"/>
      <c r="WIF169" s="90"/>
      <c r="WIG169" s="90"/>
      <c r="WIH169" s="90"/>
      <c r="WII169" s="90"/>
      <c r="WIJ169" s="90"/>
      <c r="WIK169" s="90"/>
      <c r="WIL169" s="90"/>
      <c r="WIM169" s="90"/>
      <c r="WIN169" s="90"/>
      <c r="WIO169" s="90"/>
      <c r="WIP169" s="90"/>
      <c r="WIQ169" s="90"/>
      <c r="WIR169" s="90"/>
      <c r="WIS169" s="90"/>
      <c r="WIT169" s="90"/>
      <c r="WIU169" s="90"/>
      <c r="WIV169" s="90"/>
      <c r="WIW169" s="90"/>
      <c r="WIX169" s="90"/>
      <c r="WIY169" s="90"/>
      <c r="WIZ169" s="90"/>
      <c r="WJA169" s="90"/>
      <c r="WJB169" s="90"/>
      <c r="WJC169" s="90"/>
      <c r="WJD169" s="90"/>
      <c r="WJE169" s="90"/>
      <c r="WJF169" s="90"/>
      <c r="WJG169" s="90"/>
      <c r="WJH169" s="90"/>
      <c r="WJI169" s="90"/>
      <c r="WJJ169" s="90"/>
      <c r="WJK169" s="90"/>
      <c r="WJL169" s="90"/>
      <c r="WJM169" s="90"/>
      <c r="WJN169" s="90"/>
      <c r="WJO169" s="90"/>
      <c r="WJP169" s="90"/>
      <c r="WJQ169" s="90"/>
      <c r="WJR169" s="90"/>
      <c r="WJS169" s="90"/>
      <c r="WJT169" s="90"/>
      <c r="WJU169" s="90"/>
      <c r="WJV169" s="90"/>
      <c r="WJW169" s="90"/>
      <c r="WJX169" s="90"/>
      <c r="WJY169" s="90"/>
      <c r="WJZ169" s="90"/>
      <c r="WKA169" s="90"/>
      <c r="WKB169" s="90"/>
      <c r="WKC169" s="90"/>
      <c r="WKD169" s="90"/>
      <c r="WKE169" s="90"/>
      <c r="WKF169" s="90"/>
      <c r="WKG169" s="90"/>
      <c r="WKH169" s="90"/>
      <c r="WKI169" s="90"/>
      <c r="WKJ169" s="90"/>
      <c r="WKK169" s="90"/>
      <c r="WKL169" s="90"/>
      <c r="WKM169" s="90"/>
      <c r="WKN169" s="90"/>
      <c r="WKO169" s="90"/>
      <c r="WKP169" s="90"/>
      <c r="WKQ169" s="90"/>
      <c r="WKR169" s="90"/>
      <c r="WKS169" s="90"/>
      <c r="WKT169" s="90"/>
      <c r="WKU169" s="90"/>
      <c r="WKV169" s="90"/>
      <c r="WKW169" s="90"/>
      <c r="WKX169" s="90"/>
      <c r="WKY169" s="90"/>
      <c r="WKZ169" s="90"/>
      <c r="WLA169" s="90"/>
      <c r="WLB169" s="90"/>
      <c r="WLC169" s="90"/>
      <c r="WLD169" s="90"/>
      <c r="WLE169" s="90"/>
      <c r="WLF169" s="90"/>
      <c r="WLG169" s="90"/>
      <c r="WLH169" s="90"/>
      <c r="WLI169" s="90"/>
      <c r="WLJ169" s="90"/>
      <c r="WLK169" s="90"/>
      <c r="WLL169" s="90"/>
      <c r="WLM169" s="90"/>
      <c r="WLN169" s="90"/>
      <c r="WLO169" s="90"/>
      <c r="WLP169" s="90"/>
      <c r="WLQ169" s="90"/>
      <c r="WLR169" s="90"/>
      <c r="WLS169" s="90"/>
      <c r="WLT169" s="90"/>
      <c r="WLU169" s="90"/>
      <c r="WLV169" s="90"/>
      <c r="WLW169" s="90"/>
      <c r="WLX169" s="90"/>
      <c r="WLY169" s="90"/>
      <c r="WLZ169" s="90"/>
      <c r="WMA169" s="90"/>
      <c r="WMB169" s="90"/>
      <c r="WMC169" s="90"/>
      <c r="WMD169" s="90"/>
      <c r="WME169" s="90"/>
      <c r="WMF169" s="90"/>
      <c r="WMG169" s="90"/>
      <c r="WMH169" s="90"/>
      <c r="WMI169" s="90"/>
      <c r="WMJ169" s="90"/>
      <c r="WMK169" s="90"/>
      <c r="WML169" s="90"/>
      <c r="WMM169" s="90"/>
      <c r="WMN169" s="90"/>
      <c r="WMO169" s="90"/>
      <c r="WMP169" s="90"/>
      <c r="WMQ169" s="90"/>
      <c r="WMR169" s="90"/>
      <c r="WMS169" s="90"/>
      <c r="WMT169" s="90"/>
      <c r="WMU169" s="90"/>
      <c r="WMV169" s="90"/>
      <c r="WMW169" s="90"/>
      <c r="WMX169" s="90"/>
      <c r="WMY169" s="90"/>
      <c r="WMZ169" s="90"/>
      <c r="WNA169" s="90"/>
      <c r="WNB169" s="90"/>
      <c r="WNC169" s="90"/>
      <c r="WND169" s="90"/>
      <c r="WNE169" s="90"/>
      <c r="WNF169" s="90"/>
      <c r="WNG169" s="90"/>
      <c r="WNH169" s="90"/>
      <c r="WNI169" s="90"/>
      <c r="WNJ169" s="90"/>
      <c r="WNK169" s="90"/>
      <c r="WNL169" s="90"/>
      <c r="WNM169" s="90"/>
      <c r="WNN169" s="90"/>
      <c r="WNO169" s="90"/>
      <c r="WNP169" s="90"/>
      <c r="WNQ169" s="90"/>
      <c r="WNR169" s="90"/>
      <c r="WNS169" s="90"/>
      <c r="WNT169" s="90"/>
      <c r="WNU169" s="90"/>
      <c r="WNV169" s="90"/>
      <c r="WNW169" s="90"/>
      <c r="WNX169" s="90"/>
      <c r="WNY169" s="90"/>
      <c r="WNZ169" s="90"/>
      <c r="WOA169" s="90"/>
      <c r="WOB169" s="90"/>
      <c r="WOC169" s="90"/>
      <c r="WOD169" s="90"/>
      <c r="WOE169" s="90"/>
      <c r="WOF169" s="90"/>
      <c r="WOG169" s="90"/>
      <c r="WOH169" s="90"/>
      <c r="WOI169" s="90"/>
      <c r="WOJ169" s="90"/>
      <c r="WOK169" s="90"/>
      <c r="WOL169" s="90"/>
      <c r="WOM169" s="90"/>
      <c r="WON169" s="90"/>
      <c r="WOO169" s="90"/>
      <c r="WOP169" s="90"/>
      <c r="WOQ169" s="90"/>
      <c r="WOR169" s="90"/>
      <c r="WOS169" s="90"/>
      <c r="WOT169" s="90"/>
      <c r="WOU169" s="90"/>
      <c r="WOV169" s="90"/>
      <c r="WOW169" s="90"/>
      <c r="WOX169" s="90"/>
      <c r="WOY169" s="90"/>
      <c r="WOZ169" s="90"/>
      <c r="WPA169" s="90"/>
      <c r="WPB169" s="90"/>
      <c r="WPC169" s="90"/>
      <c r="WPD169" s="90"/>
      <c r="WPE169" s="90"/>
      <c r="WPF169" s="90"/>
      <c r="WPG169" s="90"/>
      <c r="WPH169" s="90"/>
      <c r="WPI169" s="90"/>
      <c r="WPJ169" s="90"/>
      <c r="WPK169" s="90"/>
      <c r="WPL169" s="90"/>
      <c r="WPM169" s="90"/>
      <c r="WPN169" s="90"/>
      <c r="WPO169" s="90"/>
      <c r="WPP169" s="90"/>
      <c r="WPQ169" s="90"/>
      <c r="WPR169" s="90"/>
      <c r="WPS169" s="90"/>
      <c r="WPT169" s="90"/>
      <c r="WPU169" s="90"/>
      <c r="WPV169" s="90"/>
      <c r="WPW169" s="90"/>
      <c r="WPX169" s="90"/>
      <c r="WPY169" s="90"/>
      <c r="WPZ169" s="90"/>
      <c r="WQA169" s="90"/>
      <c r="WQB169" s="90"/>
      <c r="WQC169" s="90"/>
      <c r="WQD169" s="90"/>
      <c r="WQE169" s="90"/>
      <c r="WQF169" s="90"/>
      <c r="WQG169" s="90"/>
      <c r="WQH169" s="90"/>
      <c r="WQI169" s="90"/>
      <c r="WQJ169" s="90"/>
      <c r="WQK169" s="90"/>
      <c r="WQL169" s="90"/>
      <c r="WQM169" s="90"/>
      <c r="WQN169" s="90"/>
      <c r="WQO169" s="90"/>
      <c r="WQP169" s="90"/>
      <c r="WQQ169" s="90"/>
      <c r="WQR169" s="90"/>
      <c r="WQS169" s="90"/>
      <c r="WQT169" s="90"/>
      <c r="WQU169" s="90"/>
      <c r="WQV169" s="90"/>
      <c r="WQW169" s="90"/>
      <c r="WQX169" s="90"/>
      <c r="WQY169" s="90"/>
      <c r="WQZ169" s="90"/>
      <c r="WRA169" s="90"/>
      <c r="WRB169" s="90"/>
      <c r="WRC169" s="90"/>
      <c r="WRD169" s="90"/>
      <c r="WRE169" s="90"/>
      <c r="WRF169" s="90"/>
      <c r="WRG169" s="90"/>
      <c r="WRH169" s="90"/>
      <c r="WRI169" s="90"/>
      <c r="WRJ169" s="90"/>
      <c r="WRK169" s="90"/>
      <c r="WRL169" s="90"/>
      <c r="WRM169" s="90"/>
      <c r="WRN169" s="90"/>
      <c r="WRO169" s="90"/>
      <c r="WRP169" s="90"/>
      <c r="WRQ169" s="90"/>
      <c r="WRR169" s="90"/>
      <c r="WRS169" s="90"/>
      <c r="WRT169" s="90"/>
      <c r="WRU169" s="90"/>
      <c r="WRV169" s="90"/>
      <c r="WRW169" s="90"/>
      <c r="WRX169" s="90"/>
      <c r="WRY169" s="90"/>
      <c r="WRZ169" s="90"/>
      <c r="WSA169" s="90"/>
      <c r="WSB169" s="90"/>
      <c r="WSC169" s="90"/>
      <c r="WSD169" s="90"/>
      <c r="WSE169" s="90"/>
      <c r="WSF169" s="90"/>
      <c r="WSG169" s="90"/>
      <c r="WSH169" s="90"/>
      <c r="WSI169" s="90"/>
      <c r="WSJ169" s="90"/>
      <c r="WSK169" s="90"/>
      <c r="WSL169" s="90"/>
      <c r="WSM169" s="90"/>
      <c r="WSN169" s="90"/>
      <c r="WSO169" s="90"/>
      <c r="WSP169" s="90"/>
      <c r="WSQ169" s="90"/>
      <c r="WSR169" s="90"/>
      <c r="WSS169" s="90"/>
      <c r="WST169" s="90"/>
      <c r="WSU169" s="90"/>
      <c r="WSV169" s="90"/>
      <c r="WSW169" s="90"/>
      <c r="WSX169" s="90"/>
      <c r="WSY169" s="90"/>
      <c r="WSZ169" s="90"/>
      <c r="WTA169" s="90"/>
      <c r="WTB169" s="90"/>
      <c r="WTC169" s="90"/>
      <c r="WTD169" s="90"/>
      <c r="WTE169" s="90"/>
      <c r="WTF169" s="90"/>
      <c r="WTG169" s="90"/>
      <c r="WTH169" s="90"/>
      <c r="WTI169" s="90"/>
      <c r="WTJ169" s="90"/>
      <c r="WTK169" s="90"/>
      <c r="WTL169" s="90"/>
      <c r="WTM169" s="90"/>
      <c r="WTN169" s="90"/>
      <c r="WTO169" s="90"/>
      <c r="WTP169" s="90"/>
      <c r="WTQ169" s="90"/>
      <c r="WTR169" s="90"/>
      <c r="WTS169" s="90"/>
      <c r="WTT169" s="90"/>
      <c r="WTU169" s="90"/>
      <c r="WTV169" s="90"/>
      <c r="WTW169" s="90"/>
      <c r="WTX169" s="90"/>
      <c r="WTY169" s="90"/>
      <c r="WTZ169" s="90"/>
      <c r="WUA169" s="90"/>
      <c r="WUB169" s="90"/>
      <c r="WUC169" s="90"/>
      <c r="WUD169" s="90"/>
      <c r="WUE169" s="90"/>
      <c r="WUF169" s="90"/>
      <c r="WUG169" s="90"/>
      <c r="WUH169" s="90"/>
      <c r="WUI169" s="90"/>
      <c r="WUJ169" s="90"/>
      <c r="WUK169" s="90"/>
      <c r="WUL169" s="90"/>
      <c r="WUM169" s="90"/>
      <c r="WUN169" s="90"/>
      <c r="WUO169" s="90"/>
      <c r="WUP169" s="90"/>
      <c r="WUQ169" s="90"/>
      <c r="WUR169" s="90"/>
      <c r="WUS169" s="90"/>
      <c r="WUT169" s="90"/>
      <c r="WUU169" s="90"/>
      <c r="WUV169" s="90"/>
      <c r="WUW169" s="90"/>
      <c r="WUX169" s="90"/>
      <c r="WUY169" s="90"/>
      <c r="WUZ169" s="90"/>
      <c r="WVA169" s="90"/>
      <c r="WVB169" s="90"/>
      <c r="WVC169" s="90"/>
      <c r="WVD169" s="90"/>
      <c r="WVE169" s="90"/>
      <c r="WVF169" s="90"/>
      <c r="WVG169" s="90"/>
      <c r="WVH169" s="90"/>
      <c r="WVI169" s="90"/>
      <c r="WVJ169" s="90"/>
      <c r="WVK169" s="90"/>
      <c r="WVL169" s="90"/>
      <c r="WVM169" s="90"/>
      <c r="WVN169" s="90"/>
      <c r="WVO169" s="90"/>
      <c r="WVP169" s="90"/>
      <c r="WVQ169" s="90"/>
    </row>
    <row r="171" spans="2:16137" s="91" customFormat="1" x14ac:dyDescent="0.35">
      <c r="B171" s="92"/>
      <c r="C171" s="90"/>
      <c r="F171" s="90"/>
      <c r="G171" s="90"/>
      <c r="H171" s="90"/>
      <c r="I171" s="90"/>
      <c r="J171" s="90"/>
      <c r="K171" s="90"/>
      <c r="L171" s="90"/>
      <c r="M171" s="90"/>
      <c r="N171" s="90"/>
      <c r="O171" s="90"/>
      <c r="P171" s="90"/>
      <c r="Q171" s="90"/>
      <c r="R171" s="90"/>
      <c r="S171" s="90"/>
      <c r="T171" s="90"/>
      <c r="U171" s="90"/>
      <c r="V171" s="90"/>
      <c r="W171" s="90"/>
      <c r="X171" s="90"/>
      <c r="Y171" s="90"/>
      <c r="Z171" s="90"/>
      <c r="AA171" s="90"/>
      <c r="AB171" s="90"/>
      <c r="AC171" s="90"/>
      <c r="AD171" s="90"/>
      <c r="AE171" s="90"/>
      <c r="AF171" s="90"/>
      <c r="AG171" s="90"/>
      <c r="AH171" s="90"/>
      <c r="AI171" s="90"/>
      <c r="AJ171" s="90"/>
      <c r="AK171" s="90"/>
      <c r="AL171" s="90"/>
      <c r="AM171" s="90"/>
      <c r="AN171" s="90"/>
      <c r="AO171" s="90"/>
      <c r="AP171" s="90"/>
      <c r="AQ171" s="90"/>
      <c r="AR171" s="90"/>
      <c r="AS171" s="90"/>
      <c r="AT171" s="90"/>
      <c r="AU171" s="90"/>
      <c r="AV171" s="90"/>
      <c r="AW171" s="90"/>
      <c r="AX171" s="90"/>
      <c r="AY171" s="90"/>
      <c r="AZ171" s="90"/>
      <c r="BA171" s="90"/>
      <c r="BB171" s="90"/>
      <c r="BC171" s="90"/>
      <c r="BD171" s="90"/>
      <c r="BE171" s="90"/>
      <c r="BF171" s="90"/>
      <c r="BG171" s="90"/>
      <c r="BH171" s="90"/>
      <c r="BI171" s="90"/>
      <c r="BJ171" s="90"/>
      <c r="BK171" s="90"/>
      <c r="BL171" s="90"/>
      <c r="BM171" s="90"/>
      <c r="BN171" s="90"/>
      <c r="BO171" s="90"/>
      <c r="BP171" s="90"/>
      <c r="BQ171" s="90"/>
      <c r="BR171" s="90"/>
      <c r="BS171" s="90"/>
      <c r="BT171" s="90"/>
      <c r="BU171" s="90"/>
      <c r="BV171" s="90"/>
      <c r="BW171" s="90"/>
      <c r="BX171" s="90"/>
      <c r="BY171" s="90"/>
      <c r="BZ171" s="90"/>
      <c r="CA171" s="90"/>
      <c r="CB171" s="90"/>
      <c r="CC171" s="90"/>
      <c r="CD171" s="90"/>
      <c r="CE171" s="90"/>
      <c r="CF171" s="90"/>
      <c r="CG171" s="90"/>
      <c r="CH171" s="90"/>
      <c r="CI171" s="90"/>
      <c r="CJ171" s="90"/>
      <c r="CK171" s="90"/>
      <c r="CL171" s="90"/>
      <c r="CM171" s="90"/>
      <c r="CN171" s="90"/>
      <c r="CO171" s="90"/>
      <c r="CP171" s="90"/>
      <c r="CQ171" s="90"/>
      <c r="CR171" s="90"/>
      <c r="CS171" s="90"/>
      <c r="CT171" s="90"/>
      <c r="CU171" s="90"/>
      <c r="CV171" s="90"/>
      <c r="CW171" s="90"/>
      <c r="CX171" s="90"/>
      <c r="CY171" s="90"/>
      <c r="CZ171" s="90"/>
      <c r="DA171" s="90"/>
      <c r="DB171" s="90"/>
      <c r="DC171" s="90"/>
      <c r="DD171" s="90"/>
      <c r="DE171" s="90"/>
      <c r="DF171" s="90"/>
      <c r="DG171" s="90"/>
      <c r="DH171" s="90"/>
      <c r="DI171" s="90"/>
      <c r="DJ171" s="90"/>
      <c r="DK171" s="90"/>
      <c r="DL171" s="90"/>
      <c r="DM171" s="90"/>
      <c r="DN171" s="90"/>
      <c r="DO171" s="90"/>
      <c r="DP171" s="90"/>
      <c r="DQ171" s="90"/>
      <c r="DR171" s="90"/>
      <c r="DS171" s="90"/>
      <c r="DT171" s="90"/>
      <c r="DU171" s="90"/>
      <c r="DV171" s="90"/>
      <c r="DW171" s="90"/>
      <c r="DX171" s="90"/>
      <c r="DY171" s="90"/>
      <c r="DZ171" s="90"/>
      <c r="EA171" s="90"/>
      <c r="EB171" s="90"/>
      <c r="EC171" s="90"/>
      <c r="ED171" s="90"/>
      <c r="EE171" s="90"/>
      <c r="EF171" s="90"/>
      <c r="EG171" s="90"/>
      <c r="EH171" s="90"/>
      <c r="EI171" s="90"/>
      <c r="EJ171" s="90"/>
      <c r="EK171" s="90"/>
      <c r="EL171" s="90"/>
      <c r="EM171" s="90"/>
      <c r="EN171" s="90"/>
      <c r="EO171" s="90"/>
      <c r="EP171" s="90"/>
      <c r="EQ171" s="90"/>
      <c r="ER171" s="90"/>
      <c r="ES171" s="90"/>
      <c r="ET171" s="90"/>
      <c r="EU171" s="90"/>
      <c r="EV171" s="90"/>
      <c r="EW171" s="90"/>
      <c r="EX171" s="90"/>
      <c r="EY171" s="90"/>
      <c r="EZ171" s="90"/>
      <c r="FA171" s="90"/>
      <c r="FB171" s="90"/>
      <c r="FC171" s="90"/>
      <c r="FD171" s="90"/>
      <c r="FE171" s="90"/>
      <c r="FF171" s="90"/>
      <c r="FG171" s="90"/>
      <c r="FH171" s="90"/>
      <c r="FI171" s="90"/>
      <c r="FJ171" s="90"/>
      <c r="FK171" s="90"/>
      <c r="FL171" s="90"/>
      <c r="FM171" s="90"/>
      <c r="FN171" s="90"/>
      <c r="FO171" s="90"/>
      <c r="FP171" s="90"/>
      <c r="FQ171" s="90"/>
      <c r="FR171" s="90"/>
      <c r="FS171" s="90"/>
      <c r="FT171" s="90"/>
      <c r="FU171" s="90"/>
      <c r="FV171" s="90"/>
      <c r="FW171" s="90"/>
      <c r="FX171" s="90"/>
      <c r="FY171" s="90"/>
      <c r="FZ171" s="90"/>
      <c r="GA171" s="90"/>
      <c r="GB171" s="90"/>
      <c r="GC171" s="90"/>
      <c r="GD171" s="90"/>
      <c r="GE171" s="90"/>
      <c r="GF171" s="90"/>
      <c r="GG171" s="90"/>
      <c r="GH171" s="90"/>
      <c r="GI171" s="90"/>
      <c r="GJ171" s="90"/>
      <c r="GK171" s="90"/>
      <c r="GL171" s="90"/>
      <c r="GM171" s="90"/>
      <c r="GN171" s="90"/>
      <c r="GO171" s="90"/>
      <c r="GP171" s="90"/>
      <c r="GQ171" s="90"/>
      <c r="GR171" s="90"/>
      <c r="GS171" s="90"/>
      <c r="GT171" s="90"/>
      <c r="GU171" s="90"/>
      <c r="GV171" s="90"/>
      <c r="GW171" s="90"/>
      <c r="GX171" s="90"/>
      <c r="GY171" s="90"/>
      <c r="GZ171" s="90"/>
      <c r="HA171" s="90"/>
      <c r="HB171" s="90"/>
      <c r="HC171" s="90"/>
      <c r="HD171" s="90"/>
      <c r="HE171" s="90"/>
      <c r="HF171" s="90"/>
      <c r="HG171" s="90"/>
      <c r="HH171" s="90"/>
      <c r="HI171" s="90"/>
      <c r="HJ171" s="90"/>
      <c r="HK171" s="90"/>
      <c r="HL171" s="90"/>
      <c r="HM171" s="90"/>
      <c r="HN171" s="90"/>
      <c r="HO171" s="90"/>
      <c r="HP171" s="90"/>
      <c r="HQ171" s="90"/>
      <c r="HR171" s="90"/>
      <c r="HS171" s="90"/>
      <c r="HT171" s="90"/>
      <c r="HU171" s="90"/>
      <c r="HV171" s="90"/>
      <c r="HW171" s="90"/>
      <c r="HX171" s="90"/>
      <c r="HY171" s="90"/>
      <c r="HZ171" s="90"/>
      <c r="IA171" s="90"/>
      <c r="IB171" s="90"/>
      <c r="IC171" s="90"/>
      <c r="ID171" s="90"/>
      <c r="IE171" s="90"/>
      <c r="IF171" s="90"/>
      <c r="IG171" s="90"/>
      <c r="IH171" s="90"/>
      <c r="II171" s="90"/>
      <c r="IJ171" s="90"/>
      <c r="IK171" s="90"/>
      <c r="IL171" s="90"/>
      <c r="IM171" s="90"/>
      <c r="IN171" s="90"/>
      <c r="IO171" s="90"/>
      <c r="IP171" s="90"/>
      <c r="IQ171" s="90"/>
      <c r="IR171" s="90"/>
      <c r="IS171" s="90"/>
      <c r="IT171" s="90"/>
      <c r="IU171" s="90"/>
      <c r="IV171" s="90"/>
      <c r="IW171" s="90"/>
      <c r="IX171" s="90"/>
      <c r="IY171" s="90"/>
      <c r="IZ171" s="90"/>
      <c r="JA171" s="90"/>
      <c r="JB171" s="90"/>
      <c r="JC171" s="90"/>
      <c r="JD171" s="90"/>
      <c r="JE171" s="90"/>
      <c r="JF171" s="90"/>
      <c r="JG171" s="90"/>
      <c r="JH171" s="90"/>
      <c r="JI171" s="90"/>
      <c r="JJ171" s="90"/>
      <c r="JK171" s="90"/>
      <c r="JL171" s="90"/>
      <c r="JM171" s="90"/>
      <c r="JN171" s="90"/>
      <c r="JO171" s="90"/>
      <c r="JP171" s="90"/>
      <c r="JQ171" s="90"/>
      <c r="JR171" s="90"/>
      <c r="JS171" s="90"/>
      <c r="JT171" s="90"/>
      <c r="JU171" s="90"/>
      <c r="JV171" s="90"/>
      <c r="JW171" s="90"/>
      <c r="JX171" s="90"/>
      <c r="JY171" s="90"/>
      <c r="JZ171" s="90"/>
      <c r="KA171" s="90"/>
      <c r="KB171" s="90"/>
      <c r="KC171" s="90"/>
      <c r="KD171" s="90"/>
      <c r="KE171" s="90"/>
      <c r="KF171" s="90"/>
      <c r="KG171" s="90"/>
      <c r="KH171" s="90"/>
      <c r="KI171" s="90"/>
      <c r="KJ171" s="90"/>
      <c r="KK171" s="90"/>
      <c r="KL171" s="90"/>
      <c r="KM171" s="90"/>
      <c r="KN171" s="90"/>
      <c r="KO171" s="90"/>
      <c r="KP171" s="90"/>
      <c r="KQ171" s="90"/>
      <c r="KR171" s="90"/>
      <c r="KS171" s="90"/>
      <c r="KT171" s="90"/>
      <c r="KU171" s="90"/>
      <c r="KV171" s="90"/>
      <c r="KW171" s="90"/>
      <c r="KX171" s="90"/>
      <c r="KY171" s="90"/>
      <c r="KZ171" s="90"/>
      <c r="LA171" s="90"/>
      <c r="LB171" s="90"/>
      <c r="LC171" s="90"/>
      <c r="LD171" s="90"/>
      <c r="LE171" s="90"/>
      <c r="LF171" s="90"/>
      <c r="LG171" s="90"/>
      <c r="LH171" s="90"/>
      <c r="LI171" s="90"/>
      <c r="LJ171" s="90"/>
      <c r="LK171" s="90"/>
      <c r="LL171" s="90"/>
      <c r="LM171" s="90"/>
      <c r="LN171" s="90"/>
      <c r="LO171" s="90"/>
      <c r="LP171" s="90"/>
      <c r="LQ171" s="90"/>
      <c r="LR171" s="90"/>
      <c r="LS171" s="90"/>
      <c r="LT171" s="90"/>
      <c r="LU171" s="90"/>
      <c r="LV171" s="90"/>
      <c r="LW171" s="90"/>
      <c r="LX171" s="90"/>
      <c r="LY171" s="90"/>
      <c r="LZ171" s="90"/>
      <c r="MA171" s="90"/>
      <c r="MB171" s="90"/>
      <c r="MC171" s="90"/>
      <c r="MD171" s="90"/>
      <c r="ME171" s="90"/>
      <c r="MF171" s="90"/>
      <c r="MG171" s="90"/>
      <c r="MH171" s="90"/>
      <c r="MI171" s="90"/>
      <c r="MJ171" s="90"/>
      <c r="MK171" s="90"/>
      <c r="ML171" s="90"/>
      <c r="MM171" s="90"/>
      <c r="MN171" s="90"/>
      <c r="MO171" s="90"/>
      <c r="MP171" s="90"/>
      <c r="MQ171" s="90"/>
      <c r="MR171" s="90"/>
      <c r="MS171" s="90"/>
      <c r="MT171" s="90"/>
      <c r="MU171" s="90"/>
      <c r="MV171" s="90"/>
      <c r="MW171" s="90"/>
      <c r="MX171" s="90"/>
      <c r="MY171" s="90"/>
      <c r="MZ171" s="90"/>
      <c r="NA171" s="90"/>
      <c r="NB171" s="90"/>
      <c r="NC171" s="90"/>
      <c r="ND171" s="90"/>
      <c r="NE171" s="90"/>
      <c r="NF171" s="90"/>
      <c r="NG171" s="90"/>
      <c r="NH171" s="90"/>
      <c r="NI171" s="90"/>
      <c r="NJ171" s="90"/>
      <c r="NK171" s="90"/>
      <c r="NL171" s="90"/>
      <c r="NM171" s="90"/>
      <c r="NN171" s="90"/>
      <c r="NO171" s="90"/>
      <c r="NP171" s="90"/>
      <c r="NQ171" s="90"/>
      <c r="NR171" s="90"/>
      <c r="NS171" s="90"/>
      <c r="NT171" s="90"/>
      <c r="NU171" s="90"/>
      <c r="NV171" s="90"/>
      <c r="NW171" s="90"/>
      <c r="NX171" s="90"/>
      <c r="NY171" s="90"/>
      <c r="NZ171" s="90"/>
      <c r="OA171" s="90"/>
      <c r="OB171" s="90"/>
      <c r="OC171" s="90"/>
      <c r="OD171" s="90"/>
      <c r="OE171" s="90"/>
      <c r="OF171" s="90"/>
      <c r="OG171" s="90"/>
      <c r="OH171" s="90"/>
      <c r="OI171" s="90"/>
      <c r="OJ171" s="90"/>
      <c r="OK171" s="90"/>
      <c r="OL171" s="90"/>
      <c r="OM171" s="90"/>
      <c r="ON171" s="90"/>
      <c r="OO171" s="90"/>
      <c r="OP171" s="90"/>
      <c r="OQ171" s="90"/>
      <c r="OR171" s="90"/>
      <c r="OS171" s="90"/>
      <c r="OT171" s="90"/>
      <c r="OU171" s="90"/>
      <c r="OV171" s="90"/>
      <c r="OW171" s="90"/>
      <c r="OX171" s="90"/>
      <c r="OY171" s="90"/>
      <c r="OZ171" s="90"/>
      <c r="PA171" s="90"/>
      <c r="PB171" s="90"/>
      <c r="PC171" s="90"/>
      <c r="PD171" s="90"/>
      <c r="PE171" s="90"/>
      <c r="PF171" s="90"/>
      <c r="PG171" s="90"/>
      <c r="PH171" s="90"/>
      <c r="PI171" s="90"/>
      <c r="PJ171" s="90"/>
      <c r="PK171" s="90"/>
      <c r="PL171" s="90"/>
      <c r="PM171" s="90"/>
      <c r="PN171" s="90"/>
      <c r="PO171" s="90"/>
      <c r="PP171" s="90"/>
      <c r="PQ171" s="90"/>
      <c r="PR171" s="90"/>
      <c r="PS171" s="90"/>
      <c r="PT171" s="90"/>
      <c r="PU171" s="90"/>
      <c r="PV171" s="90"/>
      <c r="PW171" s="90"/>
      <c r="PX171" s="90"/>
      <c r="PY171" s="90"/>
      <c r="PZ171" s="90"/>
      <c r="QA171" s="90"/>
      <c r="QB171" s="90"/>
      <c r="QC171" s="90"/>
      <c r="QD171" s="90"/>
      <c r="QE171" s="90"/>
      <c r="QF171" s="90"/>
      <c r="QG171" s="90"/>
      <c r="QH171" s="90"/>
      <c r="QI171" s="90"/>
      <c r="QJ171" s="90"/>
      <c r="QK171" s="90"/>
      <c r="QL171" s="90"/>
      <c r="QM171" s="90"/>
      <c r="QN171" s="90"/>
      <c r="QO171" s="90"/>
      <c r="QP171" s="90"/>
      <c r="QQ171" s="90"/>
      <c r="QR171" s="90"/>
      <c r="QS171" s="90"/>
      <c r="QT171" s="90"/>
      <c r="QU171" s="90"/>
      <c r="QV171" s="90"/>
      <c r="QW171" s="90"/>
      <c r="QX171" s="90"/>
      <c r="QY171" s="90"/>
      <c r="QZ171" s="90"/>
      <c r="RA171" s="90"/>
      <c r="RB171" s="90"/>
      <c r="RC171" s="90"/>
      <c r="RD171" s="90"/>
      <c r="RE171" s="90"/>
      <c r="RF171" s="90"/>
      <c r="RG171" s="90"/>
      <c r="RH171" s="90"/>
      <c r="RI171" s="90"/>
      <c r="RJ171" s="90"/>
      <c r="RK171" s="90"/>
      <c r="RL171" s="90"/>
      <c r="RM171" s="90"/>
      <c r="RN171" s="90"/>
      <c r="RO171" s="90"/>
      <c r="RP171" s="90"/>
      <c r="RQ171" s="90"/>
      <c r="RR171" s="90"/>
      <c r="RS171" s="90"/>
      <c r="RT171" s="90"/>
      <c r="RU171" s="90"/>
      <c r="RV171" s="90"/>
      <c r="RW171" s="90"/>
      <c r="RX171" s="90"/>
      <c r="RY171" s="90"/>
      <c r="RZ171" s="90"/>
      <c r="SA171" s="90"/>
      <c r="SB171" s="90"/>
      <c r="SC171" s="90"/>
      <c r="SD171" s="90"/>
      <c r="SE171" s="90"/>
      <c r="SF171" s="90"/>
      <c r="SG171" s="90"/>
      <c r="SH171" s="90"/>
      <c r="SI171" s="90"/>
      <c r="SJ171" s="90"/>
      <c r="SK171" s="90"/>
      <c r="SL171" s="90"/>
      <c r="SM171" s="90"/>
      <c r="SN171" s="90"/>
      <c r="SO171" s="90"/>
      <c r="SP171" s="90"/>
      <c r="SQ171" s="90"/>
      <c r="SR171" s="90"/>
      <c r="SS171" s="90"/>
      <c r="ST171" s="90"/>
      <c r="SU171" s="90"/>
      <c r="SV171" s="90"/>
      <c r="SW171" s="90"/>
      <c r="SX171" s="90"/>
      <c r="SY171" s="90"/>
      <c r="SZ171" s="90"/>
      <c r="TA171" s="90"/>
      <c r="TB171" s="90"/>
      <c r="TC171" s="90"/>
      <c r="TD171" s="90"/>
      <c r="TE171" s="90"/>
      <c r="TF171" s="90"/>
      <c r="TG171" s="90"/>
      <c r="TH171" s="90"/>
      <c r="TI171" s="90"/>
      <c r="TJ171" s="90"/>
      <c r="TK171" s="90"/>
      <c r="TL171" s="90"/>
      <c r="TM171" s="90"/>
      <c r="TN171" s="90"/>
      <c r="TO171" s="90"/>
      <c r="TP171" s="90"/>
      <c r="TQ171" s="90"/>
      <c r="TR171" s="90"/>
      <c r="TS171" s="90"/>
      <c r="TT171" s="90"/>
      <c r="TU171" s="90"/>
      <c r="TV171" s="90"/>
      <c r="TW171" s="90"/>
      <c r="TX171" s="90"/>
      <c r="TY171" s="90"/>
      <c r="TZ171" s="90"/>
      <c r="UA171" s="90"/>
      <c r="UB171" s="90"/>
      <c r="UC171" s="90"/>
      <c r="UD171" s="90"/>
      <c r="UE171" s="90"/>
      <c r="UF171" s="90"/>
      <c r="UG171" s="90"/>
      <c r="UH171" s="90"/>
      <c r="UI171" s="90"/>
      <c r="UJ171" s="90"/>
      <c r="UK171" s="90"/>
      <c r="UL171" s="90"/>
      <c r="UM171" s="90"/>
      <c r="UN171" s="90"/>
      <c r="UO171" s="90"/>
      <c r="UP171" s="90"/>
      <c r="UQ171" s="90"/>
      <c r="UR171" s="90"/>
      <c r="US171" s="90"/>
      <c r="UT171" s="90"/>
      <c r="UU171" s="90"/>
      <c r="UV171" s="90"/>
      <c r="UW171" s="90"/>
      <c r="UX171" s="90"/>
      <c r="UY171" s="90"/>
      <c r="UZ171" s="90"/>
      <c r="VA171" s="90"/>
      <c r="VB171" s="90"/>
      <c r="VC171" s="90"/>
      <c r="VD171" s="90"/>
      <c r="VE171" s="90"/>
      <c r="VF171" s="90"/>
      <c r="VG171" s="90"/>
      <c r="VH171" s="90"/>
      <c r="VI171" s="90"/>
      <c r="VJ171" s="90"/>
      <c r="VK171" s="90"/>
      <c r="VL171" s="90"/>
      <c r="VM171" s="90"/>
      <c r="VN171" s="90"/>
      <c r="VO171" s="90"/>
      <c r="VP171" s="90"/>
      <c r="VQ171" s="90"/>
      <c r="VR171" s="90"/>
      <c r="VS171" s="90"/>
      <c r="VT171" s="90"/>
      <c r="VU171" s="90"/>
      <c r="VV171" s="90"/>
      <c r="VW171" s="90"/>
      <c r="VX171" s="90"/>
      <c r="VY171" s="90"/>
      <c r="VZ171" s="90"/>
      <c r="WA171" s="90"/>
      <c r="WB171" s="90"/>
      <c r="WC171" s="90"/>
      <c r="WD171" s="90"/>
      <c r="WE171" s="90"/>
      <c r="WF171" s="90"/>
      <c r="WG171" s="90"/>
      <c r="WH171" s="90"/>
      <c r="WI171" s="90"/>
      <c r="WJ171" s="90"/>
      <c r="WK171" s="90"/>
      <c r="WL171" s="90"/>
      <c r="WM171" s="90"/>
      <c r="WN171" s="90"/>
      <c r="WO171" s="90"/>
      <c r="WP171" s="90"/>
      <c r="WQ171" s="90"/>
      <c r="WR171" s="90"/>
      <c r="WS171" s="90"/>
      <c r="WT171" s="90"/>
      <c r="WU171" s="90"/>
      <c r="WV171" s="90"/>
      <c r="WW171" s="90"/>
      <c r="WX171" s="90"/>
      <c r="WY171" s="90"/>
      <c r="WZ171" s="90"/>
      <c r="XA171" s="90"/>
      <c r="XB171" s="90"/>
      <c r="XC171" s="90"/>
      <c r="XD171" s="90"/>
      <c r="XE171" s="90"/>
      <c r="XF171" s="90"/>
      <c r="XG171" s="90"/>
      <c r="XH171" s="90"/>
      <c r="XI171" s="90"/>
      <c r="XJ171" s="90"/>
      <c r="XK171" s="90"/>
      <c r="XL171" s="90"/>
      <c r="XM171" s="90"/>
      <c r="XN171" s="90"/>
      <c r="XO171" s="90"/>
      <c r="XP171" s="90"/>
      <c r="XQ171" s="90"/>
      <c r="XR171" s="90"/>
      <c r="XS171" s="90"/>
      <c r="XT171" s="90"/>
      <c r="XU171" s="90"/>
      <c r="XV171" s="90"/>
      <c r="XW171" s="90"/>
      <c r="XX171" s="90"/>
      <c r="XY171" s="90"/>
      <c r="XZ171" s="90"/>
      <c r="YA171" s="90"/>
      <c r="YB171" s="90"/>
      <c r="YC171" s="90"/>
      <c r="YD171" s="90"/>
      <c r="YE171" s="90"/>
      <c r="YF171" s="90"/>
      <c r="YG171" s="90"/>
      <c r="YH171" s="90"/>
      <c r="YI171" s="90"/>
      <c r="YJ171" s="90"/>
      <c r="YK171" s="90"/>
      <c r="YL171" s="90"/>
      <c r="YM171" s="90"/>
      <c r="YN171" s="90"/>
      <c r="YO171" s="90"/>
      <c r="YP171" s="90"/>
      <c r="YQ171" s="90"/>
      <c r="YR171" s="90"/>
      <c r="YS171" s="90"/>
      <c r="YT171" s="90"/>
      <c r="YU171" s="90"/>
      <c r="YV171" s="90"/>
      <c r="YW171" s="90"/>
      <c r="YX171" s="90"/>
      <c r="YY171" s="90"/>
      <c r="YZ171" s="90"/>
      <c r="ZA171" s="90"/>
      <c r="ZB171" s="90"/>
      <c r="ZC171" s="90"/>
      <c r="ZD171" s="90"/>
      <c r="ZE171" s="90"/>
      <c r="ZF171" s="90"/>
      <c r="ZG171" s="90"/>
      <c r="ZH171" s="90"/>
      <c r="ZI171" s="90"/>
      <c r="ZJ171" s="90"/>
      <c r="ZK171" s="90"/>
      <c r="ZL171" s="90"/>
      <c r="ZM171" s="90"/>
      <c r="ZN171" s="90"/>
      <c r="ZO171" s="90"/>
      <c r="ZP171" s="90"/>
      <c r="ZQ171" s="90"/>
      <c r="ZR171" s="90"/>
      <c r="ZS171" s="90"/>
      <c r="ZT171" s="90"/>
      <c r="ZU171" s="90"/>
      <c r="ZV171" s="90"/>
      <c r="ZW171" s="90"/>
      <c r="ZX171" s="90"/>
      <c r="ZY171" s="90"/>
      <c r="ZZ171" s="90"/>
      <c r="AAA171" s="90"/>
      <c r="AAB171" s="90"/>
      <c r="AAC171" s="90"/>
      <c r="AAD171" s="90"/>
      <c r="AAE171" s="90"/>
      <c r="AAF171" s="90"/>
      <c r="AAG171" s="90"/>
      <c r="AAH171" s="90"/>
      <c r="AAI171" s="90"/>
      <c r="AAJ171" s="90"/>
      <c r="AAK171" s="90"/>
      <c r="AAL171" s="90"/>
      <c r="AAM171" s="90"/>
      <c r="AAN171" s="90"/>
      <c r="AAO171" s="90"/>
      <c r="AAP171" s="90"/>
      <c r="AAQ171" s="90"/>
      <c r="AAR171" s="90"/>
      <c r="AAS171" s="90"/>
      <c r="AAT171" s="90"/>
      <c r="AAU171" s="90"/>
      <c r="AAV171" s="90"/>
      <c r="AAW171" s="90"/>
      <c r="AAX171" s="90"/>
      <c r="AAY171" s="90"/>
      <c r="AAZ171" s="90"/>
      <c r="ABA171" s="90"/>
      <c r="ABB171" s="90"/>
      <c r="ABC171" s="90"/>
      <c r="ABD171" s="90"/>
      <c r="ABE171" s="90"/>
      <c r="ABF171" s="90"/>
      <c r="ABG171" s="90"/>
      <c r="ABH171" s="90"/>
      <c r="ABI171" s="90"/>
      <c r="ABJ171" s="90"/>
      <c r="ABK171" s="90"/>
      <c r="ABL171" s="90"/>
      <c r="ABM171" s="90"/>
      <c r="ABN171" s="90"/>
      <c r="ABO171" s="90"/>
      <c r="ABP171" s="90"/>
      <c r="ABQ171" s="90"/>
      <c r="ABR171" s="90"/>
      <c r="ABS171" s="90"/>
      <c r="ABT171" s="90"/>
      <c r="ABU171" s="90"/>
      <c r="ABV171" s="90"/>
      <c r="ABW171" s="90"/>
      <c r="ABX171" s="90"/>
      <c r="ABY171" s="90"/>
      <c r="ABZ171" s="90"/>
      <c r="ACA171" s="90"/>
      <c r="ACB171" s="90"/>
      <c r="ACC171" s="90"/>
      <c r="ACD171" s="90"/>
      <c r="ACE171" s="90"/>
      <c r="ACF171" s="90"/>
      <c r="ACG171" s="90"/>
      <c r="ACH171" s="90"/>
      <c r="ACI171" s="90"/>
      <c r="ACJ171" s="90"/>
      <c r="ACK171" s="90"/>
      <c r="ACL171" s="90"/>
      <c r="ACM171" s="90"/>
      <c r="ACN171" s="90"/>
      <c r="ACO171" s="90"/>
      <c r="ACP171" s="90"/>
      <c r="ACQ171" s="90"/>
      <c r="ACR171" s="90"/>
      <c r="ACS171" s="90"/>
      <c r="ACT171" s="90"/>
      <c r="ACU171" s="90"/>
      <c r="ACV171" s="90"/>
      <c r="ACW171" s="90"/>
      <c r="ACX171" s="90"/>
      <c r="ACY171" s="90"/>
      <c r="ACZ171" s="90"/>
      <c r="ADA171" s="90"/>
      <c r="ADB171" s="90"/>
      <c r="ADC171" s="90"/>
      <c r="ADD171" s="90"/>
      <c r="ADE171" s="90"/>
      <c r="ADF171" s="90"/>
      <c r="ADG171" s="90"/>
      <c r="ADH171" s="90"/>
      <c r="ADI171" s="90"/>
      <c r="ADJ171" s="90"/>
      <c r="ADK171" s="90"/>
      <c r="ADL171" s="90"/>
      <c r="ADM171" s="90"/>
      <c r="ADN171" s="90"/>
      <c r="ADO171" s="90"/>
      <c r="ADP171" s="90"/>
      <c r="ADQ171" s="90"/>
      <c r="ADR171" s="90"/>
      <c r="ADS171" s="90"/>
      <c r="ADT171" s="90"/>
      <c r="ADU171" s="90"/>
      <c r="ADV171" s="90"/>
      <c r="ADW171" s="90"/>
      <c r="ADX171" s="90"/>
      <c r="ADY171" s="90"/>
      <c r="ADZ171" s="90"/>
      <c r="AEA171" s="90"/>
      <c r="AEB171" s="90"/>
      <c r="AEC171" s="90"/>
      <c r="AED171" s="90"/>
      <c r="AEE171" s="90"/>
      <c r="AEF171" s="90"/>
      <c r="AEG171" s="90"/>
      <c r="AEH171" s="90"/>
      <c r="AEI171" s="90"/>
      <c r="AEJ171" s="90"/>
      <c r="AEK171" s="90"/>
      <c r="AEL171" s="90"/>
      <c r="AEM171" s="90"/>
      <c r="AEN171" s="90"/>
      <c r="AEO171" s="90"/>
      <c r="AEP171" s="90"/>
      <c r="AEQ171" s="90"/>
      <c r="AER171" s="90"/>
      <c r="AES171" s="90"/>
      <c r="AET171" s="90"/>
      <c r="AEU171" s="90"/>
      <c r="AEV171" s="90"/>
      <c r="AEW171" s="90"/>
      <c r="AEX171" s="90"/>
      <c r="AEY171" s="90"/>
      <c r="AEZ171" s="90"/>
      <c r="AFA171" s="90"/>
      <c r="AFB171" s="90"/>
      <c r="AFC171" s="90"/>
      <c r="AFD171" s="90"/>
      <c r="AFE171" s="90"/>
      <c r="AFF171" s="90"/>
      <c r="AFG171" s="90"/>
      <c r="AFH171" s="90"/>
      <c r="AFI171" s="90"/>
      <c r="AFJ171" s="90"/>
      <c r="AFK171" s="90"/>
      <c r="AFL171" s="90"/>
      <c r="AFM171" s="90"/>
      <c r="AFN171" s="90"/>
      <c r="AFO171" s="90"/>
      <c r="AFP171" s="90"/>
      <c r="AFQ171" s="90"/>
      <c r="AFR171" s="90"/>
      <c r="AFS171" s="90"/>
      <c r="AFT171" s="90"/>
      <c r="AFU171" s="90"/>
      <c r="AFV171" s="90"/>
      <c r="AFW171" s="90"/>
      <c r="AFX171" s="90"/>
      <c r="AFY171" s="90"/>
      <c r="AFZ171" s="90"/>
      <c r="AGA171" s="90"/>
      <c r="AGB171" s="90"/>
      <c r="AGC171" s="90"/>
      <c r="AGD171" s="90"/>
      <c r="AGE171" s="90"/>
      <c r="AGF171" s="90"/>
      <c r="AGG171" s="90"/>
      <c r="AGH171" s="90"/>
      <c r="AGI171" s="90"/>
      <c r="AGJ171" s="90"/>
      <c r="AGK171" s="90"/>
      <c r="AGL171" s="90"/>
      <c r="AGM171" s="90"/>
      <c r="AGN171" s="90"/>
      <c r="AGO171" s="90"/>
      <c r="AGP171" s="90"/>
      <c r="AGQ171" s="90"/>
      <c r="AGR171" s="90"/>
      <c r="AGS171" s="90"/>
      <c r="AGT171" s="90"/>
      <c r="AGU171" s="90"/>
      <c r="AGV171" s="90"/>
      <c r="AGW171" s="90"/>
      <c r="AGX171" s="90"/>
      <c r="AGY171" s="90"/>
      <c r="AGZ171" s="90"/>
      <c r="AHA171" s="90"/>
      <c r="AHB171" s="90"/>
      <c r="AHC171" s="90"/>
      <c r="AHD171" s="90"/>
      <c r="AHE171" s="90"/>
      <c r="AHF171" s="90"/>
      <c r="AHG171" s="90"/>
      <c r="AHH171" s="90"/>
      <c r="AHI171" s="90"/>
      <c r="AHJ171" s="90"/>
      <c r="AHK171" s="90"/>
      <c r="AHL171" s="90"/>
      <c r="AHM171" s="90"/>
      <c r="AHN171" s="90"/>
      <c r="AHO171" s="90"/>
      <c r="AHP171" s="90"/>
      <c r="AHQ171" s="90"/>
      <c r="AHR171" s="90"/>
      <c r="AHS171" s="90"/>
      <c r="AHT171" s="90"/>
      <c r="AHU171" s="90"/>
      <c r="AHV171" s="90"/>
      <c r="AHW171" s="90"/>
      <c r="AHX171" s="90"/>
      <c r="AHY171" s="90"/>
      <c r="AHZ171" s="90"/>
      <c r="AIA171" s="90"/>
      <c r="AIB171" s="90"/>
      <c r="AIC171" s="90"/>
      <c r="AID171" s="90"/>
      <c r="AIE171" s="90"/>
      <c r="AIF171" s="90"/>
      <c r="AIG171" s="90"/>
      <c r="AIH171" s="90"/>
      <c r="AII171" s="90"/>
      <c r="AIJ171" s="90"/>
      <c r="AIK171" s="90"/>
      <c r="AIL171" s="90"/>
      <c r="AIM171" s="90"/>
      <c r="AIN171" s="90"/>
      <c r="AIO171" s="90"/>
      <c r="AIP171" s="90"/>
      <c r="AIQ171" s="90"/>
      <c r="AIR171" s="90"/>
      <c r="AIS171" s="90"/>
      <c r="AIT171" s="90"/>
      <c r="AIU171" s="90"/>
      <c r="AIV171" s="90"/>
      <c r="AIW171" s="90"/>
      <c r="AIX171" s="90"/>
      <c r="AIY171" s="90"/>
      <c r="AIZ171" s="90"/>
      <c r="AJA171" s="90"/>
      <c r="AJB171" s="90"/>
      <c r="AJC171" s="90"/>
      <c r="AJD171" s="90"/>
      <c r="AJE171" s="90"/>
      <c r="AJF171" s="90"/>
      <c r="AJG171" s="90"/>
      <c r="AJH171" s="90"/>
      <c r="AJI171" s="90"/>
      <c r="AJJ171" s="90"/>
      <c r="AJK171" s="90"/>
      <c r="AJL171" s="90"/>
      <c r="AJM171" s="90"/>
      <c r="AJN171" s="90"/>
      <c r="AJO171" s="90"/>
      <c r="AJP171" s="90"/>
      <c r="AJQ171" s="90"/>
      <c r="AJR171" s="90"/>
      <c r="AJS171" s="90"/>
      <c r="AJT171" s="90"/>
      <c r="AJU171" s="90"/>
      <c r="AJV171" s="90"/>
      <c r="AJW171" s="90"/>
      <c r="AJX171" s="90"/>
      <c r="AJY171" s="90"/>
      <c r="AJZ171" s="90"/>
      <c r="AKA171" s="90"/>
      <c r="AKB171" s="90"/>
      <c r="AKC171" s="90"/>
      <c r="AKD171" s="90"/>
      <c r="AKE171" s="90"/>
      <c r="AKF171" s="90"/>
      <c r="AKG171" s="90"/>
      <c r="AKH171" s="90"/>
      <c r="AKI171" s="90"/>
      <c r="AKJ171" s="90"/>
      <c r="AKK171" s="90"/>
      <c r="AKL171" s="90"/>
      <c r="AKM171" s="90"/>
      <c r="AKN171" s="90"/>
      <c r="AKO171" s="90"/>
      <c r="AKP171" s="90"/>
      <c r="AKQ171" s="90"/>
      <c r="AKR171" s="90"/>
      <c r="AKS171" s="90"/>
      <c r="AKT171" s="90"/>
      <c r="AKU171" s="90"/>
      <c r="AKV171" s="90"/>
      <c r="AKW171" s="90"/>
      <c r="AKX171" s="90"/>
      <c r="AKY171" s="90"/>
      <c r="AKZ171" s="90"/>
      <c r="ALA171" s="90"/>
      <c r="ALB171" s="90"/>
      <c r="ALC171" s="90"/>
      <c r="ALD171" s="90"/>
      <c r="ALE171" s="90"/>
      <c r="ALF171" s="90"/>
      <c r="ALG171" s="90"/>
      <c r="ALH171" s="90"/>
      <c r="ALI171" s="90"/>
      <c r="ALJ171" s="90"/>
      <c r="ALK171" s="90"/>
      <c r="ALL171" s="90"/>
      <c r="ALM171" s="90"/>
      <c r="ALN171" s="90"/>
      <c r="ALO171" s="90"/>
      <c r="ALP171" s="90"/>
      <c r="ALQ171" s="90"/>
      <c r="ALR171" s="90"/>
      <c r="ALS171" s="90"/>
      <c r="ALT171" s="90"/>
      <c r="ALU171" s="90"/>
      <c r="ALV171" s="90"/>
      <c r="ALW171" s="90"/>
      <c r="ALX171" s="90"/>
      <c r="ALY171" s="90"/>
      <c r="ALZ171" s="90"/>
      <c r="AMA171" s="90"/>
      <c r="AMB171" s="90"/>
      <c r="AMC171" s="90"/>
      <c r="AMD171" s="90"/>
      <c r="AME171" s="90"/>
      <c r="AMF171" s="90"/>
      <c r="AMG171" s="90"/>
      <c r="AMH171" s="90"/>
      <c r="AMI171" s="90"/>
      <c r="AMJ171" s="90"/>
      <c r="AMK171" s="90"/>
      <c r="AML171" s="90"/>
      <c r="AMM171" s="90"/>
      <c r="AMN171" s="90"/>
      <c r="AMO171" s="90"/>
      <c r="AMP171" s="90"/>
      <c r="AMQ171" s="90"/>
      <c r="AMR171" s="90"/>
      <c r="AMS171" s="90"/>
      <c r="AMT171" s="90"/>
      <c r="AMU171" s="90"/>
      <c r="AMV171" s="90"/>
      <c r="AMW171" s="90"/>
      <c r="AMX171" s="90"/>
      <c r="AMY171" s="90"/>
      <c r="AMZ171" s="90"/>
      <c r="ANA171" s="90"/>
      <c r="ANB171" s="90"/>
      <c r="ANC171" s="90"/>
      <c r="AND171" s="90"/>
      <c r="ANE171" s="90"/>
      <c r="ANF171" s="90"/>
      <c r="ANG171" s="90"/>
      <c r="ANH171" s="90"/>
      <c r="ANI171" s="90"/>
      <c r="ANJ171" s="90"/>
      <c r="ANK171" s="90"/>
      <c r="ANL171" s="90"/>
      <c r="ANM171" s="90"/>
      <c r="ANN171" s="90"/>
      <c r="ANO171" s="90"/>
      <c r="ANP171" s="90"/>
      <c r="ANQ171" s="90"/>
      <c r="ANR171" s="90"/>
      <c r="ANS171" s="90"/>
      <c r="ANT171" s="90"/>
      <c r="ANU171" s="90"/>
      <c r="ANV171" s="90"/>
      <c r="ANW171" s="90"/>
      <c r="ANX171" s="90"/>
      <c r="ANY171" s="90"/>
      <c r="ANZ171" s="90"/>
      <c r="AOA171" s="90"/>
      <c r="AOB171" s="90"/>
      <c r="AOC171" s="90"/>
      <c r="AOD171" s="90"/>
      <c r="AOE171" s="90"/>
      <c r="AOF171" s="90"/>
      <c r="AOG171" s="90"/>
      <c r="AOH171" s="90"/>
      <c r="AOI171" s="90"/>
      <c r="AOJ171" s="90"/>
      <c r="AOK171" s="90"/>
      <c r="AOL171" s="90"/>
      <c r="AOM171" s="90"/>
      <c r="AON171" s="90"/>
      <c r="AOO171" s="90"/>
      <c r="AOP171" s="90"/>
      <c r="AOQ171" s="90"/>
      <c r="AOR171" s="90"/>
      <c r="AOS171" s="90"/>
      <c r="AOT171" s="90"/>
      <c r="AOU171" s="90"/>
      <c r="AOV171" s="90"/>
      <c r="AOW171" s="90"/>
      <c r="AOX171" s="90"/>
      <c r="AOY171" s="90"/>
      <c r="AOZ171" s="90"/>
      <c r="APA171" s="90"/>
      <c r="APB171" s="90"/>
      <c r="APC171" s="90"/>
      <c r="APD171" s="90"/>
      <c r="APE171" s="90"/>
      <c r="APF171" s="90"/>
      <c r="APG171" s="90"/>
      <c r="APH171" s="90"/>
      <c r="API171" s="90"/>
      <c r="APJ171" s="90"/>
      <c r="APK171" s="90"/>
      <c r="APL171" s="90"/>
      <c r="APM171" s="90"/>
      <c r="APN171" s="90"/>
      <c r="APO171" s="90"/>
      <c r="APP171" s="90"/>
      <c r="APQ171" s="90"/>
      <c r="APR171" s="90"/>
      <c r="APS171" s="90"/>
      <c r="APT171" s="90"/>
      <c r="APU171" s="90"/>
      <c r="APV171" s="90"/>
      <c r="APW171" s="90"/>
      <c r="APX171" s="90"/>
      <c r="APY171" s="90"/>
      <c r="APZ171" s="90"/>
      <c r="AQA171" s="90"/>
      <c r="AQB171" s="90"/>
      <c r="AQC171" s="90"/>
      <c r="AQD171" s="90"/>
      <c r="AQE171" s="90"/>
      <c r="AQF171" s="90"/>
      <c r="AQG171" s="90"/>
      <c r="AQH171" s="90"/>
      <c r="AQI171" s="90"/>
      <c r="AQJ171" s="90"/>
      <c r="AQK171" s="90"/>
      <c r="AQL171" s="90"/>
      <c r="AQM171" s="90"/>
      <c r="AQN171" s="90"/>
      <c r="AQO171" s="90"/>
      <c r="AQP171" s="90"/>
      <c r="AQQ171" s="90"/>
      <c r="AQR171" s="90"/>
      <c r="AQS171" s="90"/>
      <c r="AQT171" s="90"/>
      <c r="AQU171" s="90"/>
      <c r="AQV171" s="90"/>
      <c r="AQW171" s="90"/>
      <c r="AQX171" s="90"/>
      <c r="AQY171" s="90"/>
      <c r="AQZ171" s="90"/>
      <c r="ARA171" s="90"/>
      <c r="ARB171" s="90"/>
      <c r="ARC171" s="90"/>
      <c r="ARD171" s="90"/>
      <c r="ARE171" s="90"/>
      <c r="ARF171" s="90"/>
      <c r="ARG171" s="90"/>
      <c r="ARH171" s="90"/>
      <c r="ARI171" s="90"/>
      <c r="ARJ171" s="90"/>
      <c r="ARK171" s="90"/>
      <c r="ARL171" s="90"/>
      <c r="ARM171" s="90"/>
      <c r="ARN171" s="90"/>
      <c r="ARO171" s="90"/>
      <c r="ARP171" s="90"/>
      <c r="ARQ171" s="90"/>
      <c r="ARR171" s="90"/>
      <c r="ARS171" s="90"/>
      <c r="ART171" s="90"/>
      <c r="ARU171" s="90"/>
      <c r="ARV171" s="90"/>
      <c r="ARW171" s="90"/>
      <c r="ARX171" s="90"/>
      <c r="ARY171" s="90"/>
      <c r="ARZ171" s="90"/>
      <c r="ASA171" s="90"/>
      <c r="ASB171" s="90"/>
      <c r="ASC171" s="90"/>
      <c r="ASD171" s="90"/>
      <c r="ASE171" s="90"/>
      <c r="ASF171" s="90"/>
      <c r="ASG171" s="90"/>
      <c r="ASH171" s="90"/>
      <c r="ASI171" s="90"/>
      <c r="ASJ171" s="90"/>
      <c r="ASK171" s="90"/>
      <c r="ASL171" s="90"/>
      <c r="ASM171" s="90"/>
      <c r="ASN171" s="90"/>
      <c r="ASO171" s="90"/>
      <c r="ASP171" s="90"/>
      <c r="ASQ171" s="90"/>
      <c r="ASR171" s="90"/>
      <c r="ASS171" s="90"/>
      <c r="AST171" s="90"/>
      <c r="ASU171" s="90"/>
      <c r="ASV171" s="90"/>
      <c r="ASW171" s="90"/>
      <c r="ASX171" s="90"/>
      <c r="ASY171" s="90"/>
      <c r="ASZ171" s="90"/>
      <c r="ATA171" s="90"/>
      <c r="ATB171" s="90"/>
      <c r="ATC171" s="90"/>
      <c r="ATD171" s="90"/>
      <c r="ATE171" s="90"/>
      <c r="ATF171" s="90"/>
      <c r="ATG171" s="90"/>
      <c r="ATH171" s="90"/>
      <c r="ATI171" s="90"/>
      <c r="ATJ171" s="90"/>
      <c r="ATK171" s="90"/>
      <c r="ATL171" s="90"/>
      <c r="ATM171" s="90"/>
      <c r="ATN171" s="90"/>
      <c r="ATO171" s="90"/>
      <c r="ATP171" s="90"/>
      <c r="ATQ171" s="90"/>
      <c r="ATR171" s="90"/>
      <c r="ATS171" s="90"/>
      <c r="ATT171" s="90"/>
      <c r="ATU171" s="90"/>
      <c r="ATV171" s="90"/>
      <c r="ATW171" s="90"/>
      <c r="ATX171" s="90"/>
      <c r="ATY171" s="90"/>
      <c r="ATZ171" s="90"/>
      <c r="AUA171" s="90"/>
      <c r="AUB171" s="90"/>
      <c r="AUC171" s="90"/>
      <c r="AUD171" s="90"/>
      <c r="AUE171" s="90"/>
      <c r="AUF171" s="90"/>
      <c r="AUG171" s="90"/>
      <c r="AUH171" s="90"/>
      <c r="AUI171" s="90"/>
      <c r="AUJ171" s="90"/>
      <c r="AUK171" s="90"/>
      <c r="AUL171" s="90"/>
      <c r="AUM171" s="90"/>
      <c r="AUN171" s="90"/>
      <c r="AUO171" s="90"/>
      <c r="AUP171" s="90"/>
      <c r="AUQ171" s="90"/>
      <c r="AUR171" s="90"/>
      <c r="AUS171" s="90"/>
      <c r="AUT171" s="90"/>
      <c r="AUU171" s="90"/>
      <c r="AUV171" s="90"/>
      <c r="AUW171" s="90"/>
      <c r="AUX171" s="90"/>
      <c r="AUY171" s="90"/>
      <c r="AUZ171" s="90"/>
      <c r="AVA171" s="90"/>
      <c r="AVB171" s="90"/>
      <c r="AVC171" s="90"/>
      <c r="AVD171" s="90"/>
      <c r="AVE171" s="90"/>
      <c r="AVF171" s="90"/>
      <c r="AVG171" s="90"/>
      <c r="AVH171" s="90"/>
      <c r="AVI171" s="90"/>
      <c r="AVJ171" s="90"/>
      <c r="AVK171" s="90"/>
      <c r="AVL171" s="90"/>
      <c r="AVM171" s="90"/>
      <c r="AVN171" s="90"/>
      <c r="AVO171" s="90"/>
      <c r="AVP171" s="90"/>
      <c r="AVQ171" s="90"/>
      <c r="AVR171" s="90"/>
      <c r="AVS171" s="90"/>
      <c r="AVT171" s="90"/>
      <c r="AVU171" s="90"/>
      <c r="AVV171" s="90"/>
      <c r="AVW171" s="90"/>
      <c r="AVX171" s="90"/>
      <c r="AVY171" s="90"/>
      <c r="AVZ171" s="90"/>
      <c r="AWA171" s="90"/>
      <c r="AWB171" s="90"/>
      <c r="AWC171" s="90"/>
      <c r="AWD171" s="90"/>
      <c r="AWE171" s="90"/>
      <c r="AWF171" s="90"/>
      <c r="AWG171" s="90"/>
      <c r="AWH171" s="90"/>
      <c r="AWI171" s="90"/>
      <c r="AWJ171" s="90"/>
      <c r="AWK171" s="90"/>
      <c r="AWL171" s="90"/>
      <c r="AWM171" s="90"/>
      <c r="AWN171" s="90"/>
      <c r="AWO171" s="90"/>
      <c r="AWP171" s="90"/>
      <c r="AWQ171" s="90"/>
      <c r="AWR171" s="90"/>
      <c r="AWS171" s="90"/>
      <c r="AWT171" s="90"/>
      <c r="AWU171" s="90"/>
      <c r="AWV171" s="90"/>
      <c r="AWW171" s="90"/>
      <c r="AWX171" s="90"/>
      <c r="AWY171" s="90"/>
      <c r="AWZ171" s="90"/>
      <c r="AXA171" s="90"/>
      <c r="AXB171" s="90"/>
      <c r="AXC171" s="90"/>
      <c r="AXD171" s="90"/>
      <c r="AXE171" s="90"/>
      <c r="AXF171" s="90"/>
      <c r="AXG171" s="90"/>
      <c r="AXH171" s="90"/>
      <c r="AXI171" s="90"/>
      <c r="AXJ171" s="90"/>
      <c r="AXK171" s="90"/>
      <c r="AXL171" s="90"/>
      <c r="AXM171" s="90"/>
      <c r="AXN171" s="90"/>
      <c r="AXO171" s="90"/>
      <c r="AXP171" s="90"/>
      <c r="AXQ171" s="90"/>
      <c r="AXR171" s="90"/>
      <c r="AXS171" s="90"/>
      <c r="AXT171" s="90"/>
      <c r="AXU171" s="90"/>
      <c r="AXV171" s="90"/>
      <c r="AXW171" s="90"/>
      <c r="AXX171" s="90"/>
      <c r="AXY171" s="90"/>
      <c r="AXZ171" s="90"/>
      <c r="AYA171" s="90"/>
      <c r="AYB171" s="90"/>
      <c r="AYC171" s="90"/>
      <c r="AYD171" s="90"/>
      <c r="AYE171" s="90"/>
      <c r="AYF171" s="90"/>
      <c r="AYG171" s="90"/>
      <c r="AYH171" s="90"/>
      <c r="AYI171" s="90"/>
      <c r="AYJ171" s="90"/>
      <c r="AYK171" s="90"/>
      <c r="AYL171" s="90"/>
      <c r="AYM171" s="90"/>
      <c r="AYN171" s="90"/>
      <c r="AYO171" s="90"/>
      <c r="AYP171" s="90"/>
      <c r="AYQ171" s="90"/>
      <c r="AYR171" s="90"/>
      <c r="AYS171" s="90"/>
      <c r="AYT171" s="90"/>
      <c r="AYU171" s="90"/>
      <c r="AYV171" s="90"/>
      <c r="AYW171" s="90"/>
      <c r="AYX171" s="90"/>
      <c r="AYY171" s="90"/>
      <c r="AYZ171" s="90"/>
      <c r="AZA171" s="90"/>
      <c r="AZB171" s="90"/>
      <c r="AZC171" s="90"/>
      <c r="AZD171" s="90"/>
      <c r="AZE171" s="90"/>
      <c r="AZF171" s="90"/>
      <c r="AZG171" s="90"/>
      <c r="AZH171" s="90"/>
      <c r="AZI171" s="90"/>
      <c r="AZJ171" s="90"/>
      <c r="AZK171" s="90"/>
      <c r="AZL171" s="90"/>
      <c r="AZM171" s="90"/>
      <c r="AZN171" s="90"/>
      <c r="AZO171" s="90"/>
      <c r="AZP171" s="90"/>
      <c r="AZQ171" s="90"/>
      <c r="AZR171" s="90"/>
      <c r="AZS171" s="90"/>
      <c r="AZT171" s="90"/>
      <c r="AZU171" s="90"/>
      <c r="AZV171" s="90"/>
      <c r="AZW171" s="90"/>
      <c r="AZX171" s="90"/>
      <c r="AZY171" s="90"/>
      <c r="AZZ171" s="90"/>
      <c r="BAA171" s="90"/>
      <c r="BAB171" s="90"/>
      <c r="BAC171" s="90"/>
      <c r="BAD171" s="90"/>
      <c r="BAE171" s="90"/>
      <c r="BAF171" s="90"/>
      <c r="BAG171" s="90"/>
      <c r="BAH171" s="90"/>
      <c r="BAI171" s="90"/>
      <c r="BAJ171" s="90"/>
      <c r="BAK171" s="90"/>
      <c r="BAL171" s="90"/>
      <c r="BAM171" s="90"/>
      <c r="BAN171" s="90"/>
      <c r="BAO171" s="90"/>
      <c r="BAP171" s="90"/>
      <c r="BAQ171" s="90"/>
      <c r="BAR171" s="90"/>
      <c r="BAS171" s="90"/>
      <c r="BAT171" s="90"/>
      <c r="BAU171" s="90"/>
      <c r="BAV171" s="90"/>
      <c r="BAW171" s="90"/>
      <c r="BAX171" s="90"/>
      <c r="BAY171" s="90"/>
      <c r="BAZ171" s="90"/>
      <c r="BBA171" s="90"/>
      <c r="BBB171" s="90"/>
      <c r="BBC171" s="90"/>
      <c r="BBD171" s="90"/>
      <c r="BBE171" s="90"/>
      <c r="BBF171" s="90"/>
      <c r="BBG171" s="90"/>
      <c r="BBH171" s="90"/>
      <c r="BBI171" s="90"/>
      <c r="BBJ171" s="90"/>
      <c r="BBK171" s="90"/>
      <c r="BBL171" s="90"/>
      <c r="BBM171" s="90"/>
      <c r="BBN171" s="90"/>
      <c r="BBO171" s="90"/>
      <c r="BBP171" s="90"/>
      <c r="BBQ171" s="90"/>
      <c r="BBR171" s="90"/>
      <c r="BBS171" s="90"/>
      <c r="BBT171" s="90"/>
      <c r="BBU171" s="90"/>
      <c r="BBV171" s="90"/>
      <c r="BBW171" s="90"/>
      <c r="BBX171" s="90"/>
      <c r="BBY171" s="90"/>
      <c r="BBZ171" s="90"/>
      <c r="BCA171" s="90"/>
      <c r="BCB171" s="90"/>
      <c r="BCC171" s="90"/>
      <c r="BCD171" s="90"/>
      <c r="BCE171" s="90"/>
      <c r="BCF171" s="90"/>
      <c r="BCG171" s="90"/>
      <c r="BCH171" s="90"/>
      <c r="BCI171" s="90"/>
      <c r="BCJ171" s="90"/>
      <c r="BCK171" s="90"/>
      <c r="BCL171" s="90"/>
      <c r="BCM171" s="90"/>
      <c r="BCN171" s="90"/>
      <c r="BCO171" s="90"/>
      <c r="BCP171" s="90"/>
      <c r="BCQ171" s="90"/>
      <c r="BCR171" s="90"/>
      <c r="BCS171" s="90"/>
      <c r="BCT171" s="90"/>
      <c r="BCU171" s="90"/>
      <c r="BCV171" s="90"/>
      <c r="BCW171" s="90"/>
      <c r="BCX171" s="90"/>
      <c r="BCY171" s="90"/>
      <c r="BCZ171" s="90"/>
      <c r="BDA171" s="90"/>
      <c r="BDB171" s="90"/>
      <c r="BDC171" s="90"/>
      <c r="BDD171" s="90"/>
      <c r="BDE171" s="90"/>
      <c r="BDF171" s="90"/>
      <c r="BDG171" s="90"/>
      <c r="BDH171" s="90"/>
      <c r="BDI171" s="90"/>
      <c r="BDJ171" s="90"/>
      <c r="BDK171" s="90"/>
      <c r="BDL171" s="90"/>
      <c r="BDM171" s="90"/>
      <c r="BDN171" s="90"/>
      <c r="BDO171" s="90"/>
      <c r="BDP171" s="90"/>
      <c r="BDQ171" s="90"/>
      <c r="BDR171" s="90"/>
      <c r="BDS171" s="90"/>
      <c r="BDT171" s="90"/>
      <c r="BDU171" s="90"/>
      <c r="BDV171" s="90"/>
      <c r="BDW171" s="90"/>
      <c r="BDX171" s="90"/>
      <c r="BDY171" s="90"/>
      <c r="BDZ171" s="90"/>
      <c r="BEA171" s="90"/>
      <c r="BEB171" s="90"/>
      <c r="BEC171" s="90"/>
      <c r="BED171" s="90"/>
      <c r="BEE171" s="90"/>
      <c r="BEF171" s="90"/>
      <c r="BEG171" s="90"/>
      <c r="BEH171" s="90"/>
      <c r="BEI171" s="90"/>
      <c r="BEJ171" s="90"/>
      <c r="BEK171" s="90"/>
      <c r="BEL171" s="90"/>
      <c r="BEM171" s="90"/>
      <c r="BEN171" s="90"/>
      <c r="BEO171" s="90"/>
      <c r="BEP171" s="90"/>
      <c r="BEQ171" s="90"/>
      <c r="BER171" s="90"/>
      <c r="BES171" s="90"/>
      <c r="BET171" s="90"/>
      <c r="BEU171" s="90"/>
      <c r="BEV171" s="90"/>
      <c r="BEW171" s="90"/>
      <c r="BEX171" s="90"/>
      <c r="BEY171" s="90"/>
      <c r="BEZ171" s="90"/>
      <c r="BFA171" s="90"/>
      <c r="BFB171" s="90"/>
      <c r="BFC171" s="90"/>
      <c r="BFD171" s="90"/>
      <c r="BFE171" s="90"/>
      <c r="BFF171" s="90"/>
      <c r="BFG171" s="90"/>
      <c r="BFH171" s="90"/>
      <c r="BFI171" s="90"/>
      <c r="BFJ171" s="90"/>
      <c r="BFK171" s="90"/>
      <c r="BFL171" s="90"/>
      <c r="BFM171" s="90"/>
      <c r="BFN171" s="90"/>
      <c r="BFO171" s="90"/>
      <c r="BFP171" s="90"/>
      <c r="BFQ171" s="90"/>
      <c r="BFR171" s="90"/>
      <c r="BFS171" s="90"/>
      <c r="BFT171" s="90"/>
      <c r="BFU171" s="90"/>
      <c r="BFV171" s="90"/>
      <c r="BFW171" s="90"/>
      <c r="BFX171" s="90"/>
      <c r="BFY171" s="90"/>
      <c r="BFZ171" s="90"/>
      <c r="BGA171" s="90"/>
      <c r="BGB171" s="90"/>
      <c r="BGC171" s="90"/>
      <c r="BGD171" s="90"/>
      <c r="BGE171" s="90"/>
      <c r="BGF171" s="90"/>
      <c r="BGG171" s="90"/>
      <c r="BGH171" s="90"/>
      <c r="BGI171" s="90"/>
      <c r="BGJ171" s="90"/>
      <c r="BGK171" s="90"/>
      <c r="BGL171" s="90"/>
      <c r="BGM171" s="90"/>
      <c r="BGN171" s="90"/>
      <c r="BGO171" s="90"/>
      <c r="BGP171" s="90"/>
      <c r="BGQ171" s="90"/>
      <c r="BGR171" s="90"/>
      <c r="BGS171" s="90"/>
      <c r="BGT171" s="90"/>
      <c r="BGU171" s="90"/>
      <c r="BGV171" s="90"/>
      <c r="BGW171" s="90"/>
      <c r="BGX171" s="90"/>
      <c r="BGY171" s="90"/>
      <c r="BGZ171" s="90"/>
      <c r="BHA171" s="90"/>
      <c r="BHB171" s="90"/>
      <c r="BHC171" s="90"/>
      <c r="BHD171" s="90"/>
      <c r="BHE171" s="90"/>
      <c r="BHF171" s="90"/>
      <c r="BHG171" s="90"/>
      <c r="BHH171" s="90"/>
      <c r="BHI171" s="90"/>
      <c r="BHJ171" s="90"/>
      <c r="BHK171" s="90"/>
      <c r="BHL171" s="90"/>
      <c r="BHM171" s="90"/>
      <c r="BHN171" s="90"/>
      <c r="BHO171" s="90"/>
      <c r="BHP171" s="90"/>
      <c r="BHQ171" s="90"/>
      <c r="BHR171" s="90"/>
      <c r="BHS171" s="90"/>
      <c r="BHT171" s="90"/>
      <c r="BHU171" s="90"/>
      <c r="BHV171" s="90"/>
      <c r="BHW171" s="90"/>
      <c r="BHX171" s="90"/>
      <c r="BHY171" s="90"/>
      <c r="BHZ171" s="90"/>
      <c r="BIA171" s="90"/>
      <c r="BIB171" s="90"/>
      <c r="BIC171" s="90"/>
      <c r="BID171" s="90"/>
      <c r="BIE171" s="90"/>
      <c r="BIF171" s="90"/>
      <c r="BIG171" s="90"/>
      <c r="BIH171" s="90"/>
      <c r="BII171" s="90"/>
      <c r="BIJ171" s="90"/>
      <c r="BIK171" s="90"/>
      <c r="BIL171" s="90"/>
      <c r="BIM171" s="90"/>
      <c r="BIN171" s="90"/>
      <c r="BIO171" s="90"/>
      <c r="BIP171" s="90"/>
      <c r="BIQ171" s="90"/>
      <c r="BIR171" s="90"/>
      <c r="BIS171" s="90"/>
      <c r="BIT171" s="90"/>
      <c r="BIU171" s="90"/>
      <c r="BIV171" s="90"/>
      <c r="BIW171" s="90"/>
      <c r="BIX171" s="90"/>
      <c r="BIY171" s="90"/>
      <c r="BIZ171" s="90"/>
      <c r="BJA171" s="90"/>
      <c r="BJB171" s="90"/>
      <c r="BJC171" s="90"/>
      <c r="BJD171" s="90"/>
      <c r="BJE171" s="90"/>
      <c r="BJF171" s="90"/>
      <c r="BJG171" s="90"/>
      <c r="BJH171" s="90"/>
      <c r="BJI171" s="90"/>
      <c r="BJJ171" s="90"/>
      <c r="BJK171" s="90"/>
      <c r="BJL171" s="90"/>
      <c r="BJM171" s="90"/>
      <c r="BJN171" s="90"/>
      <c r="BJO171" s="90"/>
      <c r="BJP171" s="90"/>
      <c r="BJQ171" s="90"/>
      <c r="BJR171" s="90"/>
      <c r="BJS171" s="90"/>
      <c r="BJT171" s="90"/>
      <c r="BJU171" s="90"/>
      <c r="BJV171" s="90"/>
      <c r="BJW171" s="90"/>
      <c r="BJX171" s="90"/>
      <c r="BJY171" s="90"/>
      <c r="BJZ171" s="90"/>
      <c r="BKA171" s="90"/>
      <c r="BKB171" s="90"/>
      <c r="BKC171" s="90"/>
      <c r="BKD171" s="90"/>
      <c r="BKE171" s="90"/>
      <c r="BKF171" s="90"/>
      <c r="BKG171" s="90"/>
      <c r="BKH171" s="90"/>
      <c r="BKI171" s="90"/>
      <c r="BKJ171" s="90"/>
      <c r="BKK171" s="90"/>
      <c r="BKL171" s="90"/>
      <c r="BKM171" s="90"/>
      <c r="BKN171" s="90"/>
      <c r="BKO171" s="90"/>
      <c r="BKP171" s="90"/>
      <c r="BKQ171" s="90"/>
      <c r="BKR171" s="90"/>
      <c r="BKS171" s="90"/>
      <c r="BKT171" s="90"/>
      <c r="BKU171" s="90"/>
      <c r="BKV171" s="90"/>
      <c r="BKW171" s="90"/>
      <c r="BKX171" s="90"/>
      <c r="BKY171" s="90"/>
      <c r="BKZ171" s="90"/>
      <c r="BLA171" s="90"/>
      <c r="BLB171" s="90"/>
      <c r="BLC171" s="90"/>
      <c r="BLD171" s="90"/>
      <c r="BLE171" s="90"/>
      <c r="BLF171" s="90"/>
      <c r="BLG171" s="90"/>
      <c r="BLH171" s="90"/>
      <c r="BLI171" s="90"/>
      <c r="BLJ171" s="90"/>
      <c r="BLK171" s="90"/>
      <c r="BLL171" s="90"/>
      <c r="BLM171" s="90"/>
      <c r="BLN171" s="90"/>
      <c r="BLO171" s="90"/>
      <c r="BLP171" s="90"/>
      <c r="BLQ171" s="90"/>
      <c r="BLR171" s="90"/>
      <c r="BLS171" s="90"/>
      <c r="BLT171" s="90"/>
      <c r="BLU171" s="90"/>
      <c r="BLV171" s="90"/>
      <c r="BLW171" s="90"/>
      <c r="BLX171" s="90"/>
      <c r="BLY171" s="90"/>
      <c r="BLZ171" s="90"/>
      <c r="BMA171" s="90"/>
      <c r="BMB171" s="90"/>
      <c r="BMC171" s="90"/>
      <c r="BMD171" s="90"/>
      <c r="BME171" s="90"/>
      <c r="BMF171" s="90"/>
      <c r="BMG171" s="90"/>
      <c r="BMH171" s="90"/>
      <c r="BMI171" s="90"/>
      <c r="BMJ171" s="90"/>
      <c r="BMK171" s="90"/>
      <c r="BML171" s="90"/>
      <c r="BMM171" s="90"/>
      <c r="BMN171" s="90"/>
      <c r="BMO171" s="90"/>
      <c r="BMP171" s="90"/>
      <c r="BMQ171" s="90"/>
      <c r="BMR171" s="90"/>
      <c r="BMS171" s="90"/>
      <c r="BMT171" s="90"/>
      <c r="BMU171" s="90"/>
      <c r="BMV171" s="90"/>
      <c r="BMW171" s="90"/>
      <c r="BMX171" s="90"/>
      <c r="BMY171" s="90"/>
      <c r="BMZ171" s="90"/>
      <c r="BNA171" s="90"/>
      <c r="BNB171" s="90"/>
      <c r="BNC171" s="90"/>
      <c r="BND171" s="90"/>
      <c r="BNE171" s="90"/>
      <c r="BNF171" s="90"/>
      <c r="BNG171" s="90"/>
      <c r="BNH171" s="90"/>
      <c r="BNI171" s="90"/>
      <c r="BNJ171" s="90"/>
      <c r="BNK171" s="90"/>
      <c r="BNL171" s="90"/>
      <c r="BNM171" s="90"/>
      <c r="BNN171" s="90"/>
      <c r="BNO171" s="90"/>
      <c r="BNP171" s="90"/>
      <c r="BNQ171" s="90"/>
      <c r="BNR171" s="90"/>
      <c r="BNS171" s="90"/>
      <c r="BNT171" s="90"/>
      <c r="BNU171" s="90"/>
      <c r="BNV171" s="90"/>
      <c r="BNW171" s="90"/>
      <c r="BNX171" s="90"/>
      <c r="BNY171" s="90"/>
      <c r="BNZ171" s="90"/>
      <c r="BOA171" s="90"/>
      <c r="BOB171" s="90"/>
      <c r="BOC171" s="90"/>
      <c r="BOD171" s="90"/>
      <c r="BOE171" s="90"/>
      <c r="BOF171" s="90"/>
      <c r="BOG171" s="90"/>
      <c r="BOH171" s="90"/>
      <c r="BOI171" s="90"/>
      <c r="BOJ171" s="90"/>
      <c r="BOK171" s="90"/>
      <c r="BOL171" s="90"/>
      <c r="BOM171" s="90"/>
      <c r="BON171" s="90"/>
      <c r="BOO171" s="90"/>
      <c r="BOP171" s="90"/>
      <c r="BOQ171" s="90"/>
      <c r="BOR171" s="90"/>
      <c r="BOS171" s="90"/>
      <c r="BOT171" s="90"/>
      <c r="BOU171" s="90"/>
      <c r="BOV171" s="90"/>
      <c r="BOW171" s="90"/>
      <c r="BOX171" s="90"/>
      <c r="BOY171" s="90"/>
      <c r="BOZ171" s="90"/>
      <c r="BPA171" s="90"/>
      <c r="BPB171" s="90"/>
      <c r="BPC171" s="90"/>
      <c r="BPD171" s="90"/>
      <c r="BPE171" s="90"/>
      <c r="BPF171" s="90"/>
      <c r="BPG171" s="90"/>
      <c r="BPH171" s="90"/>
      <c r="BPI171" s="90"/>
      <c r="BPJ171" s="90"/>
      <c r="BPK171" s="90"/>
      <c r="BPL171" s="90"/>
      <c r="BPM171" s="90"/>
      <c r="BPN171" s="90"/>
      <c r="BPO171" s="90"/>
      <c r="BPP171" s="90"/>
      <c r="BPQ171" s="90"/>
      <c r="BPR171" s="90"/>
      <c r="BPS171" s="90"/>
      <c r="BPT171" s="90"/>
      <c r="BPU171" s="90"/>
      <c r="BPV171" s="90"/>
      <c r="BPW171" s="90"/>
      <c r="BPX171" s="90"/>
      <c r="BPY171" s="90"/>
      <c r="BPZ171" s="90"/>
      <c r="BQA171" s="90"/>
      <c r="BQB171" s="90"/>
      <c r="BQC171" s="90"/>
      <c r="BQD171" s="90"/>
      <c r="BQE171" s="90"/>
      <c r="BQF171" s="90"/>
      <c r="BQG171" s="90"/>
      <c r="BQH171" s="90"/>
      <c r="BQI171" s="90"/>
      <c r="BQJ171" s="90"/>
      <c r="BQK171" s="90"/>
      <c r="BQL171" s="90"/>
      <c r="BQM171" s="90"/>
      <c r="BQN171" s="90"/>
      <c r="BQO171" s="90"/>
      <c r="BQP171" s="90"/>
      <c r="BQQ171" s="90"/>
      <c r="BQR171" s="90"/>
      <c r="BQS171" s="90"/>
      <c r="BQT171" s="90"/>
      <c r="BQU171" s="90"/>
      <c r="BQV171" s="90"/>
      <c r="BQW171" s="90"/>
      <c r="BQX171" s="90"/>
      <c r="BQY171" s="90"/>
      <c r="BQZ171" s="90"/>
      <c r="BRA171" s="90"/>
      <c r="BRB171" s="90"/>
      <c r="BRC171" s="90"/>
      <c r="BRD171" s="90"/>
      <c r="BRE171" s="90"/>
      <c r="BRF171" s="90"/>
      <c r="BRG171" s="90"/>
      <c r="BRH171" s="90"/>
      <c r="BRI171" s="90"/>
      <c r="BRJ171" s="90"/>
      <c r="BRK171" s="90"/>
      <c r="BRL171" s="90"/>
      <c r="BRM171" s="90"/>
      <c r="BRN171" s="90"/>
      <c r="BRO171" s="90"/>
      <c r="BRP171" s="90"/>
      <c r="BRQ171" s="90"/>
      <c r="BRR171" s="90"/>
      <c r="BRS171" s="90"/>
      <c r="BRT171" s="90"/>
      <c r="BRU171" s="90"/>
      <c r="BRV171" s="90"/>
      <c r="BRW171" s="90"/>
      <c r="BRX171" s="90"/>
      <c r="BRY171" s="90"/>
      <c r="BRZ171" s="90"/>
      <c r="BSA171" s="90"/>
      <c r="BSB171" s="90"/>
      <c r="BSC171" s="90"/>
      <c r="BSD171" s="90"/>
      <c r="BSE171" s="90"/>
      <c r="BSF171" s="90"/>
      <c r="BSG171" s="90"/>
      <c r="BSH171" s="90"/>
      <c r="BSI171" s="90"/>
      <c r="BSJ171" s="90"/>
      <c r="BSK171" s="90"/>
      <c r="BSL171" s="90"/>
      <c r="BSM171" s="90"/>
      <c r="BSN171" s="90"/>
      <c r="BSO171" s="90"/>
      <c r="BSP171" s="90"/>
      <c r="BSQ171" s="90"/>
      <c r="BSR171" s="90"/>
      <c r="BSS171" s="90"/>
      <c r="BST171" s="90"/>
      <c r="BSU171" s="90"/>
      <c r="BSV171" s="90"/>
      <c r="BSW171" s="90"/>
      <c r="BSX171" s="90"/>
      <c r="BSY171" s="90"/>
      <c r="BSZ171" s="90"/>
      <c r="BTA171" s="90"/>
      <c r="BTB171" s="90"/>
      <c r="BTC171" s="90"/>
      <c r="BTD171" s="90"/>
      <c r="BTE171" s="90"/>
      <c r="BTF171" s="90"/>
      <c r="BTG171" s="90"/>
      <c r="BTH171" s="90"/>
      <c r="BTI171" s="90"/>
      <c r="BTJ171" s="90"/>
      <c r="BTK171" s="90"/>
      <c r="BTL171" s="90"/>
      <c r="BTM171" s="90"/>
      <c r="BTN171" s="90"/>
      <c r="BTO171" s="90"/>
      <c r="BTP171" s="90"/>
      <c r="BTQ171" s="90"/>
      <c r="BTR171" s="90"/>
      <c r="BTS171" s="90"/>
      <c r="BTT171" s="90"/>
      <c r="BTU171" s="90"/>
      <c r="BTV171" s="90"/>
      <c r="BTW171" s="90"/>
      <c r="BTX171" s="90"/>
      <c r="BTY171" s="90"/>
      <c r="BTZ171" s="90"/>
      <c r="BUA171" s="90"/>
      <c r="BUB171" s="90"/>
      <c r="BUC171" s="90"/>
      <c r="BUD171" s="90"/>
      <c r="BUE171" s="90"/>
      <c r="BUF171" s="90"/>
      <c r="BUG171" s="90"/>
      <c r="BUH171" s="90"/>
      <c r="BUI171" s="90"/>
      <c r="BUJ171" s="90"/>
      <c r="BUK171" s="90"/>
      <c r="BUL171" s="90"/>
      <c r="BUM171" s="90"/>
      <c r="BUN171" s="90"/>
      <c r="BUO171" s="90"/>
      <c r="BUP171" s="90"/>
      <c r="BUQ171" s="90"/>
      <c r="BUR171" s="90"/>
      <c r="BUS171" s="90"/>
      <c r="BUT171" s="90"/>
      <c r="BUU171" s="90"/>
      <c r="BUV171" s="90"/>
      <c r="BUW171" s="90"/>
      <c r="BUX171" s="90"/>
      <c r="BUY171" s="90"/>
      <c r="BUZ171" s="90"/>
      <c r="BVA171" s="90"/>
      <c r="BVB171" s="90"/>
      <c r="BVC171" s="90"/>
      <c r="BVD171" s="90"/>
      <c r="BVE171" s="90"/>
      <c r="BVF171" s="90"/>
      <c r="BVG171" s="90"/>
      <c r="BVH171" s="90"/>
      <c r="BVI171" s="90"/>
      <c r="BVJ171" s="90"/>
      <c r="BVK171" s="90"/>
      <c r="BVL171" s="90"/>
      <c r="BVM171" s="90"/>
      <c r="BVN171" s="90"/>
      <c r="BVO171" s="90"/>
      <c r="BVP171" s="90"/>
      <c r="BVQ171" s="90"/>
      <c r="BVR171" s="90"/>
      <c r="BVS171" s="90"/>
      <c r="BVT171" s="90"/>
      <c r="BVU171" s="90"/>
      <c r="BVV171" s="90"/>
      <c r="BVW171" s="90"/>
      <c r="BVX171" s="90"/>
      <c r="BVY171" s="90"/>
      <c r="BVZ171" s="90"/>
      <c r="BWA171" s="90"/>
      <c r="BWB171" s="90"/>
      <c r="BWC171" s="90"/>
      <c r="BWD171" s="90"/>
      <c r="BWE171" s="90"/>
      <c r="BWF171" s="90"/>
      <c r="BWG171" s="90"/>
      <c r="BWH171" s="90"/>
      <c r="BWI171" s="90"/>
      <c r="BWJ171" s="90"/>
      <c r="BWK171" s="90"/>
      <c r="BWL171" s="90"/>
      <c r="BWM171" s="90"/>
      <c r="BWN171" s="90"/>
      <c r="BWO171" s="90"/>
      <c r="BWP171" s="90"/>
      <c r="BWQ171" s="90"/>
      <c r="BWR171" s="90"/>
      <c r="BWS171" s="90"/>
      <c r="BWT171" s="90"/>
      <c r="BWU171" s="90"/>
      <c r="BWV171" s="90"/>
      <c r="BWW171" s="90"/>
      <c r="BWX171" s="90"/>
      <c r="BWY171" s="90"/>
      <c r="BWZ171" s="90"/>
      <c r="BXA171" s="90"/>
      <c r="BXB171" s="90"/>
      <c r="BXC171" s="90"/>
      <c r="BXD171" s="90"/>
      <c r="BXE171" s="90"/>
      <c r="BXF171" s="90"/>
      <c r="BXG171" s="90"/>
      <c r="BXH171" s="90"/>
      <c r="BXI171" s="90"/>
      <c r="BXJ171" s="90"/>
      <c r="BXK171" s="90"/>
      <c r="BXL171" s="90"/>
      <c r="BXM171" s="90"/>
      <c r="BXN171" s="90"/>
      <c r="BXO171" s="90"/>
      <c r="BXP171" s="90"/>
      <c r="BXQ171" s="90"/>
      <c r="BXR171" s="90"/>
      <c r="BXS171" s="90"/>
      <c r="BXT171" s="90"/>
      <c r="BXU171" s="90"/>
      <c r="BXV171" s="90"/>
      <c r="BXW171" s="90"/>
      <c r="BXX171" s="90"/>
      <c r="BXY171" s="90"/>
      <c r="BXZ171" s="90"/>
      <c r="BYA171" s="90"/>
      <c r="BYB171" s="90"/>
      <c r="BYC171" s="90"/>
      <c r="BYD171" s="90"/>
      <c r="BYE171" s="90"/>
      <c r="BYF171" s="90"/>
      <c r="BYG171" s="90"/>
      <c r="BYH171" s="90"/>
      <c r="BYI171" s="90"/>
      <c r="BYJ171" s="90"/>
      <c r="BYK171" s="90"/>
      <c r="BYL171" s="90"/>
      <c r="BYM171" s="90"/>
      <c r="BYN171" s="90"/>
      <c r="BYO171" s="90"/>
      <c r="BYP171" s="90"/>
      <c r="BYQ171" s="90"/>
      <c r="BYR171" s="90"/>
      <c r="BYS171" s="90"/>
      <c r="BYT171" s="90"/>
      <c r="BYU171" s="90"/>
      <c r="BYV171" s="90"/>
      <c r="BYW171" s="90"/>
      <c r="BYX171" s="90"/>
      <c r="BYY171" s="90"/>
      <c r="BYZ171" s="90"/>
      <c r="BZA171" s="90"/>
      <c r="BZB171" s="90"/>
      <c r="BZC171" s="90"/>
      <c r="BZD171" s="90"/>
      <c r="BZE171" s="90"/>
      <c r="BZF171" s="90"/>
      <c r="BZG171" s="90"/>
      <c r="BZH171" s="90"/>
      <c r="BZI171" s="90"/>
      <c r="BZJ171" s="90"/>
      <c r="BZK171" s="90"/>
      <c r="BZL171" s="90"/>
      <c r="BZM171" s="90"/>
      <c r="BZN171" s="90"/>
      <c r="BZO171" s="90"/>
      <c r="BZP171" s="90"/>
      <c r="BZQ171" s="90"/>
      <c r="BZR171" s="90"/>
      <c r="BZS171" s="90"/>
      <c r="BZT171" s="90"/>
      <c r="BZU171" s="90"/>
      <c r="BZV171" s="90"/>
      <c r="BZW171" s="90"/>
      <c r="BZX171" s="90"/>
      <c r="BZY171" s="90"/>
      <c r="BZZ171" s="90"/>
      <c r="CAA171" s="90"/>
      <c r="CAB171" s="90"/>
      <c r="CAC171" s="90"/>
      <c r="CAD171" s="90"/>
      <c r="CAE171" s="90"/>
      <c r="CAF171" s="90"/>
      <c r="CAG171" s="90"/>
      <c r="CAH171" s="90"/>
      <c r="CAI171" s="90"/>
      <c r="CAJ171" s="90"/>
      <c r="CAK171" s="90"/>
      <c r="CAL171" s="90"/>
      <c r="CAM171" s="90"/>
      <c r="CAN171" s="90"/>
      <c r="CAO171" s="90"/>
      <c r="CAP171" s="90"/>
      <c r="CAQ171" s="90"/>
      <c r="CAR171" s="90"/>
      <c r="CAS171" s="90"/>
      <c r="CAT171" s="90"/>
      <c r="CAU171" s="90"/>
      <c r="CAV171" s="90"/>
      <c r="CAW171" s="90"/>
      <c r="CAX171" s="90"/>
      <c r="CAY171" s="90"/>
      <c r="CAZ171" s="90"/>
      <c r="CBA171" s="90"/>
      <c r="CBB171" s="90"/>
      <c r="CBC171" s="90"/>
      <c r="CBD171" s="90"/>
      <c r="CBE171" s="90"/>
      <c r="CBF171" s="90"/>
      <c r="CBG171" s="90"/>
      <c r="CBH171" s="90"/>
      <c r="CBI171" s="90"/>
      <c r="CBJ171" s="90"/>
      <c r="CBK171" s="90"/>
      <c r="CBL171" s="90"/>
      <c r="CBM171" s="90"/>
      <c r="CBN171" s="90"/>
      <c r="CBO171" s="90"/>
      <c r="CBP171" s="90"/>
      <c r="CBQ171" s="90"/>
      <c r="CBR171" s="90"/>
      <c r="CBS171" s="90"/>
      <c r="CBT171" s="90"/>
      <c r="CBU171" s="90"/>
      <c r="CBV171" s="90"/>
      <c r="CBW171" s="90"/>
      <c r="CBX171" s="90"/>
      <c r="CBY171" s="90"/>
      <c r="CBZ171" s="90"/>
      <c r="CCA171" s="90"/>
      <c r="CCB171" s="90"/>
      <c r="CCC171" s="90"/>
      <c r="CCD171" s="90"/>
      <c r="CCE171" s="90"/>
      <c r="CCF171" s="90"/>
      <c r="CCG171" s="90"/>
      <c r="CCH171" s="90"/>
      <c r="CCI171" s="90"/>
      <c r="CCJ171" s="90"/>
      <c r="CCK171" s="90"/>
      <c r="CCL171" s="90"/>
      <c r="CCM171" s="90"/>
      <c r="CCN171" s="90"/>
      <c r="CCO171" s="90"/>
      <c r="CCP171" s="90"/>
      <c r="CCQ171" s="90"/>
      <c r="CCR171" s="90"/>
      <c r="CCS171" s="90"/>
      <c r="CCT171" s="90"/>
      <c r="CCU171" s="90"/>
      <c r="CCV171" s="90"/>
      <c r="CCW171" s="90"/>
      <c r="CCX171" s="90"/>
      <c r="CCY171" s="90"/>
      <c r="CCZ171" s="90"/>
      <c r="CDA171" s="90"/>
      <c r="CDB171" s="90"/>
      <c r="CDC171" s="90"/>
      <c r="CDD171" s="90"/>
      <c r="CDE171" s="90"/>
      <c r="CDF171" s="90"/>
      <c r="CDG171" s="90"/>
      <c r="CDH171" s="90"/>
      <c r="CDI171" s="90"/>
      <c r="CDJ171" s="90"/>
      <c r="CDK171" s="90"/>
      <c r="CDL171" s="90"/>
      <c r="CDM171" s="90"/>
      <c r="CDN171" s="90"/>
      <c r="CDO171" s="90"/>
      <c r="CDP171" s="90"/>
      <c r="CDQ171" s="90"/>
      <c r="CDR171" s="90"/>
      <c r="CDS171" s="90"/>
      <c r="CDT171" s="90"/>
      <c r="CDU171" s="90"/>
      <c r="CDV171" s="90"/>
      <c r="CDW171" s="90"/>
      <c r="CDX171" s="90"/>
      <c r="CDY171" s="90"/>
      <c r="CDZ171" s="90"/>
      <c r="CEA171" s="90"/>
      <c r="CEB171" s="90"/>
      <c r="CEC171" s="90"/>
      <c r="CED171" s="90"/>
      <c r="CEE171" s="90"/>
      <c r="CEF171" s="90"/>
      <c r="CEG171" s="90"/>
      <c r="CEH171" s="90"/>
      <c r="CEI171" s="90"/>
      <c r="CEJ171" s="90"/>
      <c r="CEK171" s="90"/>
      <c r="CEL171" s="90"/>
      <c r="CEM171" s="90"/>
      <c r="CEN171" s="90"/>
      <c r="CEO171" s="90"/>
      <c r="CEP171" s="90"/>
      <c r="CEQ171" s="90"/>
      <c r="CER171" s="90"/>
      <c r="CES171" s="90"/>
      <c r="CET171" s="90"/>
      <c r="CEU171" s="90"/>
      <c r="CEV171" s="90"/>
      <c r="CEW171" s="90"/>
      <c r="CEX171" s="90"/>
      <c r="CEY171" s="90"/>
      <c r="CEZ171" s="90"/>
      <c r="CFA171" s="90"/>
      <c r="CFB171" s="90"/>
      <c r="CFC171" s="90"/>
      <c r="CFD171" s="90"/>
      <c r="CFE171" s="90"/>
      <c r="CFF171" s="90"/>
      <c r="CFG171" s="90"/>
      <c r="CFH171" s="90"/>
      <c r="CFI171" s="90"/>
      <c r="CFJ171" s="90"/>
      <c r="CFK171" s="90"/>
      <c r="CFL171" s="90"/>
      <c r="CFM171" s="90"/>
      <c r="CFN171" s="90"/>
      <c r="CFO171" s="90"/>
      <c r="CFP171" s="90"/>
      <c r="CFQ171" s="90"/>
      <c r="CFR171" s="90"/>
      <c r="CFS171" s="90"/>
      <c r="CFT171" s="90"/>
      <c r="CFU171" s="90"/>
      <c r="CFV171" s="90"/>
      <c r="CFW171" s="90"/>
      <c r="CFX171" s="90"/>
      <c r="CFY171" s="90"/>
      <c r="CFZ171" s="90"/>
      <c r="CGA171" s="90"/>
      <c r="CGB171" s="90"/>
      <c r="CGC171" s="90"/>
      <c r="CGD171" s="90"/>
      <c r="CGE171" s="90"/>
      <c r="CGF171" s="90"/>
      <c r="CGG171" s="90"/>
      <c r="CGH171" s="90"/>
      <c r="CGI171" s="90"/>
      <c r="CGJ171" s="90"/>
      <c r="CGK171" s="90"/>
      <c r="CGL171" s="90"/>
      <c r="CGM171" s="90"/>
      <c r="CGN171" s="90"/>
      <c r="CGO171" s="90"/>
      <c r="CGP171" s="90"/>
      <c r="CGQ171" s="90"/>
      <c r="CGR171" s="90"/>
      <c r="CGS171" s="90"/>
      <c r="CGT171" s="90"/>
      <c r="CGU171" s="90"/>
      <c r="CGV171" s="90"/>
      <c r="CGW171" s="90"/>
      <c r="CGX171" s="90"/>
      <c r="CGY171" s="90"/>
      <c r="CGZ171" s="90"/>
      <c r="CHA171" s="90"/>
      <c r="CHB171" s="90"/>
      <c r="CHC171" s="90"/>
      <c r="CHD171" s="90"/>
      <c r="CHE171" s="90"/>
      <c r="CHF171" s="90"/>
      <c r="CHG171" s="90"/>
      <c r="CHH171" s="90"/>
      <c r="CHI171" s="90"/>
      <c r="CHJ171" s="90"/>
      <c r="CHK171" s="90"/>
      <c r="CHL171" s="90"/>
      <c r="CHM171" s="90"/>
      <c r="CHN171" s="90"/>
      <c r="CHO171" s="90"/>
      <c r="CHP171" s="90"/>
      <c r="CHQ171" s="90"/>
      <c r="CHR171" s="90"/>
      <c r="CHS171" s="90"/>
      <c r="CHT171" s="90"/>
      <c r="CHU171" s="90"/>
      <c r="CHV171" s="90"/>
      <c r="CHW171" s="90"/>
      <c r="CHX171" s="90"/>
      <c r="CHY171" s="90"/>
      <c r="CHZ171" s="90"/>
      <c r="CIA171" s="90"/>
      <c r="CIB171" s="90"/>
      <c r="CIC171" s="90"/>
      <c r="CID171" s="90"/>
      <c r="CIE171" s="90"/>
      <c r="CIF171" s="90"/>
      <c r="CIG171" s="90"/>
      <c r="CIH171" s="90"/>
      <c r="CII171" s="90"/>
      <c r="CIJ171" s="90"/>
      <c r="CIK171" s="90"/>
      <c r="CIL171" s="90"/>
      <c r="CIM171" s="90"/>
      <c r="CIN171" s="90"/>
      <c r="CIO171" s="90"/>
      <c r="CIP171" s="90"/>
      <c r="CIQ171" s="90"/>
      <c r="CIR171" s="90"/>
      <c r="CIS171" s="90"/>
      <c r="CIT171" s="90"/>
      <c r="CIU171" s="90"/>
      <c r="CIV171" s="90"/>
      <c r="CIW171" s="90"/>
      <c r="CIX171" s="90"/>
      <c r="CIY171" s="90"/>
      <c r="CIZ171" s="90"/>
      <c r="CJA171" s="90"/>
      <c r="CJB171" s="90"/>
      <c r="CJC171" s="90"/>
      <c r="CJD171" s="90"/>
      <c r="CJE171" s="90"/>
      <c r="CJF171" s="90"/>
      <c r="CJG171" s="90"/>
      <c r="CJH171" s="90"/>
      <c r="CJI171" s="90"/>
      <c r="CJJ171" s="90"/>
      <c r="CJK171" s="90"/>
      <c r="CJL171" s="90"/>
      <c r="CJM171" s="90"/>
      <c r="CJN171" s="90"/>
      <c r="CJO171" s="90"/>
      <c r="CJP171" s="90"/>
      <c r="CJQ171" s="90"/>
      <c r="CJR171" s="90"/>
      <c r="CJS171" s="90"/>
      <c r="CJT171" s="90"/>
      <c r="CJU171" s="90"/>
      <c r="CJV171" s="90"/>
      <c r="CJW171" s="90"/>
      <c r="CJX171" s="90"/>
      <c r="CJY171" s="90"/>
      <c r="CJZ171" s="90"/>
      <c r="CKA171" s="90"/>
      <c r="CKB171" s="90"/>
      <c r="CKC171" s="90"/>
      <c r="CKD171" s="90"/>
      <c r="CKE171" s="90"/>
      <c r="CKF171" s="90"/>
      <c r="CKG171" s="90"/>
      <c r="CKH171" s="90"/>
      <c r="CKI171" s="90"/>
      <c r="CKJ171" s="90"/>
      <c r="CKK171" s="90"/>
      <c r="CKL171" s="90"/>
      <c r="CKM171" s="90"/>
      <c r="CKN171" s="90"/>
      <c r="CKO171" s="90"/>
      <c r="CKP171" s="90"/>
      <c r="CKQ171" s="90"/>
      <c r="CKR171" s="90"/>
      <c r="CKS171" s="90"/>
      <c r="CKT171" s="90"/>
      <c r="CKU171" s="90"/>
      <c r="CKV171" s="90"/>
      <c r="CKW171" s="90"/>
      <c r="CKX171" s="90"/>
      <c r="CKY171" s="90"/>
      <c r="CKZ171" s="90"/>
      <c r="CLA171" s="90"/>
      <c r="CLB171" s="90"/>
      <c r="CLC171" s="90"/>
      <c r="CLD171" s="90"/>
      <c r="CLE171" s="90"/>
      <c r="CLF171" s="90"/>
      <c r="CLG171" s="90"/>
      <c r="CLH171" s="90"/>
      <c r="CLI171" s="90"/>
      <c r="CLJ171" s="90"/>
      <c r="CLK171" s="90"/>
      <c r="CLL171" s="90"/>
      <c r="CLM171" s="90"/>
      <c r="CLN171" s="90"/>
      <c r="CLO171" s="90"/>
      <c r="CLP171" s="90"/>
      <c r="CLQ171" s="90"/>
      <c r="CLR171" s="90"/>
      <c r="CLS171" s="90"/>
      <c r="CLT171" s="90"/>
      <c r="CLU171" s="90"/>
      <c r="CLV171" s="90"/>
      <c r="CLW171" s="90"/>
      <c r="CLX171" s="90"/>
      <c r="CLY171" s="90"/>
      <c r="CLZ171" s="90"/>
      <c r="CMA171" s="90"/>
      <c r="CMB171" s="90"/>
      <c r="CMC171" s="90"/>
      <c r="CMD171" s="90"/>
      <c r="CME171" s="90"/>
      <c r="CMF171" s="90"/>
      <c r="CMG171" s="90"/>
      <c r="CMH171" s="90"/>
      <c r="CMI171" s="90"/>
      <c r="CMJ171" s="90"/>
      <c r="CMK171" s="90"/>
      <c r="CML171" s="90"/>
      <c r="CMM171" s="90"/>
      <c r="CMN171" s="90"/>
      <c r="CMO171" s="90"/>
      <c r="CMP171" s="90"/>
      <c r="CMQ171" s="90"/>
      <c r="CMR171" s="90"/>
      <c r="CMS171" s="90"/>
      <c r="CMT171" s="90"/>
      <c r="CMU171" s="90"/>
      <c r="CMV171" s="90"/>
      <c r="CMW171" s="90"/>
      <c r="CMX171" s="90"/>
      <c r="CMY171" s="90"/>
      <c r="CMZ171" s="90"/>
      <c r="CNA171" s="90"/>
      <c r="CNB171" s="90"/>
      <c r="CNC171" s="90"/>
      <c r="CND171" s="90"/>
      <c r="CNE171" s="90"/>
      <c r="CNF171" s="90"/>
      <c r="CNG171" s="90"/>
      <c r="CNH171" s="90"/>
      <c r="CNI171" s="90"/>
      <c r="CNJ171" s="90"/>
      <c r="CNK171" s="90"/>
      <c r="CNL171" s="90"/>
      <c r="CNM171" s="90"/>
      <c r="CNN171" s="90"/>
      <c r="CNO171" s="90"/>
      <c r="CNP171" s="90"/>
      <c r="CNQ171" s="90"/>
      <c r="CNR171" s="90"/>
      <c r="CNS171" s="90"/>
      <c r="CNT171" s="90"/>
      <c r="CNU171" s="90"/>
      <c r="CNV171" s="90"/>
      <c r="CNW171" s="90"/>
      <c r="CNX171" s="90"/>
      <c r="CNY171" s="90"/>
      <c r="CNZ171" s="90"/>
      <c r="COA171" s="90"/>
      <c r="COB171" s="90"/>
      <c r="COC171" s="90"/>
      <c r="COD171" s="90"/>
      <c r="COE171" s="90"/>
      <c r="COF171" s="90"/>
      <c r="COG171" s="90"/>
      <c r="COH171" s="90"/>
      <c r="COI171" s="90"/>
      <c r="COJ171" s="90"/>
      <c r="COK171" s="90"/>
      <c r="COL171" s="90"/>
      <c r="COM171" s="90"/>
      <c r="CON171" s="90"/>
      <c r="COO171" s="90"/>
      <c r="COP171" s="90"/>
      <c r="COQ171" s="90"/>
      <c r="COR171" s="90"/>
      <c r="COS171" s="90"/>
      <c r="COT171" s="90"/>
      <c r="COU171" s="90"/>
      <c r="COV171" s="90"/>
      <c r="COW171" s="90"/>
      <c r="COX171" s="90"/>
      <c r="COY171" s="90"/>
      <c r="COZ171" s="90"/>
      <c r="CPA171" s="90"/>
      <c r="CPB171" s="90"/>
      <c r="CPC171" s="90"/>
      <c r="CPD171" s="90"/>
      <c r="CPE171" s="90"/>
      <c r="CPF171" s="90"/>
      <c r="CPG171" s="90"/>
      <c r="CPH171" s="90"/>
      <c r="CPI171" s="90"/>
      <c r="CPJ171" s="90"/>
      <c r="CPK171" s="90"/>
      <c r="CPL171" s="90"/>
      <c r="CPM171" s="90"/>
      <c r="CPN171" s="90"/>
      <c r="CPO171" s="90"/>
      <c r="CPP171" s="90"/>
      <c r="CPQ171" s="90"/>
      <c r="CPR171" s="90"/>
      <c r="CPS171" s="90"/>
      <c r="CPT171" s="90"/>
      <c r="CPU171" s="90"/>
      <c r="CPV171" s="90"/>
      <c r="CPW171" s="90"/>
      <c r="CPX171" s="90"/>
      <c r="CPY171" s="90"/>
      <c r="CPZ171" s="90"/>
      <c r="CQA171" s="90"/>
      <c r="CQB171" s="90"/>
      <c r="CQC171" s="90"/>
      <c r="CQD171" s="90"/>
      <c r="CQE171" s="90"/>
      <c r="CQF171" s="90"/>
      <c r="CQG171" s="90"/>
      <c r="CQH171" s="90"/>
      <c r="CQI171" s="90"/>
      <c r="CQJ171" s="90"/>
      <c r="CQK171" s="90"/>
      <c r="CQL171" s="90"/>
      <c r="CQM171" s="90"/>
      <c r="CQN171" s="90"/>
      <c r="CQO171" s="90"/>
      <c r="CQP171" s="90"/>
      <c r="CQQ171" s="90"/>
      <c r="CQR171" s="90"/>
      <c r="CQS171" s="90"/>
      <c r="CQT171" s="90"/>
      <c r="CQU171" s="90"/>
      <c r="CQV171" s="90"/>
      <c r="CQW171" s="90"/>
      <c r="CQX171" s="90"/>
      <c r="CQY171" s="90"/>
      <c r="CQZ171" s="90"/>
      <c r="CRA171" s="90"/>
      <c r="CRB171" s="90"/>
      <c r="CRC171" s="90"/>
      <c r="CRD171" s="90"/>
      <c r="CRE171" s="90"/>
      <c r="CRF171" s="90"/>
      <c r="CRG171" s="90"/>
      <c r="CRH171" s="90"/>
      <c r="CRI171" s="90"/>
      <c r="CRJ171" s="90"/>
      <c r="CRK171" s="90"/>
      <c r="CRL171" s="90"/>
      <c r="CRM171" s="90"/>
      <c r="CRN171" s="90"/>
      <c r="CRO171" s="90"/>
      <c r="CRP171" s="90"/>
      <c r="CRQ171" s="90"/>
      <c r="CRR171" s="90"/>
      <c r="CRS171" s="90"/>
      <c r="CRT171" s="90"/>
      <c r="CRU171" s="90"/>
      <c r="CRV171" s="90"/>
      <c r="CRW171" s="90"/>
      <c r="CRX171" s="90"/>
      <c r="CRY171" s="90"/>
      <c r="CRZ171" s="90"/>
      <c r="CSA171" s="90"/>
      <c r="CSB171" s="90"/>
      <c r="CSC171" s="90"/>
      <c r="CSD171" s="90"/>
      <c r="CSE171" s="90"/>
      <c r="CSF171" s="90"/>
      <c r="CSG171" s="90"/>
      <c r="CSH171" s="90"/>
      <c r="CSI171" s="90"/>
      <c r="CSJ171" s="90"/>
      <c r="CSK171" s="90"/>
      <c r="CSL171" s="90"/>
      <c r="CSM171" s="90"/>
      <c r="CSN171" s="90"/>
      <c r="CSO171" s="90"/>
      <c r="CSP171" s="90"/>
      <c r="CSQ171" s="90"/>
      <c r="CSR171" s="90"/>
      <c r="CSS171" s="90"/>
      <c r="CST171" s="90"/>
      <c r="CSU171" s="90"/>
      <c r="CSV171" s="90"/>
      <c r="CSW171" s="90"/>
      <c r="CSX171" s="90"/>
      <c r="CSY171" s="90"/>
      <c r="CSZ171" s="90"/>
      <c r="CTA171" s="90"/>
      <c r="CTB171" s="90"/>
      <c r="CTC171" s="90"/>
      <c r="CTD171" s="90"/>
      <c r="CTE171" s="90"/>
      <c r="CTF171" s="90"/>
      <c r="CTG171" s="90"/>
      <c r="CTH171" s="90"/>
      <c r="CTI171" s="90"/>
      <c r="CTJ171" s="90"/>
      <c r="CTK171" s="90"/>
      <c r="CTL171" s="90"/>
      <c r="CTM171" s="90"/>
      <c r="CTN171" s="90"/>
      <c r="CTO171" s="90"/>
      <c r="CTP171" s="90"/>
      <c r="CTQ171" s="90"/>
      <c r="CTR171" s="90"/>
      <c r="CTS171" s="90"/>
      <c r="CTT171" s="90"/>
      <c r="CTU171" s="90"/>
      <c r="CTV171" s="90"/>
      <c r="CTW171" s="90"/>
      <c r="CTX171" s="90"/>
      <c r="CTY171" s="90"/>
      <c r="CTZ171" s="90"/>
      <c r="CUA171" s="90"/>
      <c r="CUB171" s="90"/>
      <c r="CUC171" s="90"/>
      <c r="CUD171" s="90"/>
      <c r="CUE171" s="90"/>
      <c r="CUF171" s="90"/>
      <c r="CUG171" s="90"/>
      <c r="CUH171" s="90"/>
      <c r="CUI171" s="90"/>
      <c r="CUJ171" s="90"/>
      <c r="CUK171" s="90"/>
      <c r="CUL171" s="90"/>
      <c r="CUM171" s="90"/>
      <c r="CUN171" s="90"/>
      <c r="CUO171" s="90"/>
      <c r="CUP171" s="90"/>
      <c r="CUQ171" s="90"/>
      <c r="CUR171" s="90"/>
      <c r="CUS171" s="90"/>
      <c r="CUT171" s="90"/>
      <c r="CUU171" s="90"/>
      <c r="CUV171" s="90"/>
      <c r="CUW171" s="90"/>
      <c r="CUX171" s="90"/>
      <c r="CUY171" s="90"/>
      <c r="CUZ171" s="90"/>
      <c r="CVA171" s="90"/>
      <c r="CVB171" s="90"/>
      <c r="CVC171" s="90"/>
      <c r="CVD171" s="90"/>
      <c r="CVE171" s="90"/>
      <c r="CVF171" s="90"/>
      <c r="CVG171" s="90"/>
      <c r="CVH171" s="90"/>
      <c r="CVI171" s="90"/>
      <c r="CVJ171" s="90"/>
      <c r="CVK171" s="90"/>
      <c r="CVL171" s="90"/>
      <c r="CVM171" s="90"/>
      <c r="CVN171" s="90"/>
      <c r="CVO171" s="90"/>
      <c r="CVP171" s="90"/>
      <c r="CVQ171" s="90"/>
      <c r="CVR171" s="90"/>
      <c r="CVS171" s="90"/>
      <c r="CVT171" s="90"/>
      <c r="CVU171" s="90"/>
      <c r="CVV171" s="90"/>
      <c r="CVW171" s="90"/>
      <c r="CVX171" s="90"/>
      <c r="CVY171" s="90"/>
      <c r="CVZ171" s="90"/>
      <c r="CWA171" s="90"/>
      <c r="CWB171" s="90"/>
      <c r="CWC171" s="90"/>
      <c r="CWD171" s="90"/>
      <c r="CWE171" s="90"/>
      <c r="CWF171" s="90"/>
      <c r="CWG171" s="90"/>
      <c r="CWH171" s="90"/>
      <c r="CWI171" s="90"/>
      <c r="CWJ171" s="90"/>
      <c r="CWK171" s="90"/>
      <c r="CWL171" s="90"/>
      <c r="CWM171" s="90"/>
      <c r="CWN171" s="90"/>
      <c r="CWO171" s="90"/>
      <c r="CWP171" s="90"/>
      <c r="CWQ171" s="90"/>
      <c r="CWR171" s="90"/>
      <c r="CWS171" s="90"/>
      <c r="CWT171" s="90"/>
      <c r="CWU171" s="90"/>
      <c r="CWV171" s="90"/>
      <c r="CWW171" s="90"/>
      <c r="CWX171" s="90"/>
      <c r="CWY171" s="90"/>
      <c r="CWZ171" s="90"/>
      <c r="CXA171" s="90"/>
      <c r="CXB171" s="90"/>
      <c r="CXC171" s="90"/>
      <c r="CXD171" s="90"/>
      <c r="CXE171" s="90"/>
      <c r="CXF171" s="90"/>
      <c r="CXG171" s="90"/>
      <c r="CXH171" s="90"/>
      <c r="CXI171" s="90"/>
      <c r="CXJ171" s="90"/>
      <c r="CXK171" s="90"/>
      <c r="CXL171" s="90"/>
      <c r="CXM171" s="90"/>
      <c r="CXN171" s="90"/>
      <c r="CXO171" s="90"/>
      <c r="CXP171" s="90"/>
      <c r="CXQ171" s="90"/>
      <c r="CXR171" s="90"/>
      <c r="CXS171" s="90"/>
      <c r="CXT171" s="90"/>
      <c r="CXU171" s="90"/>
      <c r="CXV171" s="90"/>
      <c r="CXW171" s="90"/>
      <c r="CXX171" s="90"/>
      <c r="CXY171" s="90"/>
      <c r="CXZ171" s="90"/>
      <c r="CYA171" s="90"/>
      <c r="CYB171" s="90"/>
      <c r="CYC171" s="90"/>
      <c r="CYD171" s="90"/>
      <c r="CYE171" s="90"/>
      <c r="CYF171" s="90"/>
      <c r="CYG171" s="90"/>
      <c r="CYH171" s="90"/>
      <c r="CYI171" s="90"/>
      <c r="CYJ171" s="90"/>
      <c r="CYK171" s="90"/>
      <c r="CYL171" s="90"/>
      <c r="CYM171" s="90"/>
      <c r="CYN171" s="90"/>
      <c r="CYO171" s="90"/>
      <c r="CYP171" s="90"/>
      <c r="CYQ171" s="90"/>
      <c r="CYR171" s="90"/>
      <c r="CYS171" s="90"/>
      <c r="CYT171" s="90"/>
      <c r="CYU171" s="90"/>
      <c r="CYV171" s="90"/>
      <c r="CYW171" s="90"/>
      <c r="CYX171" s="90"/>
      <c r="CYY171" s="90"/>
      <c r="CYZ171" s="90"/>
      <c r="CZA171" s="90"/>
      <c r="CZB171" s="90"/>
      <c r="CZC171" s="90"/>
      <c r="CZD171" s="90"/>
      <c r="CZE171" s="90"/>
      <c r="CZF171" s="90"/>
      <c r="CZG171" s="90"/>
      <c r="CZH171" s="90"/>
      <c r="CZI171" s="90"/>
      <c r="CZJ171" s="90"/>
      <c r="CZK171" s="90"/>
      <c r="CZL171" s="90"/>
      <c r="CZM171" s="90"/>
      <c r="CZN171" s="90"/>
      <c r="CZO171" s="90"/>
      <c r="CZP171" s="90"/>
      <c r="CZQ171" s="90"/>
      <c r="CZR171" s="90"/>
      <c r="CZS171" s="90"/>
      <c r="CZT171" s="90"/>
      <c r="CZU171" s="90"/>
      <c r="CZV171" s="90"/>
      <c r="CZW171" s="90"/>
      <c r="CZX171" s="90"/>
      <c r="CZY171" s="90"/>
      <c r="CZZ171" s="90"/>
      <c r="DAA171" s="90"/>
      <c r="DAB171" s="90"/>
      <c r="DAC171" s="90"/>
      <c r="DAD171" s="90"/>
      <c r="DAE171" s="90"/>
      <c r="DAF171" s="90"/>
      <c r="DAG171" s="90"/>
      <c r="DAH171" s="90"/>
      <c r="DAI171" s="90"/>
      <c r="DAJ171" s="90"/>
      <c r="DAK171" s="90"/>
      <c r="DAL171" s="90"/>
      <c r="DAM171" s="90"/>
      <c r="DAN171" s="90"/>
      <c r="DAO171" s="90"/>
      <c r="DAP171" s="90"/>
      <c r="DAQ171" s="90"/>
      <c r="DAR171" s="90"/>
      <c r="DAS171" s="90"/>
      <c r="DAT171" s="90"/>
      <c r="DAU171" s="90"/>
      <c r="DAV171" s="90"/>
      <c r="DAW171" s="90"/>
      <c r="DAX171" s="90"/>
      <c r="DAY171" s="90"/>
      <c r="DAZ171" s="90"/>
      <c r="DBA171" s="90"/>
      <c r="DBB171" s="90"/>
      <c r="DBC171" s="90"/>
      <c r="DBD171" s="90"/>
      <c r="DBE171" s="90"/>
      <c r="DBF171" s="90"/>
      <c r="DBG171" s="90"/>
      <c r="DBH171" s="90"/>
      <c r="DBI171" s="90"/>
      <c r="DBJ171" s="90"/>
      <c r="DBK171" s="90"/>
      <c r="DBL171" s="90"/>
      <c r="DBM171" s="90"/>
      <c r="DBN171" s="90"/>
      <c r="DBO171" s="90"/>
      <c r="DBP171" s="90"/>
      <c r="DBQ171" s="90"/>
      <c r="DBR171" s="90"/>
      <c r="DBS171" s="90"/>
      <c r="DBT171" s="90"/>
      <c r="DBU171" s="90"/>
      <c r="DBV171" s="90"/>
      <c r="DBW171" s="90"/>
      <c r="DBX171" s="90"/>
      <c r="DBY171" s="90"/>
      <c r="DBZ171" s="90"/>
      <c r="DCA171" s="90"/>
      <c r="DCB171" s="90"/>
      <c r="DCC171" s="90"/>
      <c r="DCD171" s="90"/>
      <c r="DCE171" s="90"/>
      <c r="DCF171" s="90"/>
      <c r="DCG171" s="90"/>
      <c r="DCH171" s="90"/>
      <c r="DCI171" s="90"/>
      <c r="DCJ171" s="90"/>
      <c r="DCK171" s="90"/>
      <c r="DCL171" s="90"/>
      <c r="DCM171" s="90"/>
      <c r="DCN171" s="90"/>
      <c r="DCO171" s="90"/>
      <c r="DCP171" s="90"/>
      <c r="DCQ171" s="90"/>
      <c r="DCR171" s="90"/>
      <c r="DCS171" s="90"/>
      <c r="DCT171" s="90"/>
      <c r="DCU171" s="90"/>
      <c r="DCV171" s="90"/>
      <c r="DCW171" s="90"/>
      <c r="DCX171" s="90"/>
      <c r="DCY171" s="90"/>
      <c r="DCZ171" s="90"/>
      <c r="DDA171" s="90"/>
      <c r="DDB171" s="90"/>
      <c r="DDC171" s="90"/>
      <c r="DDD171" s="90"/>
      <c r="DDE171" s="90"/>
      <c r="DDF171" s="90"/>
      <c r="DDG171" s="90"/>
      <c r="DDH171" s="90"/>
      <c r="DDI171" s="90"/>
      <c r="DDJ171" s="90"/>
      <c r="DDK171" s="90"/>
      <c r="DDL171" s="90"/>
      <c r="DDM171" s="90"/>
      <c r="DDN171" s="90"/>
      <c r="DDO171" s="90"/>
      <c r="DDP171" s="90"/>
      <c r="DDQ171" s="90"/>
      <c r="DDR171" s="90"/>
      <c r="DDS171" s="90"/>
      <c r="DDT171" s="90"/>
      <c r="DDU171" s="90"/>
      <c r="DDV171" s="90"/>
      <c r="DDW171" s="90"/>
      <c r="DDX171" s="90"/>
      <c r="DDY171" s="90"/>
      <c r="DDZ171" s="90"/>
      <c r="DEA171" s="90"/>
      <c r="DEB171" s="90"/>
      <c r="DEC171" s="90"/>
      <c r="DED171" s="90"/>
      <c r="DEE171" s="90"/>
      <c r="DEF171" s="90"/>
      <c r="DEG171" s="90"/>
      <c r="DEH171" s="90"/>
      <c r="DEI171" s="90"/>
      <c r="DEJ171" s="90"/>
      <c r="DEK171" s="90"/>
      <c r="DEL171" s="90"/>
      <c r="DEM171" s="90"/>
      <c r="DEN171" s="90"/>
      <c r="DEO171" s="90"/>
      <c r="DEP171" s="90"/>
      <c r="DEQ171" s="90"/>
      <c r="DER171" s="90"/>
      <c r="DES171" s="90"/>
      <c r="DET171" s="90"/>
      <c r="DEU171" s="90"/>
      <c r="DEV171" s="90"/>
      <c r="DEW171" s="90"/>
      <c r="DEX171" s="90"/>
      <c r="DEY171" s="90"/>
      <c r="DEZ171" s="90"/>
      <c r="DFA171" s="90"/>
      <c r="DFB171" s="90"/>
      <c r="DFC171" s="90"/>
      <c r="DFD171" s="90"/>
      <c r="DFE171" s="90"/>
      <c r="DFF171" s="90"/>
      <c r="DFG171" s="90"/>
      <c r="DFH171" s="90"/>
      <c r="DFI171" s="90"/>
      <c r="DFJ171" s="90"/>
      <c r="DFK171" s="90"/>
      <c r="DFL171" s="90"/>
      <c r="DFM171" s="90"/>
      <c r="DFN171" s="90"/>
      <c r="DFO171" s="90"/>
      <c r="DFP171" s="90"/>
      <c r="DFQ171" s="90"/>
      <c r="DFR171" s="90"/>
      <c r="DFS171" s="90"/>
      <c r="DFT171" s="90"/>
      <c r="DFU171" s="90"/>
      <c r="DFV171" s="90"/>
      <c r="DFW171" s="90"/>
      <c r="DFX171" s="90"/>
      <c r="DFY171" s="90"/>
      <c r="DFZ171" s="90"/>
      <c r="DGA171" s="90"/>
      <c r="DGB171" s="90"/>
      <c r="DGC171" s="90"/>
      <c r="DGD171" s="90"/>
      <c r="DGE171" s="90"/>
      <c r="DGF171" s="90"/>
      <c r="DGG171" s="90"/>
      <c r="DGH171" s="90"/>
      <c r="DGI171" s="90"/>
      <c r="DGJ171" s="90"/>
      <c r="DGK171" s="90"/>
      <c r="DGL171" s="90"/>
      <c r="DGM171" s="90"/>
      <c r="DGN171" s="90"/>
      <c r="DGO171" s="90"/>
      <c r="DGP171" s="90"/>
      <c r="DGQ171" s="90"/>
      <c r="DGR171" s="90"/>
      <c r="DGS171" s="90"/>
      <c r="DGT171" s="90"/>
      <c r="DGU171" s="90"/>
      <c r="DGV171" s="90"/>
      <c r="DGW171" s="90"/>
      <c r="DGX171" s="90"/>
      <c r="DGY171" s="90"/>
      <c r="DGZ171" s="90"/>
      <c r="DHA171" s="90"/>
      <c r="DHB171" s="90"/>
      <c r="DHC171" s="90"/>
      <c r="DHD171" s="90"/>
      <c r="DHE171" s="90"/>
      <c r="DHF171" s="90"/>
      <c r="DHG171" s="90"/>
      <c r="DHH171" s="90"/>
      <c r="DHI171" s="90"/>
      <c r="DHJ171" s="90"/>
      <c r="DHK171" s="90"/>
      <c r="DHL171" s="90"/>
      <c r="DHM171" s="90"/>
      <c r="DHN171" s="90"/>
      <c r="DHO171" s="90"/>
      <c r="DHP171" s="90"/>
      <c r="DHQ171" s="90"/>
      <c r="DHR171" s="90"/>
      <c r="DHS171" s="90"/>
      <c r="DHT171" s="90"/>
      <c r="DHU171" s="90"/>
      <c r="DHV171" s="90"/>
      <c r="DHW171" s="90"/>
      <c r="DHX171" s="90"/>
      <c r="DHY171" s="90"/>
      <c r="DHZ171" s="90"/>
      <c r="DIA171" s="90"/>
      <c r="DIB171" s="90"/>
      <c r="DIC171" s="90"/>
      <c r="DID171" s="90"/>
      <c r="DIE171" s="90"/>
      <c r="DIF171" s="90"/>
      <c r="DIG171" s="90"/>
      <c r="DIH171" s="90"/>
      <c r="DII171" s="90"/>
      <c r="DIJ171" s="90"/>
      <c r="DIK171" s="90"/>
      <c r="DIL171" s="90"/>
      <c r="DIM171" s="90"/>
      <c r="DIN171" s="90"/>
      <c r="DIO171" s="90"/>
      <c r="DIP171" s="90"/>
      <c r="DIQ171" s="90"/>
      <c r="DIR171" s="90"/>
      <c r="DIS171" s="90"/>
      <c r="DIT171" s="90"/>
      <c r="DIU171" s="90"/>
      <c r="DIV171" s="90"/>
      <c r="DIW171" s="90"/>
      <c r="DIX171" s="90"/>
      <c r="DIY171" s="90"/>
      <c r="DIZ171" s="90"/>
      <c r="DJA171" s="90"/>
      <c r="DJB171" s="90"/>
      <c r="DJC171" s="90"/>
      <c r="DJD171" s="90"/>
      <c r="DJE171" s="90"/>
      <c r="DJF171" s="90"/>
      <c r="DJG171" s="90"/>
      <c r="DJH171" s="90"/>
      <c r="DJI171" s="90"/>
      <c r="DJJ171" s="90"/>
      <c r="DJK171" s="90"/>
      <c r="DJL171" s="90"/>
      <c r="DJM171" s="90"/>
      <c r="DJN171" s="90"/>
      <c r="DJO171" s="90"/>
      <c r="DJP171" s="90"/>
      <c r="DJQ171" s="90"/>
      <c r="DJR171" s="90"/>
      <c r="DJS171" s="90"/>
      <c r="DJT171" s="90"/>
      <c r="DJU171" s="90"/>
      <c r="DJV171" s="90"/>
      <c r="DJW171" s="90"/>
      <c r="DJX171" s="90"/>
      <c r="DJY171" s="90"/>
      <c r="DJZ171" s="90"/>
      <c r="DKA171" s="90"/>
      <c r="DKB171" s="90"/>
      <c r="DKC171" s="90"/>
      <c r="DKD171" s="90"/>
      <c r="DKE171" s="90"/>
      <c r="DKF171" s="90"/>
      <c r="DKG171" s="90"/>
      <c r="DKH171" s="90"/>
      <c r="DKI171" s="90"/>
      <c r="DKJ171" s="90"/>
      <c r="DKK171" s="90"/>
      <c r="DKL171" s="90"/>
      <c r="DKM171" s="90"/>
      <c r="DKN171" s="90"/>
      <c r="DKO171" s="90"/>
      <c r="DKP171" s="90"/>
      <c r="DKQ171" s="90"/>
      <c r="DKR171" s="90"/>
      <c r="DKS171" s="90"/>
      <c r="DKT171" s="90"/>
      <c r="DKU171" s="90"/>
      <c r="DKV171" s="90"/>
      <c r="DKW171" s="90"/>
      <c r="DKX171" s="90"/>
      <c r="DKY171" s="90"/>
      <c r="DKZ171" s="90"/>
      <c r="DLA171" s="90"/>
      <c r="DLB171" s="90"/>
      <c r="DLC171" s="90"/>
      <c r="DLD171" s="90"/>
      <c r="DLE171" s="90"/>
      <c r="DLF171" s="90"/>
      <c r="DLG171" s="90"/>
      <c r="DLH171" s="90"/>
      <c r="DLI171" s="90"/>
      <c r="DLJ171" s="90"/>
      <c r="DLK171" s="90"/>
      <c r="DLL171" s="90"/>
      <c r="DLM171" s="90"/>
      <c r="DLN171" s="90"/>
      <c r="DLO171" s="90"/>
      <c r="DLP171" s="90"/>
      <c r="DLQ171" s="90"/>
      <c r="DLR171" s="90"/>
      <c r="DLS171" s="90"/>
      <c r="DLT171" s="90"/>
      <c r="DLU171" s="90"/>
      <c r="DLV171" s="90"/>
      <c r="DLW171" s="90"/>
      <c r="DLX171" s="90"/>
      <c r="DLY171" s="90"/>
      <c r="DLZ171" s="90"/>
      <c r="DMA171" s="90"/>
      <c r="DMB171" s="90"/>
      <c r="DMC171" s="90"/>
      <c r="DMD171" s="90"/>
      <c r="DME171" s="90"/>
      <c r="DMF171" s="90"/>
      <c r="DMG171" s="90"/>
      <c r="DMH171" s="90"/>
      <c r="DMI171" s="90"/>
      <c r="DMJ171" s="90"/>
      <c r="DMK171" s="90"/>
      <c r="DML171" s="90"/>
      <c r="DMM171" s="90"/>
      <c r="DMN171" s="90"/>
      <c r="DMO171" s="90"/>
      <c r="DMP171" s="90"/>
      <c r="DMQ171" s="90"/>
      <c r="DMR171" s="90"/>
      <c r="DMS171" s="90"/>
      <c r="DMT171" s="90"/>
      <c r="DMU171" s="90"/>
      <c r="DMV171" s="90"/>
      <c r="DMW171" s="90"/>
      <c r="DMX171" s="90"/>
      <c r="DMY171" s="90"/>
      <c r="DMZ171" s="90"/>
      <c r="DNA171" s="90"/>
      <c r="DNB171" s="90"/>
      <c r="DNC171" s="90"/>
      <c r="DND171" s="90"/>
      <c r="DNE171" s="90"/>
      <c r="DNF171" s="90"/>
      <c r="DNG171" s="90"/>
      <c r="DNH171" s="90"/>
      <c r="DNI171" s="90"/>
      <c r="DNJ171" s="90"/>
      <c r="DNK171" s="90"/>
      <c r="DNL171" s="90"/>
      <c r="DNM171" s="90"/>
      <c r="DNN171" s="90"/>
      <c r="DNO171" s="90"/>
      <c r="DNP171" s="90"/>
      <c r="DNQ171" s="90"/>
      <c r="DNR171" s="90"/>
      <c r="DNS171" s="90"/>
      <c r="DNT171" s="90"/>
      <c r="DNU171" s="90"/>
      <c r="DNV171" s="90"/>
      <c r="DNW171" s="90"/>
      <c r="DNX171" s="90"/>
      <c r="DNY171" s="90"/>
      <c r="DNZ171" s="90"/>
      <c r="DOA171" s="90"/>
      <c r="DOB171" s="90"/>
      <c r="DOC171" s="90"/>
      <c r="DOD171" s="90"/>
      <c r="DOE171" s="90"/>
      <c r="DOF171" s="90"/>
      <c r="DOG171" s="90"/>
      <c r="DOH171" s="90"/>
      <c r="DOI171" s="90"/>
      <c r="DOJ171" s="90"/>
      <c r="DOK171" s="90"/>
      <c r="DOL171" s="90"/>
      <c r="DOM171" s="90"/>
      <c r="DON171" s="90"/>
      <c r="DOO171" s="90"/>
      <c r="DOP171" s="90"/>
      <c r="DOQ171" s="90"/>
      <c r="DOR171" s="90"/>
      <c r="DOS171" s="90"/>
      <c r="DOT171" s="90"/>
      <c r="DOU171" s="90"/>
      <c r="DOV171" s="90"/>
      <c r="DOW171" s="90"/>
      <c r="DOX171" s="90"/>
      <c r="DOY171" s="90"/>
      <c r="DOZ171" s="90"/>
      <c r="DPA171" s="90"/>
      <c r="DPB171" s="90"/>
      <c r="DPC171" s="90"/>
      <c r="DPD171" s="90"/>
      <c r="DPE171" s="90"/>
      <c r="DPF171" s="90"/>
      <c r="DPG171" s="90"/>
      <c r="DPH171" s="90"/>
      <c r="DPI171" s="90"/>
      <c r="DPJ171" s="90"/>
      <c r="DPK171" s="90"/>
      <c r="DPL171" s="90"/>
      <c r="DPM171" s="90"/>
      <c r="DPN171" s="90"/>
      <c r="DPO171" s="90"/>
      <c r="DPP171" s="90"/>
      <c r="DPQ171" s="90"/>
      <c r="DPR171" s="90"/>
      <c r="DPS171" s="90"/>
      <c r="DPT171" s="90"/>
      <c r="DPU171" s="90"/>
      <c r="DPV171" s="90"/>
      <c r="DPW171" s="90"/>
      <c r="DPX171" s="90"/>
      <c r="DPY171" s="90"/>
      <c r="DPZ171" s="90"/>
      <c r="DQA171" s="90"/>
      <c r="DQB171" s="90"/>
      <c r="DQC171" s="90"/>
      <c r="DQD171" s="90"/>
      <c r="DQE171" s="90"/>
      <c r="DQF171" s="90"/>
      <c r="DQG171" s="90"/>
      <c r="DQH171" s="90"/>
      <c r="DQI171" s="90"/>
      <c r="DQJ171" s="90"/>
      <c r="DQK171" s="90"/>
      <c r="DQL171" s="90"/>
      <c r="DQM171" s="90"/>
      <c r="DQN171" s="90"/>
      <c r="DQO171" s="90"/>
      <c r="DQP171" s="90"/>
      <c r="DQQ171" s="90"/>
      <c r="DQR171" s="90"/>
      <c r="DQS171" s="90"/>
      <c r="DQT171" s="90"/>
      <c r="DQU171" s="90"/>
      <c r="DQV171" s="90"/>
      <c r="DQW171" s="90"/>
      <c r="DQX171" s="90"/>
      <c r="DQY171" s="90"/>
      <c r="DQZ171" s="90"/>
      <c r="DRA171" s="90"/>
      <c r="DRB171" s="90"/>
      <c r="DRC171" s="90"/>
      <c r="DRD171" s="90"/>
      <c r="DRE171" s="90"/>
      <c r="DRF171" s="90"/>
      <c r="DRG171" s="90"/>
      <c r="DRH171" s="90"/>
      <c r="DRI171" s="90"/>
      <c r="DRJ171" s="90"/>
      <c r="DRK171" s="90"/>
      <c r="DRL171" s="90"/>
      <c r="DRM171" s="90"/>
      <c r="DRN171" s="90"/>
      <c r="DRO171" s="90"/>
      <c r="DRP171" s="90"/>
      <c r="DRQ171" s="90"/>
      <c r="DRR171" s="90"/>
      <c r="DRS171" s="90"/>
      <c r="DRT171" s="90"/>
      <c r="DRU171" s="90"/>
      <c r="DRV171" s="90"/>
      <c r="DRW171" s="90"/>
      <c r="DRX171" s="90"/>
      <c r="DRY171" s="90"/>
      <c r="DRZ171" s="90"/>
      <c r="DSA171" s="90"/>
      <c r="DSB171" s="90"/>
      <c r="DSC171" s="90"/>
      <c r="DSD171" s="90"/>
      <c r="DSE171" s="90"/>
      <c r="DSF171" s="90"/>
      <c r="DSG171" s="90"/>
      <c r="DSH171" s="90"/>
      <c r="DSI171" s="90"/>
      <c r="DSJ171" s="90"/>
      <c r="DSK171" s="90"/>
      <c r="DSL171" s="90"/>
      <c r="DSM171" s="90"/>
      <c r="DSN171" s="90"/>
      <c r="DSO171" s="90"/>
      <c r="DSP171" s="90"/>
      <c r="DSQ171" s="90"/>
      <c r="DSR171" s="90"/>
      <c r="DSS171" s="90"/>
      <c r="DST171" s="90"/>
      <c r="DSU171" s="90"/>
      <c r="DSV171" s="90"/>
      <c r="DSW171" s="90"/>
      <c r="DSX171" s="90"/>
      <c r="DSY171" s="90"/>
      <c r="DSZ171" s="90"/>
      <c r="DTA171" s="90"/>
      <c r="DTB171" s="90"/>
      <c r="DTC171" s="90"/>
      <c r="DTD171" s="90"/>
      <c r="DTE171" s="90"/>
      <c r="DTF171" s="90"/>
      <c r="DTG171" s="90"/>
      <c r="DTH171" s="90"/>
      <c r="DTI171" s="90"/>
      <c r="DTJ171" s="90"/>
      <c r="DTK171" s="90"/>
      <c r="DTL171" s="90"/>
      <c r="DTM171" s="90"/>
      <c r="DTN171" s="90"/>
      <c r="DTO171" s="90"/>
      <c r="DTP171" s="90"/>
      <c r="DTQ171" s="90"/>
      <c r="DTR171" s="90"/>
      <c r="DTS171" s="90"/>
      <c r="DTT171" s="90"/>
      <c r="DTU171" s="90"/>
      <c r="DTV171" s="90"/>
      <c r="DTW171" s="90"/>
      <c r="DTX171" s="90"/>
      <c r="DTY171" s="90"/>
      <c r="DTZ171" s="90"/>
      <c r="DUA171" s="90"/>
      <c r="DUB171" s="90"/>
      <c r="DUC171" s="90"/>
      <c r="DUD171" s="90"/>
      <c r="DUE171" s="90"/>
      <c r="DUF171" s="90"/>
      <c r="DUG171" s="90"/>
      <c r="DUH171" s="90"/>
      <c r="DUI171" s="90"/>
      <c r="DUJ171" s="90"/>
      <c r="DUK171" s="90"/>
      <c r="DUL171" s="90"/>
      <c r="DUM171" s="90"/>
      <c r="DUN171" s="90"/>
      <c r="DUO171" s="90"/>
      <c r="DUP171" s="90"/>
      <c r="DUQ171" s="90"/>
      <c r="DUR171" s="90"/>
      <c r="DUS171" s="90"/>
      <c r="DUT171" s="90"/>
      <c r="DUU171" s="90"/>
      <c r="DUV171" s="90"/>
      <c r="DUW171" s="90"/>
      <c r="DUX171" s="90"/>
      <c r="DUY171" s="90"/>
      <c r="DUZ171" s="90"/>
      <c r="DVA171" s="90"/>
      <c r="DVB171" s="90"/>
      <c r="DVC171" s="90"/>
      <c r="DVD171" s="90"/>
      <c r="DVE171" s="90"/>
      <c r="DVF171" s="90"/>
      <c r="DVG171" s="90"/>
      <c r="DVH171" s="90"/>
      <c r="DVI171" s="90"/>
      <c r="DVJ171" s="90"/>
      <c r="DVK171" s="90"/>
      <c r="DVL171" s="90"/>
      <c r="DVM171" s="90"/>
      <c r="DVN171" s="90"/>
      <c r="DVO171" s="90"/>
      <c r="DVP171" s="90"/>
      <c r="DVQ171" s="90"/>
      <c r="DVR171" s="90"/>
      <c r="DVS171" s="90"/>
      <c r="DVT171" s="90"/>
      <c r="DVU171" s="90"/>
      <c r="DVV171" s="90"/>
      <c r="DVW171" s="90"/>
      <c r="DVX171" s="90"/>
      <c r="DVY171" s="90"/>
      <c r="DVZ171" s="90"/>
      <c r="DWA171" s="90"/>
      <c r="DWB171" s="90"/>
      <c r="DWC171" s="90"/>
      <c r="DWD171" s="90"/>
      <c r="DWE171" s="90"/>
      <c r="DWF171" s="90"/>
      <c r="DWG171" s="90"/>
      <c r="DWH171" s="90"/>
      <c r="DWI171" s="90"/>
      <c r="DWJ171" s="90"/>
      <c r="DWK171" s="90"/>
      <c r="DWL171" s="90"/>
      <c r="DWM171" s="90"/>
      <c r="DWN171" s="90"/>
      <c r="DWO171" s="90"/>
      <c r="DWP171" s="90"/>
      <c r="DWQ171" s="90"/>
      <c r="DWR171" s="90"/>
      <c r="DWS171" s="90"/>
      <c r="DWT171" s="90"/>
      <c r="DWU171" s="90"/>
      <c r="DWV171" s="90"/>
      <c r="DWW171" s="90"/>
      <c r="DWX171" s="90"/>
      <c r="DWY171" s="90"/>
      <c r="DWZ171" s="90"/>
      <c r="DXA171" s="90"/>
      <c r="DXB171" s="90"/>
      <c r="DXC171" s="90"/>
      <c r="DXD171" s="90"/>
      <c r="DXE171" s="90"/>
      <c r="DXF171" s="90"/>
      <c r="DXG171" s="90"/>
      <c r="DXH171" s="90"/>
      <c r="DXI171" s="90"/>
      <c r="DXJ171" s="90"/>
      <c r="DXK171" s="90"/>
      <c r="DXL171" s="90"/>
      <c r="DXM171" s="90"/>
      <c r="DXN171" s="90"/>
      <c r="DXO171" s="90"/>
      <c r="DXP171" s="90"/>
      <c r="DXQ171" s="90"/>
      <c r="DXR171" s="90"/>
      <c r="DXS171" s="90"/>
      <c r="DXT171" s="90"/>
      <c r="DXU171" s="90"/>
      <c r="DXV171" s="90"/>
      <c r="DXW171" s="90"/>
      <c r="DXX171" s="90"/>
      <c r="DXY171" s="90"/>
      <c r="DXZ171" s="90"/>
      <c r="DYA171" s="90"/>
      <c r="DYB171" s="90"/>
      <c r="DYC171" s="90"/>
      <c r="DYD171" s="90"/>
      <c r="DYE171" s="90"/>
      <c r="DYF171" s="90"/>
      <c r="DYG171" s="90"/>
      <c r="DYH171" s="90"/>
      <c r="DYI171" s="90"/>
      <c r="DYJ171" s="90"/>
      <c r="DYK171" s="90"/>
      <c r="DYL171" s="90"/>
      <c r="DYM171" s="90"/>
      <c r="DYN171" s="90"/>
      <c r="DYO171" s="90"/>
      <c r="DYP171" s="90"/>
      <c r="DYQ171" s="90"/>
      <c r="DYR171" s="90"/>
      <c r="DYS171" s="90"/>
      <c r="DYT171" s="90"/>
      <c r="DYU171" s="90"/>
      <c r="DYV171" s="90"/>
      <c r="DYW171" s="90"/>
      <c r="DYX171" s="90"/>
      <c r="DYY171" s="90"/>
      <c r="DYZ171" s="90"/>
      <c r="DZA171" s="90"/>
      <c r="DZB171" s="90"/>
      <c r="DZC171" s="90"/>
      <c r="DZD171" s="90"/>
      <c r="DZE171" s="90"/>
      <c r="DZF171" s="90"/>
      <c r="DZG171" s="90"/>
      <c r="DZH171" s="90"/>
      <c r="DZI171" s="90"/>
      <c r="DZJ171" s="90"/>
      <c r="DZK171" s="90"/>
      <c r="DZL171" s="90"/>
      <c r="DZM171" s="90"/>
      <c r="DZN171" s="90"/>
      <c r="DZO171" s="90"/>
      <c r="DZP171" s="90"/>
      <c r="DZQ171" s="90"/>
      <c r="DZR171" s="90"/>
      <c r="DZS171" s="90"/>
      <c r="DZT171" s="90"/>
      <c r="DZU171" s="90"/>
      <c r="DZV171" s="90"/>
      <c r="DZW171" s="90"/>
      <c r="DZX171" s="90"/>
      <c r="DZY171" s="90"/>
      <c r="DZZ171" s="90"/>
      <c r="EAA171" s="90"/>
      <c r="EAB171" s="90"/>
      <c r="EAC171" s="90"/>
      <c r="EAD171" s="90"/>
      <c r="EAE171" s="90"/>
      <c r="EAF171" s="90"/>
      <c r="EAG171" s="90"/>
      <c r="EAH171" s="90"/>
      <c r="EAI171" s="90"/>
      <c r="EAJ171" s="90"/>
      <c r="EAK171" s="90"/>
      <c r="EAL171" s="90"/>
      <c r="EAM171" s="90"/>
      <c r="EAN171" s="90"/>
      <c r="EAO171" s="90"/>
      <c r="EAP171" s="90"/>
      <c r="EAQ171" s="90"/>
      <c r="EAR171" s="90"/>
      <c r="EAS171" s="90"/>
      <c r="EAT171" s="90"/>
      <c r="EAU171" s="90"/>
      <c r="EAV171" s="90"/>
      <c r="EAW171" s="90"/>
      <c r="EAX171" s="90"/>
      <c r="EAY171" s="90"/>
      <c r="EAZ171" s="90"/>
      <c r="EBA171" s="90"/>
      <c r="EBB171" s="90"/>
      <c r="EBC171" s="90"/>
      <c r="EBD171" s="90"/>
      <c r="EBE171" s="90"/>
      <c r="EBF171" s="90"/>
      <c r="EBG171" s="90"/>
      <c r="EBH171" s="90"/>
      <c r="EBI171" s="90"/>
      <c r="EBJ171" s="90"/>
      <c r="EBK171" s="90"/>
      <c r="EBL171" s="90"/>
      <c r="EBM171" s="90"/>
      <c r="EBN171" s="90"/>
      <c r="EBO171" s="90"/>
      <c r="EBP171" s="90"/>
      <c r="EBQ171" s="90"/>
      <c r="EBR171" s="90"/>
      <c r="EBS171" s="90"/>
      <c r="EBT171" s="90"/>
      <c r="EBU171" s="90"/>
      <c r="EBV171" s="90"/>
      <c r="EBW171" s="90"/>
      <c r="EBX171" s="90"/>
      <c r="EBY171" s="90"/>
      <c r="EBZ171" s="90"/>
      <c r="ECA171" s="90"/>
      <c r="ECB171" s="90"/>
      <c r="ECC171" s="90"/>
      <c r="ECD171" s="90"/>
      <c r="ECE171" s="90"/>
      <c r="ECF171" s="90"/>
      <c r="ECG171" s="90"/>
      <c r="ECH171" s="90"/>
      <c r="ECI171" s="90"/>
      <c r="ECJ171" s="90"/>
      <c r="ECK171" s="90"/>
      <c r="ECL171" s="90"/>
      <c r="ECM171" s="90"/>
      <c r="ECN171" s="90"/>
      <c r="ECO171" s="90"/>
      <c r="ECP171" s="90"/>
      <c r="ECQ171" s="90"/>
      <c r="ECR171" s="90"/>
      <c r="ECS171" s="90"/>
      <c r="ECT171" s="90"/>
      <c r="ECU171" s="90"/>
      <c r="ECV171" s="90"/>
      <c r="ECW171" s="90"/>
      <c r="ECX171" s="90"/>
      <c r="ECY171" s="90"/>
      <c r="ECZ171" s="90"/>
      <c r="EDA171" s="90"/>
      <c r="EDB171" s="90"/>
      <c r="EDC171" s="90"/>
      <c r="EDD171" s="90"/>
      <c r="EDE171" s="90"/>
      <c r="EDF171" s="90"/>
      <c r="EDG171" s="90"/>
      <c r="EDH171" s="90"/>
      <c r="EDI171" s="90"/>
      <c r="EDJ171" s="90"/>
      <c r="EDK171" s="90"/>
      <c r="EDL171" s="90"/>
      <c r="EDM171" s="90"/>
      <c r="EDN171" s="90"/>
      <c r="EDO171" s="90"/>
      <c r="EDP171" s="90"/>
      <c r="EDQ171" s="90"/>
      <c r="EDR171" s="90"/>
      <c r="EDS171" s="90"/>
      <c r="EDT171" s="90"/>
      <c r="EDU171" s="90"/>
      <c r="EDV171" s="90"/>
      <c r="EDW171" s="90"/>
      <c r="EDX171" s="90"/>
      <c r="EDY171" s="90"/>
      <c r="EDZ171" s="90"/>
      <c r="EEA171" s="90"/>
      <c r="EEB171" s="90"/>
      <c r="EEC171" s="90"/>
      <c r="EED171" s="90"/>
      <c r="EEE171" s="90"/>
      <c r="EEF171" s="90"/>
      <c r="EEG171" s="90"/>
      <c r="EEH171" s="90"/>
      <c r="EEI171" s="90"/>
      <c r="EEJ171" s="90"/>
      <c r="EEK171" s="90"/>
      <c r="EEL171" s="90"/>
      <c r="EEM171" s="90"/>
      <c r="EEN171" s="90"/>
      <c r="EEO171" s="90"/>
      <c r="EEP171" s="90"/>
      <c r="EEQ171" s="90"/>
      <c r="EER171" s="90"/>
      <c r="EES171" s="90"/>
      <c r="EET171" s="90"/>
      <c r="EEU171" s="90"/>
      <c r="EEV171" s="90"/>
      <c r="EEW171" s="90"/>
      <c r="EEX171" s="90"/>
      <c r="EEY171" s="90"/>
      <c r="EEZ171" s="90"/>
      <c r="EFA171" s="90"/>
      <c r="EFB171" s="90"/>
      <c r="EFC171" s="90"/>
      <c r="EFD171" s="90"/>
      <c r="EFE171" s="90"/>
      <c r="EFF171" s="90"/>
      <c r="EFG171" s="90"/>
      <c r="EFH171" s="90"/>
      <c r="EFI171" s="90"/>
      <c r="EFJ171" s="90"/>
      <c r="EFK171" s="90"/>
      <c r="EFL171" s="90"/>
      <c r="EFM171" s="90"/>
      <c r="EFN171" s="90"/>
      <c r="EFO171" s="90"/>
      <c r="EFP171" s="90"/>
      <c r="EFQ171" s="90"/>
      <c r="EFR171" s="90"/>
      <c r="EFS171" s="90"/>
      <c r="EFT171" s="90"/>
      <c r="EFU171" s="90"/>
      <c r="EFV171" s="90"/>
      <c r="EFW171" s="90"/>
      <c r="EFX171" s="90"/>
      <c r="EFY171" s="90"/>
      <c r="EFZ171" s="90"/>
      <c r="EGA171" s="90"/>
      <c r="EGB171" s="90"/>
      <c r="EGC171" s="90"/>
      <c r="EGD171" s="90"/>
      <c r="EGE171" s="90"/>
      <c r="EGF171" s="90"/>
      <c r="EGG171" s="90"/>
      <c r="EGH171" s="90"/>
      <c r="EGI171" s="90"/>
      <c r="EGJ171" s="90"/>
      <c r="EGK171" s="90"/>
      <c r="EGL171" s="90"/>
      <c r="EGM171" s="90"/>
      <c r="EGN171" s="90"/>
      <c r="EGO171" s="90"/>
      <c r="EGP171" s="90"/>
      <c r="EGQ171" s="90"/>
      <c r="EGR171" s="90"/>
      <c r="EGS171" s="90"/>
      <c r="EGT171" s="90"/>
      <c r="EGU171" s="90"/>
      <c r="EGV171" s="90"/>
      <c r="EGW171" s="90"/>
      <c r="EGX171" s="90"/>
      <c r="EGY171" s="90"/>
      <c r="EGZ171" s="90"/>
      <c r="EHA171" s="90"/>
      <c r="EHB171" s="90"/>
      <c r="EHC171" s="90"/>
      <c r="EHD171" s="90"/>
      <c r="EHE171" s="90"/>
      <c r="EHF171" s="90"/>
      <c r="EHG171" s="90"/>
      <c r="EHH171" s="90"/>
      <c r="EHI171" s="90"/>
      <c r="EHJ171" s="90"/>
      <c r="EHK171" s="90"/>
      <c r="EHL171" s="90"/>
      <c r="EHM171" s="90"/>
      <c r="EHN171" s="90"/>
      <c r="EHO171" s="90"/>
      <c r="EHP171" s="90"/>
      <c r="EHQ171" s="90"/>
      <c r="EHR171" s="90"/>
      <c r="EHS171" s="90"/>
      <c r="EHT171" s="90"/>
      <c r="EHU171" s="90"/>
      <c r="EHV171" s="90"/>
      <c r="EHW171" s="90"/>
      <c r="EHX171" s="90"/>
      <c r="EHY171" s="90"/>
      <c r="EHZ171" s="90"/>
      <c r="EIA171" s="90"/>
      <c r="EIB171" s="90"/>
      <c r="EIC171" s="90"/>
      <c r="EID171" s="90"/>
      <c r="EIE171" s="90"/>
      <c r="EIF171" s="90"/>
      <c r="EIG171" s="90"/>
      <c r="EIH171" s="90"/>
      <c r="EII171" s="90"/>
      <c r="EIJ171" s="90"/>
      <c r="EIK171" s="90"/>
      <c r="EIL171" s="90"/>
      <c r="EIM171" s="90"/>
      <c r="EIN171" s="90"/>
      <c r="EIO171" s="90"/>
      <c r="EIP171" s="90"/>
      <c r="EIQ171" s="90"/>
      <c r="EIR171" s="90"/>
      <c r="EIS171" s="90"/>
      <c r="EIT171" s="90"/>
      <c r="EIU171" s="90"/>
      <c r="EIV171" s="90"/>
      <c r="EIW171" s="90"/>
      <c r="EIX171" s="90"/>
      <c r="EIY171" s="90"/>
      <c r="EIZ171" s="90"/>
      <c r="EJA171" s="90"/>
      <c r="EJB171" s="90"/>
      <c r="EJC171" s="90"/>
      <c r="EJD171" s="90"/>
      <c r="EJE171" s="90"/>
      <c r="EJF171" s="90"/>
      <c r="EJG171" s="90"/>
      <c r="EJH171" s="90"/>
      <c r="EJI171" s="90"/>
      <c r="EJJ171" s="90"/>
      <c r="EJK171" s="90"/>
      <c r="EJL171" s="90"/>
      <c r="EJM171" s="90"/>
      <c r="EJN171" s="90"/>
      <c r="EJO171" s="90"/>
      <c r="EJP171" s="90"/>
      <c r="EJQ171" s="90"/>
      <c r="EJR171" s="90"/>
      <c r="EJS171" s="90"/>
      <c r="EJT171" s="90"/>
      <c r="EJU171" s="90"/>
      <c r="EJV171" s="90"/>
      <c r="EJW171" s="90"/>
      <c r="EJX171" s="90"/>
      <c r="EJY171" s="90"/>
      <c r="EJZ171" s="90"/>
      <c r="EKA171" s="90"/>
      <c r="EKB171" s="90"/>
      <c r="EKC171" s="90"/>
      <c r="EKD171" s="90"/>
      <c r="EKE171" s="90"/>
      <c r="EKF171" s="90"/>
      <c r="EKG171" s="90"/>
      <c r="EKH171" s="90"/>
      <c r="EKI171" s="90"/>
      <c r="EKJ171" s="90"/>
      <c r="EKK171" s="90"/>
      <c r="EKL171" s="90"/>
      <c r="EKM171" s="90"/>
      <c r="EKN171" s="90"/>
      <c r="EKO171" s="90"/>
      <c r="EKP171" s="90"/>
      <c r="EKQ171" s="90"/>
      <c r="EKR171" s="90"/>
      <c r="EKS171" s="90"/>
      <c r="EKT171" s="90"/>
      <c r="EKU171" s="90"/>
      <c r="EKV171" s="90"/>
      <c r="EKW171" s="90"/>
      <c r="EKX171" s="90"/>
      <c r="EKY171" s="90"/>
      <c r="EKZ171" s="90"/>
      <c r="ELA171" s="90"/>
      <c r="ELB171" s="90"/>
      <c r="ELC171" s="90"/>
      <c r="ELD171" s="90"/>
      <c r="ELE171" s="90"/>
      <c r="ELF171" s="90"/>
      <c r="ELG171" s="90"/>
      <c r="ELH171" s="90"/>
      <c r="ELI171" s="90"/>
      <c r="ELJ171" s="90"/>
      <c r="ELK171" s="90"/>
      <c r="ELL171" s="90"/>
      <c r="ELM171" s="90"/>
      <c r="ELN171" s="90"/>
      <c r="ELO171" s="90"/>
      <c r="ELP171" s="90"/>
      <c r="ELQ171" s="90"/>
      <c r="ELR171" s="90"/>
      <c r="ELS171" s="90"/>
      <c r="ELT171" s="90"/>
      <c r="ELU171" s="90"/>
      <c r="ELV171" s="90"/>
      <c r="ELW171" s="90"/>
      <c r="ELX171" s="90"/>
      <c r="ELY171" s="90"/>
      <c r="ELZ171" s="90"/>
      <c r="EMA171" s="90"/>
      <c r="EMB171" s="90"/>
      <c r="EMC171" s="90"/>
      <c r="EMD171" s="90"/>
      <c r="EME171" s="90"/>
      <c r="EMF171" s="90"/>
      <c r="EMG171" s="90"/>
      <c r="EMH171" s="90"/>
      <c r="EMI171" s="90"/>
      <c r="EMJ171" s="90"/>
      <c r="EMK171" s="90"/>
      <c r="EML171" s="90"/>
      <c r="EMM171" s="90"/>
      <c r="EMN171" s="90"/>
      <c r="EMO171" s="90"/>
      <c r="EMP171" s="90"/>
      <c r="EMQ171" s="90"/>
      <c r="EMR171" s="90"/>
      <c r="EMS171" s="90"/>
      <c r="EMT171" s="90"/>
      <c r="EMU171" s="90"/>
      <c r="EMV171" s="90"/>
      <c r="EMW171" s="90"/>
      <c r="EMX171" s="90"/>
      <c r="EMY171" s="90"/>
      <c r="EMZ171" s="90"/>
      <c r="ENA171" s="90"/>
      <c r="ENB171" s="90"/>
      <c r="ENC171" s="90"/>
      <c r="END171" s="90"/>
      <c r="ENE171" s="90"/>
      <c r="ENF171" s="90"/>
      <c r="ENG171" s="90"/>
      <c r="ENH171" s="90"/>
      <c r="ENI171" s="90"/>
      <c r="ENJ171" s="90"/>
      <c r="ENK171" s="90"/>
      <c r="ENL171" s="90"/>
      <c r="ENM171" s="90"/>
      <c r="ENN171" s="90"/>
      <c r="ENO171" s="90"/>
      <c r="ENP171" s="90"/>
      <c r="ENQ171" s="90"/>
      <c r="ENR171" s="90"/>
      <c r="ENS171" s="90"/>
      <c r="ENT171" s="90"/>
      <c r="ENU171" s="90"/>
      <c r="ENV171" s="90"/>
      <c r="ENW171" s="90"/>
      <c r="ENX171" s="90"/>
      <c r="ENY171" s="90"/>
      <c r="ENZ171" s="90"/>
      <c r="EOA171" s="90"/>
      <c r="EOB171" s="90"/>
      <c r="EOC171" s="90"/>
      <c r="EOD171" s="90"/>
      <c r="EOE171" s="90"/>
      <c r="EOF171" s="90"/>
      <c r="EOG171" s="90"/>
      <c r="EOH171" s="90"/>
      <c r="EOI171" s="90"/>
      <c r="EOJ171" s="90"/>
      <c r="EOK171" s="90"/>
      <c r="EOL171" s="90"/>
      <c r="EOM171" s="90"/>
      <c r="EON171" s="90"/>
      <c r="EOO171" s="90"/>
      <c r="EOP171" s="90"/>
      <c r="EOQ171" s="90"/>
      <c r="EOR171" s="90"/>
      <c r="EOS171" s="90"/>
      <c r="EOT171" s="90"/>
      <c r="EOU171" s="90"/>
      <c r="EOV171" s="90"/>
      <c r="EOW171" s="90"/>
      <c r="EOX171" s="90"/>
      <c r="EOY171" s="90"/>
      <c r="EOZ171" s="90"/>
      <c r="EPA171" s="90"/>
      <c r="EPB171" s="90"/>
      <c r="EPC171" s="90"/>
      <c r="EPD171" s="90"/>
      <c r="EPE171" s="90"/>
      <c r="EPF171" s="90"/>
      <c r="EPG171" s="90"/>
      <c r="EPH171" s="90"/>
      <c r="EPI171" s="90"/>
      <c r="EPJ171" s="90"/>
      <c r="EPK171" s="90"/>
      <c r="EPL171" s="90"/>
      <c r="EPM171" s="90"/>
      <c r="EPN171" s="90"/>
      <c r="EPO171" s="90"/>
      <c r="EPP171" s="90"/>
      <c r="EPQ171" s="90"/>
      <c r="EPR171" s="90"/>
      <c r="EPS171" s="90"/>
      <c r="EPT171" s="90"/>
      <c r="EPU171" s="90"/>
      <c r="EPV171" s="90"/>
      <c r="EPW171" s="90"/>
      <c r="EPX171" s="90"/>
      <c r="EPY171" s="90"/>
      <c r="EPZ171" s="90"/>
      <c r="EQA171" s="90"/>
      <c r="EQB171" s="90"/>
      <c r="EQC171" s="90"/>
      <c r="EQD171" s="90"/>
      <c r="EQE171" s="90"/>
      <c r="EQF171" s="90"/>
      <c r="EQG171" s="90"/>
      <c r="EQH171" s="90"/>
      <c r="EQI171" s="90"/>
      <c r="EQJ171" s="90"/>
      <c r="EQK171" s="90"/>
      <c r="EQL171" s="90"/>
      <c r="EQM171" s="90"/>
      <c r="EQN171" s="90"/>
      <c r="EQO171" s="90"/>
      <c r="EQP171" s="90"/>
      <c r="EQQ171" s="90"/>
      <c r="EQR171" s="90"/>
      <c r="EQS171" s="90"/>
      <c r="EQT171" s="90"/>
      <c r="EQU171" s="90"/>
      <c r="EQV171" s="90"/>
      <c r="EQW171" s="90"/>
      <c r="EQX171" s="90"/>
      <c r="EQY171" s="90"/>
      <c r="EQZ171" s="90"/>
      <c r="ERA171" s="90"/>
      <c r="ERB171" s="90"/>
      <c r="ERC171" s="90"/>
      <c r="ERD171" s="90"/>
      <c r="ERE171" s="90"/>
      <c r="ERF171" s="90"/>
      <c r="ERG171" s="90"/>
      <c r="ERH171" s="90"/>
      <c r="ERI171" s="90"/>
      <c r="ERJ171" s="90"/>
      <c r="ERK171" s="90"/>
      <c r="ERL171" s="90"/>
      <c r="ERM171" s="90"/>
      <c r="ERN171" s="90"/>
      <c r="ERO171" s="90"/>
      <c r="ERP171" s="90"/>
      <c r="ERQ171" s="90"/>
      <c r="ERR171" s="90"/>
      <c r="ERS171" s="90"/>
      <c r="ERT171" s="90"/>
      <c r="ERU171" s="90"/>
      <c r="ERV171" s="90"/>
      <c r="ERW171" s="90"/>
      <c r="ERX171" s="90"/>
      <c r="ERY171" s="90"/>
      <c r="ERZ171" s="90"/>
      <c r="ESA171" s="90"/>
      <c r="ESB171" s="90"/>
      <c r="ESC171" s="90"/>
      <c r="ESD171" s="90"/>
      <c r="ESE171" s="90"/>
      <c r="ESF171" s="90"/>
      <c r="ESG171" s="90"/>
      <c r="ESH171" s="90"/>
      <c r="ESI171" s="90"/>
      <c r="ESJ171" s="90"/>
      <c r="ESK171" s="90"/>
      <c r="ESL171" s="90"/>
      <c r="ESM171" s="90"/>
      <c r="ESN171" s="90"/>
      <c r="ESO171" s="90"/>
      <c r="ESP171" s="90"/>
      <c r="ESQ171" s="90"/>
      <c r="ESR171" s="90"/>
      <c r="ESS171" s="90"/>
      <c r="EST171" s="90"/>
      <c r="ESU171" s="90"/>
      <c r="ESV171" s="90"/>
      <c r="ESW171" s="90"/>
      <c r="ESX171" s="90"/>
      <c r="ESY171" s="90"/>
      <c r="ESZ171" s="90"/>
      <c r="ETA171" s="90"/>
      <c r="ETB171" s="90"/>
      <c r="ETC171" s="90"/>
      <c r="ETD171" s="90"/>
      <c r="ETE171" s="90"/>
      <c r="ETF171" s="90"/>
      <c r="ETG171" s="90"/>
      <c r="ETH171" s="90"/>
      <c r="ETI171" s="90"/>
      <c r="ETJ171" s="90"/>
      <c r="ETK171" s="90"/>
      <c r="ETL171" s="90"/>
      <c r="ETM171" s="90"/>
      <c r="ETN171" s="90"/>
      <c r="ETO171" s="90"/>
      <c r="ETP171" s="90"/>
      <c r="ETQ171" s="90"/>
      <c r="ETR171" s="90"/>
      <c r="ETS171" s="90"/>
      <c r="ETT171" s="90"/>
      <c r="ETU171" s="90"/>
      <c r="ETV171" s="90"/>
      <c r="ETW171" s="90"/>
      <c r="ETX171" s="90"/>
      <c r="ETY171" s="90"/>
      <c r="ETZ171" s="90"/>
      <c r="EUA171" s="90"/>
      <c r="EUB171" s="90"/>
      <c r="EUC171" s="90"/>
      <c r="EUD171" s="90"/>
      <c r="EUE171" s="90"/>
      <c r="EUF171" s="90"/>
      <c r="EUG171" s="90"/>
      <c r="EUH171" s="90"/>
      <c r="EUI171" s="90"/>
      <c r="EUJ171" s="90"/>
      <c r="EUK171" s="90"/>
      <c r="EUL171" s="90"/>
      <c r="EUM171" s="90"/>
      <c r="EUN171" s="90"/>
      <c r="EUO171" s="90"/>
      <c r="EUP171" s="90"/>
      <c r="EUQ171" s="90"/>
      <c r="EUR171" s="90"/>
      <c r="EUS171" s="90"/>
      <c r="EUT171" s="90"/>
      <c r="EUU171" s="90"/>
      <c r="EUV171" s="90"/>
      <c r="EUW171" s="90"/>
      <c r="EUX171" s="90"/>
      <c r="EUY171" s="90"/>
      <c r="EUZ171" s="90"/>
      <c r="EVA171" s="90"/>
      <c r="EVB171" s="90"/>
      <c r="EVC171" s="90"/>
      <c r="EVD171" s="90"/>
      <c r="EVE171" s="90"/>
      <c r="EVF171" s="90"/>
      <c r="EVG171" s="90"/>
      <c r="EVH171" s="90"/>
      <c r="EVI171" s="90"/>
      <c r="EVJ171" s="90"/>
      <c r="EVK171" s="90"/>
      <c r="EVL171" s="90"/>
      <c r="EVM171" s="90"/>
      <c r="EVN171" s="90"/>
      <c r="EVO171" s="90"/>
      <c r="EVP171" s="90"/>
      <c r="EVQ171" s="90"/>
      <c r="EVR171" s="90"/>
      <c r="EVS171" s="90"/>
      <c r="EVT171" s="90"/>
      <c r="EVU171" s="90"/>
      <c r="EVV171" s="90"/>
      <c r="EVW171" s="90"/>
      <c r="EVX171" s="90"/>
      <c r="EVY171" s="90"/>
      <c r="EVZ171" s="90"/>
      <c r="EWA171" s="90"/>
      <c r="EWB171" s="90"/>
      <c r="EWC171" s="90"/>
      <c r="EWD171" s="90"/>
      <c r="EWE171" s="90"/>
      <c r="EWF171" s="90"/>
      <c r="EWG171" s="90"/>
      <c r="EWH171" s="90"/>
      <c r="EWI171" s="90"/>
      <c r="EWJ171" s="90"/>
      <c r="EWK171" s="90"/>
      <c r="EWL171" s="90"/>
      <c r="EWM171" s="90"/>
      <c r="EWN171" s="90"/>
      <c r="EWO171" s="90"/>
      <c r="EWP171" s="90"/>
      <c r="EWQ171" s="90"/>
      <c r="EWR171" s="90"/>
      <c r="EWS171" s="90"/>
      <c r="EWT171" s="90"/>
      <c r="EWU171" s="90"/>
      <c r="EWV171" s="90"/>
      <c r="EWW171" s="90"/>
      <c r="EWX171" s="90"/>
      <c r="EWY171" s="90"/>
      <c r="EWZ171" s="90"/>
      <c r="EXA171" s="90"/>
      <c r="EXB171" s="90"/>
      <c r="EXC171" s="90"/>
      <c r="EXD171" s="90"/>
      <c r="EXE171" s="90"/>
      <c r="EXF171" s="90"/>
      <c r="EXG171" s="90"/>
      <c r="EXH171" s="90"/>
      <c r="EXI171" s="90"/>
      <c r="EXJ171" s="90"/>
      <c r="EXK171" s="90"/>
      <c r="EXL171" s="90"/>
      <c r="EXM171" s="90"/>
      <c r="EXN171" s="90"/>
      <c r="EXO171" s="90"/>
      <c r="EXP171" s="90"/>
      <c r="EXQ171" s="90"/>
      <c r="EXR171" s="90"/>
      <c r="EXS171" s="90"/>
      <c r="EXT171" s="90"/>
      <c r="EXU171" s="90"/>
      <c r="EXV171" s="90"/>
      <c r="EXW171" s="90"/>
      <c r="EXX171" s="90"/>
      <c r="EXY171" s="90"/>
      <c r="EXZ171" s="90"/>
      <c r="EYA171" s="90"/>
      <c r="EYB171" s="90"/>
      <c r="EYC171" s="90"/>
      <c r="EYD171" s="90"/>
      <c r="EYE171" s="90"/>
      <c r="EYF171" s="90"/>
      <c r="EYG171" s="90"/>
      <c r="EYH171" s="90"/>
      <c r="EYI171" s="90"/>
      <c r="EYJ171" s="90"/>
      <c r="EYK171" s="90"/>
      <c r="EYL171" s="90"/>
      <c r="EYM171" s="90"/>
      <c r="EYN171" s="90"/>
      <c r="EYO171" s="90"/>
      <c r="EYP171" s="90"/>
      <c r="EYQ171" s="90"/>
      <c r="EYR171" s="90"/>
      <c r="EYS171" s="90"/>
      <c r="EYT171" s="90"/>
      <c r="EYU171" s="90"/>
      <c r="EYV171" s="90"/>
      <c r="EYW171" s="90"/>
      <c r="EYX171" s="90"/>
      <c r="EYY171" s="90"/>
      <c r="EYZ171" s="90"/>
      <c r="EZA171" s="90"/>
      <c r="EZB171" s="90"/>
      <c r="EZC171" s="90"/>
      <c r="EZD171" s="90"/>
      <c r="EZE171" s="90"/>
      <c r="EZF171" s="90"/>
      <c r="EZG171" s="90"/>
      <c r="EZH171" s="90"/>
      <c r="EZI171" s="90"/>
      <c r="EZJ171" s="90"/>
      <c r="EZK171" s="90"/>
      <c r="EZL171" s="90"/>
      <c r="EZM171" s="90"/>
      <c r="EZN171" s="90"/>
      <c r="EZO171" s="90"/>
      <c r="EZP171" s="90"/>
      <c r="EZQ171" s="90"/>
      <c r="EZR171" s="90"/>
      <c r="EZS171" s="90"/>
      <c r="EZT171" s="90"/>
      <c r="EZU171" s="90"/>
      <c r="EZV171" s="90"/>
      <c r="EZW171" s="90"/>
      <c r="EZX171" s="90"/>
      <c r="EZY171" s="90"/>
      <c r="EZZ171" s="90"/>
      <c r="FAA171" s="90"/>
      <c r="FAB171" s="90"/>
      <c r="FAC171" s="90"/>
      <c r="FAD171" s="90"/>
      <c r="FAE171" s="90"/>
      <c r="FAF171" s="90"/>
      <c r="FAG171" s="90"/>
      <c r="FAH171" s="90"/>
      <c r="FAI171" s="90"/>
      <c r="FAJ171" s="90"/>
      <c r="FAK171" s="90"/>
      <c r="FAL171" s="90"/>
      <c r="FAM171" s="90"/>
      <c r="FAN171" s="90"/>
      <c r="FAO171" s="90"/>
      <c r="FAP171" s="90"/>
      <c r="FAQ171" s="90"/>
      <c r="FAR171" s="90"/>
      <c r="FAS171" s="90"/>
      <c r="FAT171" s="90"/>
      <c r="FAU171" s="90"/>
      <c r="FAV171" s="90"/>
      <c r="FAW171" s="90"/>
      <c r="FAX171" s="90"/>
      <c r="FAY171" s="90"/>
      <c r="FAZ171" s="90"/>
      <c r="FBA171" s="90"/>
      <c r="FBB171" s="90"/>
      <c r="FBC171" s="90"/>
      <c r="FBD171" s="90"/>
      <c r="FBE171" s="90"/>
      <c r="FBF171" s="90"/>
      <c r="FBG171" s="90"/>
      <c r="FBH171" s="90"/>
      <c r="FBI171" s="90"/>
      <c r="FBJ171" s="90"/>
      <c r="FBK171" s="90"/>
      <c r="FBL171" s="90"/>
      <c r="FBM171" s="90"/>
      <c r="FBN171" s="90"/>
      <c r="FBO171" s="90"/>
      <c r="FBP171" s="90"/>
      <c r="FBQ171" s="90"/>
      <c r="FBR171" s="90"/>
      <c r="FBS171" s="90"/>
      <c r="FBT171" s="90"/>
      <c r="FBU171" s="90"/>
      <c r="FBV171" s="90"/>
      <c r="FBW171" s="90"/>
      <c r="FBX171" s="90"/>
      <c r="FBY171" s="90"/>
      <c r="FBZ171" s="90"/>
      <c r="FCA171" s="90"/>
      <c r="FCB171" s="90"/>
      <c r="FCC171" s="90"/>
      <c r="FCD171" s="90"/>
      <c r="FCE171" s="90"/>
      <c r="FCF171" s="90"/>
      <c r="FCG171" s="90"/>
      <c r="FCH171" s="90"/>
      <c r="FCI171" s="90"/>
      <c r="FCJ171" s="90"/>
      <c r="FCK171" s="90"/>
      <c r="FCL171" s="90"/>
      <c r="FCM171" s="90"/>
      <c r="FCN171" s="90"/>
      <c r="FCO171" s="90"/>
      <c r="FCP171" s="90"/>
      <c r="FCQ171" s="90"/>
      <c r="FCR171" s="90"/>
      <c r="FCS171" s="90"/>
      <c r="FCT171" s="90"/>
      <c r="FCU171" s="90"/>
      <c r="FCV171" s="90"/>
      <c r="FCW171" s="90"/>
      <c r="FCX171" s="90"/>
      <c r="FCY171" s="90"/>
      <c r="FCZ171" s="90"/>
      <c r="FDA171" s="90"/>
      <c r="FDB171" s="90"/>
      <c r="FDC171" s="90"/>
      <c r="FDD171" s="90"/>
      <c r="FDE171" s="90"/>
      <c r="FDF171" s="90"/>
      <c r="FDG171" s="90"/>
      <c r="FDH171" s="90"/>
      <c r="FDI171" s="90"/>
      <c r="FDJ171" s="90"/>
      <c r="FDK171" s="90"/>
      <c r="FDL171" s="90"/>
      <c r="FDM171" s="90"/>
      <c r="FDN171" s="90"/>
      <c r="FDO171" s="90"/>
      <c r="FDP171" s="90"/>
      <c r="FDQ171" s="90"/>
      <c r="FDR171" s="90"/>
      <c r="FDS171" s="90"/>
      <c r="FDT171" s="90"/>
      <c r="FDU171" s="90"/>
      <c r="FDV171" s="90"/>
      <c r="FDW171" s="90"/>
      <c r="FDX171" s="90"/>
      <c r="FDY171" s="90"/>
      <c r="FDZ171" s="90"/>
      <c r="FEA171" s="90"/>
      <c r="FEB171" s="90"/>
      <c r="FEC171" s="90"/>
      <c r="FED171" s="90"/>
      <c r="FEE171" s="90"/>
      <c r="FEF171" s="90"/>
      <c r="FEG171" s="90"/>
      <c r="FEH171" s="90"/>
      <c r="FEI171" s="90"/>
      <c r="FEJ171" s="90"/>
      <c r="FEK171" s="90"/>
      <c r="FEL171" s="90"/>
      <c r="FEM171" s="90"/>
      <c r="FEN171" s="90"/>
      <c r="FEO171" s="90"/>
      <c r="FEP171" s="90"/>
      <c r="FEQ171" s="90"/>
      <c r="FER171" s="90"/>
      <c r="FES171" s="90"/>
      <c r="FET171" s="90"/>
      <c r="FEU171" s="90"/>
      <c r="FEV171" s="90"/>
      <c r="FEW171" s="90"/>
      <c r="FEX171" s="90"/>
      <c r="FEY171" s="90"/>
      <c r="FEZ171" s="90"/>
      <c r="FFA171" s="90"/>
      <c r="FFB171" s="90"/>
      <c r="FFC171" s="90"/>
      <c r="FFD171" s="90"/>
      <c r="FFE171" s="90"/>
      <c r="FFF171" s="90"/>
      <c r="FFG171" s="90"/>
      <c r="FFH171" s="90"/>
      <c r="FFI171" s="90"/>
      <c r="FFJ171" s="90"/>
      <c r="FFK171" s="90"/>
      <c r="FFL171" s="90"/>
      <c r="FFM171" s="90"/>
      <c r="FFN171" s="90"/>
      <c r="FFO171" s="90"/>
      <c r="FFP171" s="90"/>
      <c r="FFQ171" s="90"/>
      <c r="FFR171" s="90"/>
      <c r="FFS171" s="90"/>
      <c r="FFT171" s="90"/>
      <c r="FFU171" s="90"/>
      <c r="FFV171" s="90"/>
      <c r="FFW171" s="90"/>
      <c r="FFX171" s="90"/>
      <c r="FFY171" s="90"/>
      <c r="FFZ171" s="90"/>
      <c r="FGA171" s="90"/>
      <c r="FGB171" s="90"/>
      <c r="FGC171" s="90"/>
      <c r="FGD171" s="90"/>
      <c r="FGE171" s="90"/>
      <c r="FGF171" s="90"/>
      <c r="FGG171" s="90"/>
      <c r="FGH171" s="90"/>
      <c r="FGI171" s="90"/>
      <c r="FGJ171" s="90"/>
      <c r="FGK171" s="90"/>
      <c r="FGL171" s="90"/>
      <c r="FGM171" s="90"/>
      <c r="FGN171" s="90"/>
      <c r="FGO171" s="90"/>
      <c r="FGP171" s="90"/>
      <c r="FGQ171" s="90"/>
      <c r="FGR171" s="90"/>
      <c r="FGS171" s="90"/>
      <c r="FGT171" s="90"/>
      <c r="FGU171" s="90"/>
      <c r="FGV171" s="90"/>
      <c r="FGW171" s="90"/>
      <c r="FGX171" s="90"/>
      <c r="FGY171" s="90"/>
      <c r="FGZ171" s="90"/>
      <c r="FHA171" s="90"/>
      <c r="FHB171" s="90"/>
      <c r="FHC171" s="90"/>
      <c r="FHD171" s="90"/>
      <c r="FHE171" s="90"/>
      <c r="FHF171" s="90"/>
      <c r="FHG171" s="90"/>
      <c r="FHH171" s="90"/>
      <c r="FHI171" s="90"/>
      <c r="FHJ171" s="90"/>
      <c r="FHK171" s="90"/>
      <c r="FHL171" s="90"/>
      <c r="FHM171" s="90"/>
      <c r="FHN171" s="90"/>
      <c r="FHO171" s="90"/>
      <c r="FHP171" s="90"/>
      <c r="FHQ171" s="90"/>
      <c r="FHR171" s="90"/>
      <c r="FHS171" s="90"/>
      <c r="FHT171" s="90"/>
      <c r="FHU171" s="90"/>
      <c r="FHV171" s="90"/>
      <c r="FHW171" s="90"/>
      <c r="FHX171" s="90"/>
      <c r="FHY171" s="90"/>
      <c r="FHZ171" s="90"/>
      <c r="FIA171" s="90"/>
      <c r="FIB171" s="90"/>
      <c r="FIC171" s="90"/>
      <c r="FID171" s="90"/>
      <c r="FIE171" s="90"/>
      <c r="FIF171" s="90"/>
      <c r="FIG171" s="90"/>
      <c r="FIH171" s="90"/>
      <c r="FII171" s="90"/>
      <c r="FIJ171" s="90"/>
      <c r="FIK171" s="90"/>
      <c r="FIL171" s="90"/>
      <c r="FIM171" s="90"/>
      <c r="FIN171" s="90"/>
      <c r="FIO171" s="90"/>
      <c r="FIP171" s="90"/>
      <c r="FIQ171" s="90"/>
      <c r="FIR171" s="90"/>
      <c r="FIS171" s="90"/>
      <c r="FIT171" s="90"/>
      <c r="FIU171" s="90"/>
      <c r="FIV171" s="90"/>
      <c r="FIW171" s="90"/>
      <c r="FIX171" s="90"/>
      <c r="FIY171" s="90"/>
      <c r="FIZ171" s="90"/>
      <c r="FJA171" s="90"/>
      <c r="FJB171" s="90"/>
      <c r="FJC171" s="90"/>
      <c r="FJD171" s="90"/>
      <c r="FJE171" s="90"/>
      <c r="FJF171" s="90"/>
      <c r="FJG171" s="90"/>
      <c r="FJH171" s="90"/>
      <c r="FJI171" s="90"/>
      <c r="FJJ171" s="90"/>
      <c r="FJK171" s="90"/>
      <c r="FJL171" s="90"/>
      <c r="FJM171" s="90"/>
      <c r="FJN171" s="90"/>
      <c r="FJO171" s="90"/>
      <c r="FJP171" s="90"/>
      <c r="FJQ171" s="90"/>
      <c r="FJR171" s="90"/>
      <c r="FJS171" s="90"/>
      <c r="FJT171" s="90"/>
      <c r="FJU171" s="90"/>
      <c r="FJV171" s="90"/>
      <c r="FJW171" s="90"/>
      <c r="FJX171" s="90"/>
      <c r="FJY171" s="90"/>
      <c r="FJZ171" s="90"/>
      <c r="FKA171" s="90"/>
      <c r="FKB171" s="90"/>
      <c r="FKC171" s="90"/>
      <c r="FKD171" s="90"/>
      <c r="FKE171" s="90"/>
      <c r="FKF171" s="90"/>
      <c r="FKG171" s="90"/>
      <c r="FKH171" s="90"/>
      <c r="FKI171" s="90"/>
      <c r="FKJ171" s="90"/>
      <c r="FKK171" s="90"/>
      <c r="FKL171" s="90"/>
      <c r="FKM171" s="90"/>
      <c r="FKN171" s="90"/>
      <c r="FKO171" s="90"/>
      <c r="FKP171" s="90"/>
      <c r="FKQ171" s="90"/>
      <c r="FKR171" s="90"/>
      <c r="FKS171" s="90"/>
      <c r="FKT171" s="90"/>
      <c r="FKU171" s="90"/>
      <c r="FKV171" s="90"/>
      <c r="FKW171" s="90"/>
      <c r="FKX171" s="90"/>
      <c r="FKY171" s="90"/>
      <c r="FKZ171" s="90"/>
      <c r="FLA171" s="90"/>
      <c r="FLB171" s="90"/>
      <c r="FLC171" s="90"/>
      <c r="FLD171" s="90"/>
      <c r="FLE171" s="90"/>
      <c r="FLF171" s="90"/>
      <c r="FLG171" s="90"/>
      <c r="FLH171" s="90"/>
      <c r="FLI171" s="90"/>
      <c r="FLJ171" s="90"/>
      <c r="FLK171" s="90"/>
      <c r="FLL171" s="90"/>
      <c r="FLM171" s="90"/>
      <c r="FLN171" s="90"/>
      <c r="FLO171" s="90"/>
      <c r="FLP171" s="90"/>
      <c r="FLQ171" s="90"/>
      <c r="FLR171" s="90"/>
      <c r="FLS171" s="90"/>
      <c r="FLT171" s="90"/>
      <c r="FLU171" s="90"/>
      <c r="FLV171" s="90"/>
      <c r="FLW171" s="90"/>
      <c r="FLX171" s="90"/>
      <c r="FLY171" s="90"/>
      <c r="FLZ171" s="90"/>
      <c r="FMA171" s="90"/>
      <c r="FMB171" s="90"/>
      <c r="FMC171" s="90"/>
      <c r="FMD171" s="90"/>
      <c r="FME171" s="90"/>
      <c r="FMF171" s="90"/>
      <c r="FMG171" s="90"/>
      <c r="FMH171" s="90"/>
      <c r="FMI171" s="90"/>
      <c r="FMJ171" s="90"/>
      <c r="FMK171" s="90"/>
      <c r="FML171" s="90"/>
      <c r="FMM171" s="90"/>
      <c r="FMN171" s="90"/>
      <c r="FMO171" s="90"/>
      <c r="FMP171" s="90"/>
      <c r="FMQ171" s="90"/>
      <c r="FMR171" s="90"/>
      <c r="FMS171" s="90"/>
      <c r="FMT171" s="90"/>
      <c r="FMU171" s="90"/>
      <c r="FMV171" s="90"/>
      <c r="FMW171" s="90"/>
      <c r="FMX171" s="90"/>
      <c r="FMY171" s="90"/>
      <c r="FMZ171" s="90"/>
      <c r="FNA171" s="90"/>
      <c r="FNB171" s="90"/>
      <c r="FNC171" s="90"/>
      <c r="FND171" s="90"/>
      <c r="FNE171" s="90"/>
      <c r="FNF171" s="90"/>
      <c r="FNG171" s="90"/>
      <c r="FNH171" s="90"/>
      <c r="FNI171" s="90"/>
      <c r="FNJ171" s="90"/>
      <c r="FNK171" s="90"/>
      <c r="FNL171" s="90"/>
      <c r="FNM171" s="90"/>
      <c r="FNN171" s="90"/>
      <c r="FNO171" s="90"/>
      <c r="FNP171" s="90"/>
      <c r="FNQ171" s="90"/>
      <c r="FNR171" s="90"/>
      <c r="FNS171" s="90"/>
      <c r="FNT171" s="90"/>
      <c r="FNU171" s="90"/>
      <c r="FNV171" s="90"/>
      <c r="FNW171" s="90"/>
      <c r="FNX171" s="90"/>
      <c r="FNY171" s="90"/>
      <c r="FNZ171" s="90"/>
      <c r="FOA171" s="90"/>
      <c r="FOB171" s="90"/>
      <c r="FOC171" s="90"/>
      <c r="FOD171" s="90"/>
      <c r="FOE171" s="90"/>
      <c r="FOF171" s="90"/>
      <c r="FOG171" s="90"/>
      <c r="FOH171" s="90"/>
      <c r="FOI171" s="90"/>
      <c r="FOJ171" s="90"/>
      <c r="FOK171" s="90"/>
      <c r="FOL171" s="90"/>
      <c r="FOM171" s="90"/>
      <c r="FON171" s="90"/>
      <c r="FOO171" s="90"/>
      <c r="FOP171" s="90"/>
      <c r="FOQ171" s="90"/>
      <c r="FOR171" s="90"/>
      <c r="FOS171" s="90"/>
      <c r="FOT171" s="90"/>
      <c r="FOU171" s="90"/>
      <c r="FOV171" s="90"/>
      <c r="FOW171" s="90"/>
      <c r="FOX171" s="90"/>
      <c r="FOY171" s="90"/>
      <c r="FOZ171" s="90"/>
      <c r="FPA171" s="90"/>
      <c r="FPB171" s="90"/>
      <c r="FPC171" s="90"/>
      <c r="FPD171" s="90"/>
      <c r="FPE171" s="90"/>
      <c r="FPF171" s="90"/>
      <c r="FPG171" s="90"/>
      <c r="FPH171" s="90"/>
      <c r="FPI171" s="90"/>
      <c r="FPJ171" s="90"/>
      <c r="FPK171" s="90"/>
      <c r="FPL171" s="90"/>
      <c r="FPM171" s="90"/>
      <c r="FPN171" s="90"/>
      <c r="FPO171" s="90"/>
      <c r="FPP171" s="90"/>
      <c r="FPQ171" s="90"/>
      <c r="FPR171" s="90"/>
      <c r="FPS171" s="90"/>
      <c r="FPT171" s="90"/>
      <c r="FPU171" s="90"/>
      <c r="FPV171" s="90"/>
      <c r="FPW171" s="90"/>
      <c r="FPX171" s="90"/>
      <c r="FPY171" s="90"/>
      <c r="FPZ171" s="90"/>
      <c r="FQA171" s="90"/>
      <c r="FQB171" s="90"/>
      <c r="FQC171" s="90"/>
      <c r="FQD171" s="90"/>
      <c r="FQE171" s="90"/>
      <c r="FQF171" s="90"/>
      <c r="FQG171" s="90"/>
      <c r="FQH171" s="90"/>
      <c r="FQI171" s="90"/>
      <c r="FQJ171" s="90"/>
      <c r="FQK171" s="90"/>
      <c r="FQL171" s="90"/>
      <c r="FQM171" s="90"/>
      <c r="FQN171" s="90"/>
      <c r="FQO171" s="90"/>
      <c r="FQP171" s="90"/>
      <c r="FQQ171" s="90"/>
      <c r="FQR171" s="90"/>
      <c r="FQS171" s="90"/>
      <c r="FQT171" s="90"/>
      <c r="FQU171" s="90"/>
      <c r="FQV171" s="90"/>
      <c r="FQW171" s="90"/>
      <c r="FQX171" s="90"/>
      <c r="FQY171" s="90"/>
      <c r="FQZ171" s="90"/>
      <c r="FRA171" s="90"/>
      <c r="FRB171" s="90"/>
      <c r="FRC171" s="90"/>
      <c r="FRD171" s="90"/>
      <c r="FRE171" s="90"/>
      <c r="FRF171" s="90"/>
      <c r="FRG171" s="90"/>
      <c r="FRH171" s="90"/>
      <c r="FRI171" s="90"/>
      <c r="FRJ171" s="90"/>
      <c r="FRK171" s="90"/>
      <c r="FRL171" s="90"/>
      <c r="FRM171" s="90"/>
      <c r="FRN171" s="90"/>
      <c r="FRO171" s="90"/>
      <c r="FRP171" s="90"/>
      <c r="FRQ171" s="90"/>
      <c r="FRR171" s="90"/>
      <c r="FRS171" s="90"/>
      <c r="FRT171" s="90"/>
      <c r="FRU171" s="90"/>
      <c r="FRV171" s="90"/>
      <c r="FRW171" s="90"/>
      <c r="FRX171" s="90"/>
      <c r="FRY171" s="90"/>
      <c r="FRZ171" s="90"/>
      <c r="FSA171" s="90"/>
      <c r="FSB171" s="90"/>
      <c r="FSC171" s="90"/>
      <c r="FSD171" s="90"/>
      <c r="FSE171" s="90"/>
      <c r="FSF171" s="90"/>
      <c r="FSG171" s="90"/>
      <c r="FSH171" s="90"/>
      <c r="FSI171" s="90"/>
      <c r="FSJ171" s="90"/>
      <c r="FSK171" s="90"/>
      <c r="FSL171" s="90"/>
      <c r="FSM171" s="90"/>
      <c r="FSN171" s="90"/>
      <c r="FSO171" s="90"/>
      <c r="FSP171" s="90"/>
      <c r="FSQ171" s="90"/>
      <c r="FSR171" s="90"/>
      <c r="FSS171" s="90"/>
      <c r="FST171" s="90"/>
      <c r="FSU171" s="90"/>
      <c r="FSV171" s="90"/>
      <c r="FSW171" s="90"/>
      <c r="FSX171" s="90"/>
      <c r="FSY171" s="90"/>
      <c r="FSZ171" s="90"/>
      <c r="FTA171" s="90"/>
      <c r="FTB171" s="90"/>
      <c r="FTC171" s="90"/>
      <c r="FTD171" s="90"/>
      <c r="FTE171" s="90"/>
      <c r="FTF171" s="90"/>
      <c r="FTG171" s="90"/>
      <c r="FTH171" s="90"/>
      <c r="FTI171" s="90"/>
      <c r="FTJ171" s="90"/>
      <c r="FTK171" s="90"/>
      <c r="FTL171" s="90"/>
      <c r="FTM171" s="90"/>
      <c r="FTN171" s="90"/>
      <c r="FTO171" s="90"/>
      <c r="FTP171" s="90"/>
      <c r="FTQ171" s="90"/>
      <c r="FTR171" s="90"/>
      <c r="FTS171" s="90"/>
      <c r="FTT171" s="90"/>
      <c r="FTU171" s="90"/>
      <c r="FTV171" s="90"/>
      <c r="FTW171" s="90"/>
      <c r="FTX171" s="90"/>
      <c r="FTY171" s="90"/>
      <c r="FTZ171" s="90"/>
      <c r="FUA171" s="90"/>
      <c r="FUB171" s="90"/>
      <c r="FUC171" s="90"/>
      <c r="FUD171" s="90"/>
      <c r="FUE171" s="90"/>
      <c r="FUF171" s="90"/>
      <c r="FUG171" s="90"/>
      <c r="FUH171" s="90"/>
      <c r="FUI171" s="90"/>
      <c r="FUJ171" s="90"/>
      <c r="FUK171" s="90"/>
      <c r="FUL171" s="90"/>
      <c r="FUM171" s="90"/>
      <c r="FUN171" s="90"/>
      <c r="FUO171" s="90"/>
      <c r="FUP171" s="90"/>
      <c r="FUQ171" s="90"/>
      <c r="FUR171" s="90"/>
      <c r="FUS171" s="90"/>
      <c r="FUT171" s="90"/>
      <c r="FUU171" s="90"/>
      <c r="FUV171" s="90"/>
      <c r="FUW171" s="90"/>
      <c r="FUX171" s="90"/>
      <c r="FUY171" s="90"/>
      <c r="FUZ171" s="90"/>
      <c r="FVA171" s="90"/>
      <c r="FVB171" s="90"/>
      <c r="FVC171" s="90"/>
      <c r="FVD171" s="90"/>
      <c r="FVE171" s="90"/>
      <c r="FVF171" s="90"/>
      <c r="FVG171" s="90"/>
      <c r="FVH171" s="90"/>
      <c r="FVI171" s="90"/>
      <c r="FVJ171" s="90"/>
      <c r="FVK171" s="90"/>
      <c r="FVL171" s="90"/>
      <c r="FVM171" s="90"/>
      <c r="FVN171" s="90"/>
      <c r="FVO171" s="90"/>
      <c r="FVP171" s="90"/>
      <c r="FVQ171" s="90"/>
      <c r="FVR171" s="90"/>
      <c r="FVS171" s="90"/>
      <c r="FVT171" s="90"/>
      <c r="FVU171" s="90"/>
      <c r="FVV171" s="90"/>
      <c r="FVW171" s="90"/>
      <c r="FVX171" s="90"/>
      <c r="FVY171" s="90"/>
      <c r="FVZ171" s="90"/>
      <c r="FWA171" s="90"/>
      <c r="FWB171" s="90"/>
      <c r="FWC171" s="90"/>
      <c r="FWD171" s="90"/>
      <c r="FWE171" s="90"/>
      <c r="FWF171" s="90"/>
      <c r="FWG171" s="90"/>
      <c r="FWH171" s="90"/>
      <c r="FWI171" s="90"/>
      <c r="FWJ171" s="90"/>
      <c r="FWK171" s="90"/>
      <c r="FWL171" s="90"/>
      <c r="FWM171" s="90"/>
      <c r="FWN171" s="90"/>
      <c r="FWO171" s="90"/>
      <c r="FWP171" s="90"/>
      <c r="FWQ171" s="90"/>
      <c r="FWR171" s="90"/>
      <c r="FWS171" s="90"/>
      <c r="FWT171" s="90"/>
      <c r="FWU171" s="90"/>
      <c r="FWV171" s="90"/>
      <c r="FWW171" s="90"/>
      <c r="FWX171" s="90"/>
      <c r="FWY171" s="90"/>
      <c r="FWZ171" s="90"/>
      <c r="FXA171" s="90"/>
      <c r="FXB171" s="90"/>
      <c r="FXC171" s="90"/>
      <c r="FXD171" s="90"/>
      <c r="FXE171" s="90"/>
      <c r="FXF171" s="90"/>
      <c r="FXG171" s="90"/>
      <c r="FXH171" s="90"/>
      <c r="FXI171" s="90"/>
      <c r="FXJ171" s="90"/>
      <c r="FXK171" s="90"/>
      <c r="FXL171" s="90"/>
      <c r="FXM171" s="90"/>
      <c r="FXN171" s="90"/>
      <c r="FXO171" s="90"/>
      <c r="FXP171" s="90"/>
      <c r="FXQ171" s="90"/>
      <c r="FXR171" s="90"/>
      <c r="FXS171" s="90"/>
      <c r="FXT171" s="90"/>
      <c r="FXU171" s="90"/>
      <c r="FXV171" s="90"/>
      <c r="FXW171" s="90"/>
      <c r="FXX171" s="90"/>
      <c r="FXY171" s="90"/>
      <c r="FXZ171" s="90"/>
      <c r="FYA171" s="90"/>
      <c r="FYB171" s="90"/>
      <c r="FYC171" s="90"/>
      <c r="FYD171" s="90"/>
      <c r="FYE171" s="90"/>
      <c r="FYF171" s="90"/>
      <c r="FYG171" s="90"/>
      <c r="FYH171" s="90"/>
      <c r="FYI171" s="90"/>
      <c r="FYJ171" s="90"/>
      <c r="FYK171" s="90"/>
      <c r="FYL171" s="90"/>
      <c r="FYM171" s="90"/>
      <c r="FYN171" s="90"/>
      <c r="FYO171" s="90"/>
      <c r="FYP171" s="90"/>
      <c r="FYQ171" s="90"/>
      <c r="FYR171" s="90"/>
      <c r="FYS171" s="90"/>
      <c r="FYT171" s="90"/>
      <c r="FYU171" s="90"/>
      <c r="FYV171" s="90"/>
      <c r="FYW171" s="90"/>
      <c r="FYX171" s="90"/>
      <c r="FYY171" s="90"/>
      <c r="FYZ171" s="90"/>
      <c r="FZA171" s="90"/>
      <c r="FZB171" s="90"/>
      <c r="FZC171" s="90"/>
      <c r="FZD171" s="90"/>
      <c r="FZE171" s="90"/>
      <c r="FZF171" s="90"/>
      <c r="FZG171" s="90"/>
      <c r="FZH171" s="90"/>
      <c r="FZI171" s="90"/>
      <c r="FZJ171" s="90"/>
      <c r="FZK171" s="90"/>
      <c r="FZL171" s="90"/>
      <c r="FZM171" s="90"/>
      <c r="FZN171" s="90"/>
      <c r="FZO171" s="90"/>
      <c r="FZP171" s="90"/>
      <c r="FZQ171" s="90"/>
      <c r="FZR171" s="90"/>
      <c r="FZS171" s="90"/>
      <c r="FZT171" s="90"/>
      <c r="FZU171" s="90"/>
      <c r="FZV171" s="90"/>
      <c r="FZW171" s="90"/>
      <c r="FZX171" s="90"/>
      <c r="FZY171" s="90"/>
      <c r="FZZ171" s="90"/>
      <c r="GAA171" s="90"/>
      <c r="GAB171" s="90"/>
      <c r="GAC171" s="90"/>
      <c r="GAD171" s="90"/>
      <c r="GAE171" s="90"/>
      <c r="GAF171" s="90"/>
      <c r="GAG171" s="90"/>
      <c r="GAH171" s="90"/>
      <c r="GAI171" s="90"/>
      <c r="GAJ171" s="90"/>
      <c r="GAK171" s="90"/>
      <c r="GAL171" s="90"/>
      <c r="GAM171" s="90"/>
      <c r="GAN171" s="90"/>
      <c r="GAO171" s="90"/>
      <c r="GAP171" s="90"/>
      <c r="GAQ171" s="90"/>
      <c r="GAR171" s="90"/>
      <c r="GAS171" s="90"/>
      <c r="GAT171" s="90"/>
      <c r="GAU171" s="90"/>
      <c r="GAV171" s="90"/>
      <c r="GAW171" s="90"/>
      <c r="GAX171" s="90"/>
      <c r="GAY171" s="90"/>
      <c r="GAZ171" s="90"/>
      <c r="GBA171" s="90"/>
      <c r="GBB171" s="90"/>
      <c r="GBC171" s="90"/>
      <c r="GBD171" s="90"/>
      <c r="GBE171" s="90"/>
      <c r="GBF171" s="90"/>
      <c r="GBG171" s="90"/>
      <c r="GBH171" s="90"/>
      <c r="GBI171" s="90"/>
      <c r="GBJ171" s="90"/>
      <c r="GBK171" s="90"/>
      <c r="GBL171" s="90"/>
      <c r="GBM171" s="90"/>
      <c r="GBN171" s="90"/>
      <c r="GBO171" s="90"/>
      <c r="GBP171" s="90"/>
      <c r="GBQ171" s="90"/>
      <c r="GBR171" s="90"/>
      <c r="GBS171" s="90"/>
      <c r="GBT171" s="90"/>
      <c r="GBU171" s="90"/>
      <c r="GBV171" s="90"/>
      <c r="GBW171" s="90"/>
      <c r="GBX171" s="90"/>
      <c r="GBY171" s="90"/>
      <c r="GBZ171" s="90"/>
      <c r="GCA171" s="90"/>
      <c r="GCB171" s="90"/>
      <c r="GCC171" s="90"/>
      <c r="GCD171" s="90"/>
      <c r="GCE171" s="90"/>
      <c r="GCF171" s="90"/>
      <c r="GCG171" s="90"/>
      <c r="GCH171" s="90"/>
      <c r="GCI171" s="90"/>
      <c r="GCJ171" s="90"/>
      <c r="GCK171" s="90"/>
      <c r="GCL171" s="90"/>
      <c r="GCM171" s="90"/>
      <c r="GCN171" s="90"/>
      <c r="GCO171" s="90"/>
      <c r="GCP171" s="90"/>
      <c r="GCQ171" s="90"/>
      <c r="GCR171" s="90"/>
      <c r="GCS171" s="90"/>
      <c r="GCT171" s="90"/>
      <c r="GCU171" s="90"/>
      <c r="GCV171" s="90"/>
      <c r="GCW171" s="90"/>
      <c r="GCX171" s="90"/>
      <c r="GCY171" s="90"/>
      <c r="GCZ171" s="90"/>
      <c r="GDA171" s="90"/>
      <c r="GDB171" s="90"/>
      <c r="GDC171" s="90"/>
      <c r="GDD171" s="90"/>
      <c r="GDE171" s="90"/>
      <c r="GDF171" s="90"/>
      <c r="GDG171" s="90"/>
      <c r="GDH171" s="90"/>
      <c r="GDI171" s="90"/>
      <c r="GDJ171" s="90"/>
      <c r="GDK171" s="90"/>
      <c r="GDL171" s="90"/>
      <c r="GDM171" s="90"/>
      <c r="GDN171" s="90"/>
      <c r="GDO171" s="90"/>
      <c r="GDP171" s="90"/>
      <c r="GDQ171" s="90"/>
      <c r="GDR171" s="90"/>
      <c r="GDS171" s="90"/>
      <c r="GDT171" s="90"/>
      <c r="GDU171" s="90"/>
      <c r="GDV171" s="90"/>
      <c r="GDW171" s="90"/>
      <c r="GDX171" s="90"/>
      <c r="GDY171" s="90"/>
      <c r="GDZ171" s="90"/>
      <c r="GEA171" s="90"/>
      <c r="GEB171" s="90"/>
      <c r="GEC171" s="90"/>
      <c r="GED171" s="90"/>
      <c r="GEE171" s="90"/>
      <c r="GEF171" s="90"/>
      <c r="GEG171" s="90"/>
      <c r="GEH171" s="90"/>
      <c r="GEI171" s="90"/>
      <c r="GEJ171" s="90"/>
      <c r="GEK171" s="90"/>
      <c r="GEL171" s="90"/>
      <c r="GEM171" s="90"/>
      <c r="GEN171" s="90"/>
      <c r="GEO171" s="90"/>
      <c r="GEP171" s="90"/>
      <c r="GEQ171" s="90"/>
      <c r="GER171" s="90"/>
      <c r="GES171" s="90"/>
      <c r="GET171" s="90"/>
      <c r="GEU171" s="90"/>
      <c r="GEV171" s="90"/>
      <c r="GEW171" s="90"/>
      <c r="GEX171" s="90"/>
      <c r="GEY171" s="90"/>
      <c r="GEZ171" s="90"/>
      <c r="GFA171" s="90"/>
      <c r="GFB171" s="90"/>
      <c r="GFC171" s="90"/>
      <c r="GFD171" s="90"/>
      <c r="GFE171" s="90"/>
      <c r="GFF171" s="90"/>
      <c r="GFG171" s="90"/>
      <c r="GFH171" s="90"/>
      <c r="GFI171" s="90"/>
      <c r="GFJ171" s="90"/>
      <c r="GFK171" s="90"/>
      <c r="GFL171" s="90"/>
      <c r="GFM171" s="90"/>
      <c r="GFN171" s="90"/>
      <c r="GFO171" s="90"/>
      <c r="GFP171" s="90"/>
      <c r="GFQ171" s="90"/>
      <c r="GFR171" s="90"/>
      <c r="GFS171" s="90"/>
      <c r="GFT171" s="90"/>
      <c r="GFU171" s="90"/>
      <c r="GFV171" s="90"/>
      <c r="GFW171" s="90"/>
      <c r="GFX171" s="90"/>
      <c r="GFY171" s="90"/>
      <c r="GFZ171" s="90"/>
      <c r="GGA171" s="90"/>
      <c r="GGB171" s="90"/>
      <c r="GGC171" s="90"/>
      <c r="GGD171" s="90"/>
      <c r="GGE171" s="90"/>
      <c r="GGF171" s="90"/>
      <c r="GGG171" s="90"/>
      <c r="GGH171" s="90"/>
      <c r="GGI171" s="90"/>
      <c r="GGJ171" s="90"/>
      <c r="GGK171" s="90"/>
      <c r="GGL171" s="90"/>
      <c r="GGM171" s="90"/>
      <c r="GGN171" s="90"/>
      <c r="GGO171" s="90"/>
      <c r="GGP171" s="90"/>
      <c r="GGQ171" s="90"/>
      <c r="GGR171" s="90"/>
      <c r="GGS171" s="90"/>
      <c r="GGT171" s="90"/>
      <c r="GGU171" s="90"/>
      <c r="GGV171" s="90"/>
      <c r="GGW171" s="90"/>
      <c r="GGX171" s="90"/>
      <c r="GGY171" s="90"/>
      <c r="GGZ171" s="90"/>
      <c r="GHA171" s="90"/>
      <c r="GHB171" s="90"/>
      <c r="GHC171" s="90"/>
      <c r="GHD171" s="90"/>
      <c r="GHE171" s="90"/>
      <c r="GHF171" s="90"/>
      <c r="GHG171" s="90"/>
      <c r="GHH171" s="90"/>
      <c r="GHI171" s="90"/>
      <c r="GHJ171" s="90"/>
      <c r="GHK171" s="90"/>
      <c r="GHL171" s="90"/>
      <c r="GHM171" s="90"/>
      <c r="GHN171" s="90"/>
      <c r="GHO171" s="90"/>
      <c r="GHP171" s="90"/>
      <c r="GHQ171" s="90"/>
      <c r="GHR171" s="90"/>
      <c r="GHS171" s="90"/>
      <c r="GHT171" s="90"/>
      <c r="GHU171" s="90"/>
      <c r="GHV171" s="90"/>
      <c r="GHW171" s="90"/>
      <c r="GHX171" s="90"/>
      <c r="GHY171" s="90"/>
      <c r="GHZ171" s="90"/>
      <c r="GIA171" s="90"/>
      <c r="GIB171" s="90"/>
      <c r="GIC171" s="90"/>
      <c r="GID171" s="90"/>
      <c r="GIE171" s="90"/>
      <c r="GIF171" s="90"/>
      <c r="GIG171" s="90"/>
      <c r="GIH171" s="90"/>
      <c r="GII171" s="90"/>
      <c r="GIJ171" s="90"/>
      <c r="GIK171" s="90"/>
      <c r="GIL171" s="90"/>
      <c r="GIM171" s="90"/>
      <c r="GIN171" s="90"/>
      <c r="GIO171" s="90"/>
      <c r="GIP171" s="90"/>
      <c r="GIQ171" s="90"/>
      <c r="GIR171" s="90"/>
      <c r="GIS171" s="90"/>
      <c r="GIT171" s="90"/>
      <c r="GIU171" s="90"/>
      <c r="GIV171" s="90"/>
      <c r="GIW171" s="90"/>
      <c r="GIX171" s="90"/>
      <c r="GIY171" s="90"/>
      <c r="GIZ171" s="90"/>
      <c r="GJA171" s="90"/>
      <c r="GJB171" s="90"/>
      <c r="GJC171" s="90"/>
      <c r="GJD171" s="90"/>
      <c r="GJE171" s="90"/>
      <c r="GJF171" s="90"/>
      <c r="GJG171" s="90"/>
      <c r="GJH171" s="90"/>
      <c r="GJI171" s="90"/>
      <c r="GJJ171" s="90"/>
      <c r="GJK171" s="90"/>
      <c r="GJL171" s="90"/>
      <c r="GJM171" s="90"/>
      <c r="GJN171" s="90"/>
      <c r="GJO171" s="90"/>
      <c r="GJP171" s="90"/>
      <c r="GJQ171" s="90"/>
      <c r="GJR171" s="90"/>
      <c r="GJS171" s="90"/>
      <c r="GJT171" s="90"/>
      <c r="GJU171" s="90"/>
      <c r="GJV171" s="90"/>
      <c r="GJW171" s="90"/>
      <c r="GJX171" s="90"/>
      <c r="GJY171" s="90"/>
      <c r="GJZ171" s="90"/>
      <c r="GKA171" s="90"/>
      <c r="GKB171" s="90"/>
      <c r="GKC171" s="90"/>
      <c r="GKD171" s="90"/>
      <c r="GKE171" s="90"/>
      <c r="GKF171" s="90"/>
      <c r="GKG171" s="90"/>
      <c r="GKH171" s="90"/>
      <c r="GKI171" s="90"/>
      <c r="GKJ171" s="90"/>
      <c r="GKK171" s="90"/>
      <c r="GKL171" s="90"/>
      <c r="GKM171" s="90"/>
      <c r="GKN171" s="90"/>
      <c r="GKO171" s="90"/>
      <c r="GKP171" s="90"/>
      <c r="GKQ171" s="90"/>
      <c r="GKR171" s="90"/>
      <c r="GKS171" s="90"/>
      <c r="GKT171" s="90"/>
      <c r="GKU171" s="90"/>
      <c r="GKV171" s="90"/>
      <c r="GKW171" s="90"/>
      <c r="GKX171" s="90"/>
      <c r="GKY171" s="90"/>
      <c r="GKZ171" s="90"/>
      <c r="GLA171" s="90"/>
      <c r="GLB171" s="90"/>
      <c r="GLC171" s="90"/>
      <c r="GLD171" s="90"/>
      <c r="GLE171" s="90"/>
      <c r="GLF171" s="90"/>
      <c r="GLG171" s="90"/>
      <c r="GLH171" s="90"/>
      <c r="GLI171" s="90"/>
      <c r="GLJ171" s="90"/>
      <c r="GLK171" s="90"/>
      <c r="GLL171" s="90"/>
      <c r="GLM171" s="90"/>
      <c r="GLN171" s="90"/>
      <c r="GLO171" s="90"/>
      <c r="GLP171" s="90"/>
      <c r="GLQ171" s="90"/>
      <c r="GLR171" s="90"/>
      <c r="GLS171" s="90"/>
      <c r="GLT171" s="90"/>
      <c r="GLU171" s="90"/>
      <c r="GLV171" s="90"/>
      <c r="GLW171" s="90"/>
      <c r="GLX171" s="90"/>
      <c r="GLY171" s="90"/>
      <c r="GLZ171" s="90"/>
      <c r="GMA171" s="90"/>
      <c r="GMB171" s="90"/>
      <c r="GMC171" s="90"/>
      <c r="GMD171" s="90"/>
      <c r="GME171" s="90"/>
      <c r="GMF171" s="90"/>
      <c r="GMG171" s="90"/>
      <c r="GMH171" s="90"/>
      <c r="GMI171" s="90"/>
      <c r="GMJ171" s="90"/>
      <c r="GMK171" s="90"/>
      <c r="GML171" s="90"/>
      <c r="GMM171" s="90"/>
      <c r="GMN171" s="90"/>
      <c r="GMO171" s="90"/>
      <c r="GMP171" s="90"/>
      <c r="GMQ171" s="90"/>
      <c r="GMR171" s="90"/>
      <c r="GMS171" s="90"/>
      <c r="GMT171" s="90"/>
      <c r="GMU171" s="90"/>
      <c r="GMV171" s="90"/>
      <c r="GMW171" s="90"/>
      <c r="GMX171" s="90"/>
      <c r="GMY171" s="90"/>
      <c r="GMZ171" s="90"/>
      <c r="GNA171" s="90"/>
      <c r="GNB171" s="90"/>
      <c r="GNC171" s="90"/>
      <c r="GND171" s="90"/>
      <c r="GNE171" s="90"/>
      <c r="GNF171" s="90"/>
      <c r="GNG171" s="90"/>
      <c r="GNH171" s="90"/>
      <c r="GNI171" s="90"/>
      <c r="GNJ171" s="90"/>
      <c r="GNK171" s="90"/>
      <c r="GNL171" s="90"/>
      <c r="GNM171" s="90"/>
      <c r="GNN171" s="90"/>
      <c r="GNO171" s="90"/>
      <c r="GNP171" s="90"/>
      <c r="GNQ171" s="90"/>
      <c r="GNR171" s="90"/>
      <c r="GNS171" s="90"/>
      <c r="GNT171" s="90"/>
      <c r="GNU171" s="90"/>
      <c r="GNV171" s="90"/>
      <c r="GNW171" s="90"/>
      <c r="GNX171" s="90"/>
      <c r="GNY171" s="90"/>
      <c r="GNZ171" s="90"/>
      <c r="GOA171" s="90"/>
      <c r="GOB171" s="90"/>
      <c r="GOC171" s="90"/>
      <c r="GOD171" s="90"/>
      <c r="GOE171" s="90"/>
      <c r="GOF171" s="90"/>
      <c r="GOG171" s="90"/>
      <c r="GOH171" s="90"/>
      <c r="GOI171" s="90"/>
      <c r="GOJ171" s="90"/>
      <c r="GOK171" s="90"/>
      <c r="GOL171" s="90"/>
      <c r="GOM171" s="90"/>
      <c r="GON171" s="90"/>
      <c r="GOO171" s="90"/>
      <c r="GOP171" s="90"/>
      <c r="GOQ171" s="90"/>
      <c r="GOR171" s="90"/>
      <c r="GOS171" s="90"/>
      <c r="GOT171" s="90"/>
      <c r="GOU171" s="90"/>
      <c r="GOV171" s="90"/>
      <c r="GOW171" s="90"/>
      <c r="GOX171" s="90"/>
      <c r="GOY171" s="90"/>
      <c r="GOZ171" s="90"/>
      <c r="GPA171" s="90"/>
      <c r="GPB171" s="90"/>
      <c r="GPC171" s="90"/>
      <c r="GPD171" s="90"/>
      <c r="GPE171" s="90"/>
      <c r="GPF171" s="90"/>
      <c r="GPG171" s="90"/>
      <c r="GPH171" s="90"/>
      <c r="GPI171" s="90"/>
      <c r="GPJ171" s="90"/>
      <c r="GPK171" s="90"/>
      <c r="GPL171" s="90"/>
      <c r="GPM171" s="90"/>
      <c r="GPN171" s="90"/>
      <c r="GPO171" s="90"/>
      <c r="GPP171" s="90"/>
      <c r="GPQ171" s="90"/>
      <c r="GPR171" s="90"/>
      <c r="GPS171" s="90"/>
      <c r="GPT171" s="90"/>
      <c r="GPU171" s="90"/>
      <c r="GPV171" s="90"/>
      <c r="GPW171" s="90"/>
      <c r="GPX171" s="90"/>
      <c r="GPY171" s="90"/>
      <c r="GPZ171" s="90"/>
      <c r="GQA171" s="90"/>
      <c r="GQB171" s="90"/>
      <c r="GQC171" s="90"/>
      <c r="GQD171" s="90"/>
      <c r="GQE171" s="90"/>
      <c r="GQF171" s="90"/>
      <c r="GQG171" s="90"/>
      <c r="GQH171" s="90"/>
      <c r="GQI171" s="90"/>
      <c r="GQJ171" s="90"/>
      <c r="GQK171" s="90"/>
      <c r="GQL171" s="90"/>
      <c r="GQM171" s="90"/>
      <c r="GQN171" s="90"/>
      <c r="GQO171" s="90"/>
      <c r="GQP171" s="90"/>
      <c r="GQQ171" s="90"/>
      <c r="GQR171" s="90"/>
      <c r="GQS171" s="90"/>
      <c r="GQT171" s="90"/>
      <c r="GQU171" s="90"/>
      <c r="GQV171" s="90"/>
      <c r="GQW171" s="90"/>
      <c r="GQX171" s="90"/>
      <c r="GQY171" s="90"/>
      <c r="GQZ171" s="90"/>
      <c r="GRA171" s="90"/>
      <c r="GRB171" s="90"/>
      <c r="GRC171" s="90"/>
      <c r="GRD171" s="90"/>
      <c r="GRE171" s="90"/>
      <c r="GRF171" s="90"/>
      <c r="GRG171" s="90"/>
      <c r="GRH171" s="90"/>
      <c r="GRI171" s="90"/>
      <c r="GRJ171" s="90"/>
      <c r="GRK171" s="90"/>
      <c r="GRL171" s="90"/>
      <c r="GRM171" s="90"/>
      <c r="GRN171" s="90"/>
      <c r="GRO171" s="90"/>
      <c r="GRP171" s="90"/>
      <c r="GRQ171" s="90"/>
      <c r="GRR171" s="90"/>
      <c r="GRS171" s="90"/>
      <c r="GRT171" s="90"/>
      <c r="GRU171" s="90"/>
      <c r="GRV171" s="90"/>
      <c r="GRW171" s="90"/>
      <c r="GRX171" s="90"/>
      <c r="GRY171" s="90"/>
      <c r="GRZ171" s="90"/>
      <c r="GSA171" s="90"/>
      <c r="GSB171" s="90"/>
      <c r="GSC171" s="90"/>
      <c r="GSD171" s="90"/>
      <c r="GSE171" s="90"/>
      <c r="GSF171" s="90"/>
      <c r="GSG171" s="90"/>
      <c r="GSH171" s="90"/>
      <c r="GSI171" s="90"/>
      <c r="GSJ171" s="90"/>
      <c r="GSK171" s="90"/>
      <c r="GSL171" s="90"/>
      <c r="GSM171" s="90"/>
      <c r="GSN171" s="90"/>
      <c r="GSO171" s="90"/>
      <c r="GSP171" s="90"/>
      <c r="GSQ171" s="90"/>
      <c r="GSR171" s="90"/>
      <c r="GSS171" s="90"/>
      <c r="GST171" s="90"/>
      <c r="GSU171" s="90"/>
      <c r="GSV171" s="90"/>
      <c r="GSW171" s="90"/>
      <c r="GSX171" s="90"/>
      <c r="GSY171" s="90"/>
      <c r="GSZ171" s="90"/>
      <c r="GTA171" s="90"/>
      <c r="GTB171" s="90"/>
      <c r="GTC171" s="90"/>
      <c r="GTD171" s="90"/>
      <c r="GTE171" s="90"/>
      <c r="GTF171" s="90"/>
      <c r="GTG171" s="90"/>
      <c r="GTH171" s="90"/>
      <c r="GTI171" s="90"/>
      <c r="GTJ171" s="90"/>
      <c r="GTK171" s="90"/>
      <c r="GTL171" s="90"/>
      <c r="GTM171" s="90"/>
      <c r="GTN171" s="90"/>
      <c r="GTO171" s="90"/>
      <c r="GTP171" s="90"/>
      <c r="GTQ171" s="90"/>
      <c r="GTR171" s="90"/>
      <c r="GTS171" s="90"/>
      <c r="GTT171" s="90"/>
      <c r="GTU171" s="90"/>
      <c r="GTV171" s="90"/>
      <c r="GTW171" s="90"/>
      <c r="GTX171" s="90"/>
      <c r="GTY171" s="90"/>
      <c r="GTZ171" s="90"/>
      <c r="GUA171" s="90"/>
      <c r="GUB171" s="90"/>
      <c r="GUC171" s="90"/>
      <c r="GUD171" s="90"/>
      <c r="GUE171" s="90"/>
      <c r="GUF171" s="90"/>
      <c r="GUG171" s="90"/>
      <c r="GUH171" s="90"/>
      <c r="GUI171" s="90"/>
      <c r="GUJ171" s="90"/>
      <c r="GUK171" s="90"/>
      <c r="GUL171" s="90"/>
      <c r="GUM171" s="90"/>
      <c r="GUN171" s="90"/>
      <c r="GUO171" s="90"/>
      <c r="GUP171" s="90"/>
      <c r="GUQ171" s="90"/>
      <c r="GUR171" s="90"/>
      <c r="GUS171" s="90"/>
      <c r="GUT171" s="90"/>
      <c r="GUU171" s="90"/>
      <c r="GUV171" s="90"/>
      <c r="GUW171" s="90"/>
      <c r="GUX171" s="90"/>
      <c r="GUY171" s="90"/>
      <c r="GUZ171" s="90"/>
      <c r="GVA171" s="90"/>
      <c r="GVB171" s="90"/>
      <c r="GVC171" s="90"/>
      <c r="GVD171" s="90"/>
      <c r="GVE171" s="90"/>
      <c r="GVF171" s="90"/>
      <c r="GVG171" s="90"/>
      <c r="GVH171" s="90"/>
      <c r="GVI171" s="90"/>
      <c r="GVJ171" s="90"/>
      <c r="GVK171" s="90"/>
      <c r="GVL171" s="90"/>
      <c r="GVM171" s="90"/>
      <c r="GVN171" s="90"/>
      <c r="GVO171" s="90"/>
      <c r="GVP171" s="90"/>
      <c r="GVQ171" s="90"/>
      <c r="GVR171" s="90"/>
      <c r="GVS171" s="90"/>
      <c r="GVT171" s="90"/>
      <c r="GVU171" s="90"/>
      <c r="GVV171" s="90"/>
      <c r="GVW171" s="90"/>
      <c r="GVX171" s="90"/>
      <c r="GVY171" s="90"/>
      <c r="GVZ171" s="90"/>
      <c r="GWA171" s="90"/>
      <c r="GWB171" s="90"/>
      <c r="GWC171" s="90"/>
      <c r="GWD171" s="90"/>
      <c r="GWE171" s="90"/>
      <c r="GWF171" s="90"/>
      <c r="GWG171" s="90"/>
      <c r="GWH171" s="90"/>
      <c r="GWI171" s="90"/>
      <c r="GWJ171" s="90"/>
      <c r="GWK171" s="90"/>
      <c r="GWL171" s="90"/>
      <c r="GWM171" s="90"/>
      <c r="GWN171" s="90"/>
      <c r="GWO171" s="90"/>
      <c r="GWP171" s="90"/>
      <c r="GWQ171" s="90"/>
      <c r="GWR171" s="90"/>
      <c r="GWS171" s="90"/>
      <c r="GWT171" s="90"/>
      <c r="GWU171" s="90"/>
      <c r="GWV171" s="90"/>
      <c r="GWW171" s="90"/>
      <c r="GWX171" s="90"/>
      <c r="GWY171" s="90"/>
      <c r="GWZ171" s="90"/>
      <c r="GXA171" s="90"/>
      <c r="GXB171" s="90"/>
      <c r="GXC171" s="90"/>
      <c r="GXD171" s="90"/>
      <c r="GXE171" s="90"/>
      <c r="GXF171" s="90"/>
      <c r="GXG171" s="90"/>
      <c r="GXH171" s="90"/>
      <c r="GXI171" s="90"/>
      <c r="GXJ171" s="90"/>
      <c r="GXK171" s="90"/>
      <c r="GXL171" s="90"/>
      <c r="GXM171" s="90"/>
      <c r="GXN171" s="90"/>
      <c r="GXO171" s="90"/>
      <c r="GXP171" s="90"/>
      <c r="GXQ171" s="90"/>
      <c r="GXR171" s="90"/>
      <c r="GXS171" s="90"/>
      <c r="GXT171" s="90"/>
      <c r="GXU171" s="90"/>
      <c r="GXV171" s="90"/>
      <c r="GXW171" s="90"/>
      <c r="GXX171" s="90"/>
      <c r="GXY171" s="90"/>
      <c r="GXZ171" s="90"/>
      <c r="GYA171" s="90"/>
      <c r="GYB171" s="90"/>
      <c r="GYC171" s="90"/>
      <c r="GYD171" s="90"/>
      <c r="GYE171" s="90"/>
      <c r="GYF171" s="90"/>
      <c r="GYG171" s="90"/>
      <c r="GYH171" s="90"/>
      <c r="GYI171" s="90"/>
      <c r="GYJ171" s="90"/>
      <c r="GYK171" s="90"/>
      <c r="GYL171" s="90"/>
      <c r="GYM171" s="90"/>
      <c r="GYN171" s="90"/>
      <c r="GYO171" s="90"/>
      <c r="GYP171" s="90"/>
      <c r="GYQ171" s="90"/>
      <c r="GYR171" s="90"/>
      <c r="GYS171" s="90"/>
      <c r="GYT171" s="90"/>
      <c r="GYU171" s="90"/>
      <c r="GYV171" s="90"/>
      <c r="GYW171" s="90"/>
      <c r="GYX171" s="90"/>
      <c r="GYY171" s="90"/>
      <c r="GYZ171" s="90"/>
      <c r="GZA171" s="90"/>
      <c r="GZB171" s="90"/>
      <c r="GZC171" s="90"/>
      <c r="GZD171" s="90"/>
      <c r="GZE171" s="90"/>
      <c r="GZF171" s="90"/>
      <c r="GZG171" s="90"/>
      <c r="GZH171" s="90"/>
      <c r="GZI171" s="90"/>
      <c r="GZJ171" s="90"/>
      <c r="GZK171" s="90"/>
      <c r="GZL171" s="90"/>
      <c r="GZM171" s="90"/>
      <c r="GZN171" s="90"/>
      <c r="GZO171" s="90"/>
      <c r="GZP171" s="90"/>
      <c r="GZQ171" s="90"/>
      <c r="GZR171" s="90"/>
      <c r="GZS171" s="90"/>
      <c r="GZT171" s="90"/>
      <c r="GZU171" s="90"/>
      <c r="GZV171" s="90"/>
      <c r="GZW171" s="90"/>
      <c r="GZX171" s="90"/>
      <c r="GZY171" s="90"/>
      <c r="GZZ171" s="90"/>
      <c r="HAA171" s="90"/>
      <c r="HAB171" s="90"/>
      <c r="HAC171" s="90"/>
      <c r="HAD171" s="90"/>
      <c r="HAE171" s="90"/>
      <c r="HAF171" s="90"/>
      <c r="HAG171" s="90"/>
      <c r="HAH171" s="90"/>
      <c r="HAI171" s="90"/>
      <c r="HAJ171" s="90"/>
      <c r="HAK171" s="90"/>
      <c r="HAL171" s="90"/>
      <c r="HAM171" s="90"/>
      <c r="HAN171" s="90"/>
      <c r="HAO171" s="90"/>
      <c r="HAP171" s="90"/>
      <c r="HAQ171" s="90"/>
      <c r="HAR171" s="90"/>
      <c r="HAS171" s="90"/>
      <c r="HAT171" s="90"/>
      <c r="HAU171" s="90"/>
      <c r="HAV171" s="90"/>
      <c r="HAW171" s="90"/>
      <c r="HAX171" s="90"/>
      <c r="HAY171" s="90"/>
      <c r="HAZ171" s="90"/>
      <c r="HBA171" s="90"/>
      <c r="HBB171" s="90"/>
      <c r="HBC171" s="90"/>
      <c r="HBD171" s="90"/>
      <c r="HBE171" s="90"/>
      <c r="HBF171" s="90"/>
      <c r="HBG171" s="90"/>
      <c r="HBH171" s="90"/>
      <c r="HBI171" s="90"/>
      <c r="HBJ171" s="90"/>
      <c r="HBK171" s="90"/>
      <c r="HBL171" s="90"/>
      <c r="HBM171" s="90"/>
      <c r="HBN171" s="90"/>
      <c r="HBO171" s="90"/>
      <c r="HBP171" s="90"/>
      <c r="HBQ171" s="90"/>
      <c r="HBR171" s="90"/>
      <c r="HBS171" s="90"/>
      <c r="HBT171" s="90"/>
      <c r="HBU171" s="90"/>
      <c r="HBV171" s="90"/>
      <c r="HBW171" s="90"/>
      <c r="HBX171" s="90"/>
      <c r="HBY171" s="90"/>
      <c r="HBZ171" s="90"/>
      <c r="HCA171" s="90"/>
      <c r="HCB171" s="90"/>
      <c r="HCC171" s="90"/>
      <c r="HCD171" s="90"/>
      <c r="HCE171" s="90"/>
      <c r="HCF171" s="90"/>
      <c r="HCG171" s="90"/>
      <c r="HCH171" s="90"/>
      <c r="HCI171" s="90"/>
      <c r="HCJ171" s="90"/>
      <c r="HCK171" s="90"/>
      <c r="HCL171" s="90"/>
      <c r="HCM171" s="90"/>
      <c r="HCN171" s="90"/>
      <c r="HCO171" s="90"/>
      <c r="HCP171" s="90"/>
      <c r="HCQ171" s="90"/>
      <c r="HCR171" s="90"/>
      <c r="HCS171" s="90"/>
      <c r="HCT171" s="90"/>
      <c r="HCU171" s="90"/>
      <c r="HCV171" s="90"/>
      <c r="HCW171" s="90"/>
      <c r="HCX171" s="90"/>
      <c r="HCY171" s="90"/>
      <c r="HCZ171" s="90"/>
      <c r="HDA171" s="90"/>
      <c r="HDB171" s="90"/>
      <c r="HDC171" s="90"/>
      <c r="HDD171" s="90"/>
      <c r="HDE171" s="90"/>
      <c r="HDF171" s="90"/>
      <c r="HDG171" s="90"/>
      <c r="HDH171" s="90"/>
      <c r="HDI171" s="90"/>
      <c r="HDJ171" s="90"/>
      <c r="HDK171" s="90"/>
      <c r="HDL171" s="90"/>
      <c r="HDM171" s="90"/>
      <c r="HDN171" s="90"/>
      <c r="HDO171" s="90"/>
      <c r="HDP171" s="90"/>
      <c r="HDQ171" s="90"/>
      <c r="HDR171" s="90"/>
      <c r="HDS171" s="90"/>
      <c r="HDT171" s="90"/>
      <c r="HDU171" s="90"/>
      <c r="HDV171" s="90"/>
      <c r="HDW171" s="90"/>
      <c r="HDX171" s="90"/>
      <c r="HDY171" s="90"/>
      <c r="HDZ171" s="90"/>
      <c r="HEA171" s="90"/>
      <c r="HEB171" s="90"/>
      <c r="HEC171" s="90"/>
      <c r="HED171" s="90"/>
      <c r="HEE171" s="90"/>
      <c r="HEF171" s="90"/>
      <c r="HEG171" s="90"/>
      <c r="HEH171" s="90"/>
      <c r="HEI171" s="90"/>
      <c r="HEJ171" s="90"/>
      <c r="HEK171" s="90"/>
      <c r="HEL171" s="90"/>
      <c r="HEM171" s="90"/>
      <c r="HEN171" s="90"/>
      <c r="HEO171" s="90"/>
      <c r="HEP171" s="90"/>
      <c r="HEQ171" s="90"/>
      <c r="HER171" s="90"/>
      <c r="HES171" s="90"/>
      <c r="HET171" s="90"/>
      <c r="HEU171" s="90"/>
      <c r="HEV171" s="90"/>
      <c r="HEW171" s="90"/>
      <c r="HEX171" s="90"/>
      <c r="HEY171" s="90"/>
      <c r="HEZ171" s="90"/>
      <c r="HFA171" s="90"/>
      <c r="HFB171" s="90"/>
      <c r="HFC171" s="90"/>
      <c r="HFD171" s="90"/>
      <c r="HFE171" s="90"/>
      <c r="HFF171" s="90"/>
      <c r="HFG171" s="90"/>
      <c r="HFH171" s="90"/>
      <c r="HFI171" s="90"/>
      <c r="HFJ171" s="90"/>
      <c r="HFK171" s="90"/>
      <c r="HFL171" s="90"/>
      <c r="HFM171" s="90"/>
      <c r="HFN171" s="90"/>
      <c r="HFO171" s="90"/>
      <c r="HFP171" s="90"/>
      <c r="HFQ171" s="90"/>
      <c r="HFR171" s="90"/>
      <c r="HFS171" s="90"/>
      <c r="HFT171" s="90"/>
      <c r="HFU171" s="90"/>
      <c r="HFV171" s="90"/>
      <c r="HFW171" s="90"/>
      <c r="HFX171" s="90"/>
      <c r="HFY171" s="90"/>
      <c r="HFZ171" s="90"/>
      <c r="HGA171" s="90"/>
      <c r="HGB171" s="90"/>
      <c r="HGC171" s="90"/>
      <c r="HGD171" s="90"/>
      <c r="HGE171" s="90"/>
      <c r="HGF171" s="90"/>
      <c r="HGG171" s="90"/>
      <c r="HGH171" s="90"/>
      <c r="HGI171" s="90"/>
      <c r="HGJ171" s="90"/>
      <c r="HGK171" s="90"/>
      <c r="HGL171" s="90"/>
      <c r="HGM171" s="90"/>
      <c r="HGN171" s="90"/>
      <c r="HGO171" s="90"/>
      <c r="HGP171" s="90"/>
      <c r="HGQ171" s="90"/>
      <c r="HGR171" s="90"/>
      <c r="HGS171" s="90"/>
      <c r="HGT171" s="90"/>
      <c r="HGU171" s="90"/>
      <c r="HGV171" s="90"/>
      <c r="HGW171" s="90"/>
      <c r="HGX171" s="90"/>
      <c r="HGY171" s="90"/>
      <c r="HGZ171" s="90"/>
      <c r="HHA171" s="90"/>
      <c r="HHB171" s="90"/>
      <c r="HHC171" s="90"/>
      <c r="HHD171" s="90"/>
      <c r="HHE171" s="90"/>
      <c r="HHF171" s="90"/>
      <c r="HHG171" s="90"/>
      <c r="HHH171" s="90"/>
      <c r="HHI171" s="90"/>
      <c r="HHJ171" s="90"/>
      <c r="HHK171" s="90"/>
      <c r="HHL171" s="90"/>
      <c r="HHM171" s="90"/>
      <c r="HHN171" s="90"/>
      <c r="HHO171" s="90"/>
      <c r="HHP171" s="90"/>
      <c r="HHQ171" s="90"/>
      <c r="HHR171" s="90"/>
      <c r="HHS171" s="90"/>
      <c r="HHT171" s="90"/>
      <c r="HHU171" s="90"/>
      <c r="HHV171" s="90"/>
      <c r="HHW171" s="90"/>
      <c r="HHX171" s="90"/>
      <c r="HHY171" s="90"/>
      <c r="HHZ171" s="90"/>
      <c r="HIA171" s="90"/>
      <c r="HIB171" s="90"/>
      <c r="HIC171" s="90"/>
      <c r="HID171" s="90"/>
      <c r="HIE171" s="90"/>
      <c r="HIF171" s="90"/>
      <c r="HIG171" s="90"/>
      <c r="HIH171" s="90"/>
      <c r="HII171" s="90"/>
      <c r="HIJ171" s="90"/>
      <c r="HIK171" s="90"/>
      <c r="HIL171" s="90"/>
      <c r="HIM171" s="90"/>
      <c r="HIN171" s="90"/>
      <c r="HIO171" s="90"/>
      <c r="HIP171" s="90"/>
      <c r="HIQ171" s="90"/>
      <c r="HIR171" s="90"/>
      <c r="HIS171" s="90"/>
      <c r="HIT171" s="90"/>
      <c r="HIU171" s="90"/>
      <c r="HIV171" s="90"/>
      <c r="HIW171" s="90"/>
      <c r="HIX171" s="90"/>
      <c r="HIY171" s="90"/>
      <c r="HIZ171" s="90"/>
      <c r="HJA171" s="90"/>
      <c r="HJB171" s="90"/>
      <c r="HJC171" s="90"/>
      <c r="HJD171" s="90"/>
      <c r="HJE171" s="90"/>
      <c r="HJF171" s="90"/>
      <c r="HJG171" s="90"/>
      <c r="HJH171" s="90"/>
      <c r="HJI171" s="90"/>
      <c r="HJJ171" s="90"/>
      <c r="HJK171" s="90"/>
      <c r="HJL171" s="90"/>
      <c r="HJM171" s="90"/>
      <c r="HJN171" s="90"/>
      <c r="HJO171" s="90"/>
      <c r="HJP171" s="90"/>
      <c r="HJQ171" s="90"/>
      <c r="HJR171" s="90"/>
      <c r="HJS171" s="90"/>
      <c r="HJT171" s="90"/>
      <c r="HJU171" s="90"/>
      <c r="HJV171" s="90"/>
      <c r="HJW171" s="90"/>
      <c r="HJX171" s="90"/>
      <c r="HJY171" s="90"/>
      <c r="HJZ171" s="90"/>
      <c r="HKA171" s="90"/>
      <c r="HKB171" s="90"/>
      <c r="HKC171" s="90"/>
      <c r="HKD171" s="90"/>
      <c r="HKE171" s="90"/>
      <c r="HKF171" s="90"/>
      <c r="HKG171" s="90"/>
      <c r="HKH171" s="90"/>
      <c r="HKI171" s="90"/>
      <c r="HKJ171" s="90"/>
      <c r="HKK171" s="90"/>
      <c r="HKL171" s="90"/>
      <c r="HKM171" s="90"/>
      <c r="HKN171" s="90"/>
      <c r="HKO171" s="90"/>
      <c r="HKP171" s="90"/>
      <c r="HKQ171" s="90"/>
      <c r="HKR171" s="90"/>
      <c r="HKS171" s="90"/>
      <c r="HKT171" s="90"/>
      <c r="HKU171" s="90"/>
      <c r="HKV171" s="90"/>
      <c r="HKW171" s="90"/>
      <c r="HKX171" s="90"/>
      <c r="HKY171" s="90"/>
      <c r="HKZ171" s="90"/>
      <c r="HLA171" s="90"/>
      <c r="HLB171" s="90"/>
      <c r="HLC171" s="90"/>
      <c r="HLD171" s="90"/>
      <c r="HLE171" s="90"/>
      <c r="HLF171" s="90"/>
      <c r="HLG171" s="90"/>
      <c r="HLH171" s="90"/>
      <c r="HLI171" s="90"/>
      <c r="HLJ171" s="90"/>
      <c r="HLK171" s="90"/>
      <c r="HLL171" s="90"/>
      <c r="HLM171" s="90"/>
      <c r="HLN171" s="90"/>
      <c r="HLO171" s="90"/>
      <c r="HLP171" s="90"/>
      <c r="HLQ171" s="90"/>
      <c r="HLR171" s="90"/>
      <c r="HLS171" s="90"/>
      <c r="HLT171" s="90"/>
      <c r="HLU171" s="90"/>
      <c r="HLV171" s="90"/>
      <c r="HLW171" s="90"/>
      <c r="HLX171" s="90"/>
      <c r="HLY171" s="90"/>
      <c r="HLZ171" s="90"/>
      <c r="HMA171" s="90"/>
      <c r="HMB171" s="90"/>
      <c r="HMC171" s="90"/>
      <c r="HMD171" s="90"/>
      <c r="HME171" s="90"/>
      <c r="HMF171" s="90"/>
      <c r="HMG171" s="90"/>
      <c r="HMH171" s="90"/>
      <c r="HMI171" s="90"/>
      <c r="HMJ171" s="90"/>
      <c r="HMK171" s="90"/>
      <c r="HML171" s="90"/>
      <c r="HMM171" s="90"/>
      <c r="HMN171" s="90"/>
      <c r="HMO171" s="90"/>
      <c r="HMP171" s="90"/>
      <c r="HMQ171" s="90"/>
      <c r="HMR171" s="90"/>
      <c r="HMS171" s="90"/>
      <c r="HMT171" s="90"/>
      <c r="HMU171" s="90"/>
      <c r="HMV171" s="90"/>
      <c r="HMW171" s="90"/>
      <c r="HMX171" s="90"/>
      <c r="HMY171" s="90"/>
      <c r="HMZ171" s="90"/>
      <c r="HNA171" s="90"/>
      <c r="HNB171" s="90"/>
      <c r="HNC171" s="90"/>
      <c r="HND171" s="90"/>
      <c r="HNE171" s="90"/>
      <c r="HNF171" s="90"/>
      <c r="HNG171" s="90"/>
      <c r="HNH171" s="90"/>
      <c r="HNI171" s="90"/>
      <c r="HNJ171" s="90"/>
      <c r="HNK171" s="90"/>
      <c r="HNL171" s="90"/>
      <c r="HNM171" s="90"/>
      <c r="HNN171" s="90"/>
      <c r="HNO171" s="90"/>
      <c r="HNP171" s="90"/>
      <c r="HNQ171" s="90"/>
      <c r="HNR171" s="90"/>
      <c r="HNS171" s="90"/>
      <c r="HNT171" s="90"/>
      <c r="HNU171" s="90"/>
      <c r="HNV171" s="90"/>
      <c r="HNW171" s="90"/>
      <c r="HNX171" s="90"/>
      <c r="HNY171" s="90"/>
      <c r="HNZ171" s="90"/>
      <c r="HOA171" s="90"/>
      <c r="HOB171" s="90"/>
      <c r="HOC171" s="90"/>
      <c r="HOD171" s="90"/>
      <c r="HOE171" s="90"/>
      <c r="HOF171" s="90"/>
      <c r="HOG171" s="90"/>
      <c r="HOH171" s="90"/>
      <c r="HOI171" s="90"/>
      <c r="HOJ171" s="90"/>
      <c r="HOK171" s="90"/>
      <c r="HOL171" s="90"/>
      <c r="HOM171" s="90"/>
      <c r="HON171" s="90"/>
      <c r="HOO171" s="90"/>
      <c r="HOP171" s="90"/>
      <c r="HOQ171" s="90"/>
      <c r="HOR171" s="90"/>
      <c r="HOS171" s="90"/>
      <c r="HOT171" s="90"/>
      <c r="HOU171" s="90"/>
      <c r="HOV171" s="90"/>
      <c r="HOW171" s="90"/>
      <c r="HOX171" s="90"/>
      <c r="HOY171" s="90"/>
      <c r="HOZ171" s="90"/>
      <c r="HPA171" s="90"/>
      <c r="HPB171" s="90"/>
      <c r="HPC171" s="90"/>
      <c r="HPD171" s="90"/>
      <c r="HPE171" s="90"/>
      <c r="HPF171" s="90"/>
      <c r="HPG171" s="90"/>
      <c r="HPH171" s="90"/>
      <c r="HPI171" s="90"/>
      <c r="HPJ171" s="90"/>
      <c r="HPK171" s="90"/>
      <c r="HPL171" s="90"/>
      <c r="HPM171" s="90"/>
      <c r="HPN171" s="90"/>
      <c r="HPO171" s="90"/>
      <c r="HPP171" s="90"/>
      <c r="HPQ171" s="90"/>
      <c r="HPR171" s="90"/>
      <c r="HPS171" s="90"/>
      <c r="HPT171" s="90"/>
      <c r="HPU171" s="90"/>
      <c r="HPV171" s="90"/>
      <c r="HPW171" s="90"/>
      <c r="HPX171" s="90"/>
      <c r="HPY171" s="90"/>
      <c r="HPZ171" s="90"/>
      <c r="HQA171" s="90"/>
      <c r="HQB171" s="90"/>
      <c r="HQC171" s="90"/>
      <c r="HQD171" s="90"/>
      <c r="HQE171" s="90"/>
      <c r="HQF171" s="90"/>
      <c r="HQG171" s="90"/>
      <c r="HQH171" s="90"/>
      <c r="HQI171" s="90"/>
      <c r="HQJ171" s="90"/>
      <c r="HQK171" s="90"/>
      <c r="HQL171" s="90"/>
      <c r="HQM171" s="90"/>
      <c r="HQN171" s="90"/>
      <c r="HQO171" s="90"/>
      <c r="HQP171" s="90"/>
      <c r="HQQ171" s="90"/>
      <c r="HQR171" s="90"/>
      <c r="HQS171" s="90"/>
      <c r="HQT171" s="90"/>
      <c r="HQU171" s="90"/>
      <c r="HQV171" s="90"/>
      <c r="HQW171" s="90"/>
      <c r="HQX171" s="90"/>
      <c r="HQY171" s="90"/>
      <c r="HQZ171" s="90"/>
      <c r="HRA171" s="90"/>
      <c r="HRB171" s="90"/>
      <c r="HRC171" s="90"/>
      <c r="HRD171" s="90"/>
      <c r="HRE171" s="90"/>
      <c r="HRF171" s="90"/>
      <c r="HRG171" s="90"/>
      <c r="HRH171" s="90"/>
      <c r="HRI171" s="90"/>
      <c r="HRJ171" s="90"/>
      <c r="HRK171" s="90"/>
      <c r="HRL171" s="90"/>
      <c r="HRM171" s="90"/>
      <c r="HRN171" s="90"/>
      <c r="HRO171" s="90"/>
      <c r="HRP171" s="90"/>
      <c r="HRQ171" s="90"/>
      <c r="HRR171" s="90"/>
      <c r="HRS171" s="90"/>
      <c r="HRT171" s="90"/>
      <c r="HRU171" s="90"/>
      <c r="HRV171" s="90"/>
      <c r="HRW171" s="90"/>
      <c r="HRX171" s="90"/>
      <c r="HRY171" s="90"/>
      <c r="HRZ171" s="90"/>
      <c r="HSA171" s="90"/>
      <c r="HSB171" s="90"/>
      <c r="HSC171" s="90"/>
      <c r="HSD171" s="90"/>
      <c r="HSE171" s="90"/>
      <c r="HSF171" s="90"/>
      <c r="HSG171" s="90"/>
      <c r="HSH171" s="90"/>
      <c r="HSI171" s="90"/>
      <c r="HSJ171" s="90"/>
      <c r="HSK171" s="90"/>
      <c r="HSL171" s="90"/>
      <c r="HSM171" s="90"/>
      <c r="HSN171" s="90"/>
      <c r="HSO171" s="90"/>
      <c r="HSP171" s="90"/>
      <c r="HSQ171" s="90"/>
      <c r="HSR171" s="90"/>
      <c r="HSS171" s="90"/>
      <c r="HST171" s="90"/>
      <c r="HSU171" s="90"/>
      <c r="HSV171" s="90"/>
      <c r="HSW171" s="90"/>
      <c r="HSX171" s="90"/>
      <c r="HSY171" s="90"/>
      <c r="HSZ171" s="90"/>
      <c r="HTA171" s="90"/>
      <c r="HTB171" s="90"/>
      <c r="HTC171" s="90"/>
      <c r="HTD171" s="90"/>
      <c r="HTE171" s="90"/>
      <c r="HTF171" s="90"/>
      <c r="HTG171" s="90"/>
      <c r="HTH171" s="90"/>
      <c r="HTI171" s="90"/>
      <c r="HTJ171" s="90"/>
      <c r="HTK171" s="90"/>
      <c r="HTL171" s="90"/>
      <c r="HTM171" s="90"/>
      <c r="HTN171" s="90"/>
      <c r="HTO171" s="90"/>
      <c r="HTP171" s="90"/>
      <c r="HTQ171" s="90"/>
      <c r="HTR171" s="90"/>
      <c r="HTS171" s="90"/>
      <c r="HTT171" s="90"/>
      <c r="HTU171" s="90"/>
      <c r="HTV171" s="90"/>
      <c r="HTW171" s="90"/>
      <c r="HTX171" s="90"/>
      <c r="HTY171" s="90"/>
      <c r="HTZ171" s="90"/>
      <c r="HUA171" s="90"/>
      <c r="HUB171" s="90"/>
      <c r="HUC171" s="90"/>
      <c r="HUD171" s="90"/>
      <c r="HUE171" s="90"/>
      <c r="HUF171" s="90"/>
      <c r="HUG171" s="90"/>
      <c r="HUH171" s="90"/>
      <c r="HUI171" s="90"/>
      <c r="HUJ171" s="90"/>
      <c r="HUK171" s="90"/>
      <c r="HUL171" s="90"/>
      <c r="HUM171" s="90"/>
      <c r="HUN171" s="90"/>
      <c r="HUO171" s="90"/>
      <c r="HUP171" s="90"/>
      <c r="HUQ171" s="90"/>
      <c r="HUR171" s="90"/>
      <c r="HUS171" s="90"/>
      <c r="HUT171" s="90"/>
      <c r="HUU171" s="90"/>
      <c r="HUV171" s="90"/>
      <c r="HUW171" s="90"/>
      <c r="HUX171" s="90"/>
      <c r="HUY171" s="90"/>
      <c r="HUZ171" s="90"/>
      <c r="HVA171" s="90"/>
      <c r="HVB171" s="90"/>
      <c r="HVC171" s="90"/>
      <c r="HVD171" s="90"/>
      <c r="HVE171" s="90"/>
      <c r="HVF171" s="90"/>
      <c r="HVG171" s="90"/>
      <c r="HVH171" s="90"/>
      <c r="HVI171" s="90"/>
      <c r="HVJ171" s="90"/>
      <c r="HVK171" s="90"/>
      <c r="HVL171" s="90"/>
      <c r="HVM171" s="90"/>
      <c r="HVN171" s="90"/>
      <c r="HVO171" s="90"/>
      <c r="HVP171" s="90"/>
      <c r="HVQ171" s="90"/>
      <c r="HVR171" s="90"/>
      <c r="HVS171" s="90"/>
      <c r="HVT171" s="90"/>
      <c r="HVU171" s="90"/>
      <c r="HVV171" s="90"/>
      <c r="HVW171" s="90"/>
      <c r="HVX171" s="90"/>
      <c r="HVY171" s="90"/>
      <c r="HVZ171" s="90"/>
      <c r="HWA171" s="90"/>
      <c r="HWB171" s="90"/>
      <c r="HWC171" s="90"/>
      <c r="HWD171" s="90"/>
      <c r="HWE171" s="90"/>
      <c r="HWF171" s="90"/>
      <c r="HWG171" s="90"/>
      <c r="HWH171" s="90"/>
      <c r="HWI171" s="90"/>
      <c r="HWJ171" s="90"/>
      <c r="HWK171" s="90"/>
      <c r="HWL171" s="90"/>
      <c r="HWM171" s="90"/>
      <c r="HWN171" s="90"/>
      <c r="HWO171" s="90"/>
      <c r="HWP171" s="90"/>
      <c r="HWQ171" s="90"/>
      <c r="HWR171" s="90"/>
      <c r="HWS171" s="90"/>
      <c r="HWT171" s="90"/>
      <c r="HWU171" s="90"/>
      <c r="HWV171" s="90"/>
      <c r="HWW171" s="90"/>
      <c r="HWX171" s="90"/>
      <c r="HWY171" s="90"/>
      <c r="HWZ171" s="90"/>
      <c r="HXA171" s="90"/>
      <c r="HXB171" s="90"/>
      <c r="HXC171" s="90"/>
      <c r="HXD171" s="90"/>
      <c r="HXE171" s="90"/>
      <c r="HXF171" s="90"/>
      <c r="HXG171" s="90"/>
      <c r="HXH171" s="90"/>
      <c r="HXI171" s="90"/>
      <c r="HXJ171" s="90"/>
      <c r="HXK171" s="90"/>
      <c r="HXL171" s="90"/>
      <c r="HXM171" s="90"/>
      <c r="HXN171" s="90"/>
      <c r="HXO171" s="90"/>
      <c r="HXP171" s="90"/>
      <c r="HXQ171" s="90"/>
      <c r="HXR171" s="90"/>
      <c r="HXS171" s="90"/>
      <c r="HXT171" s="90"/>
      <c r="HXU171" s="90"/>
      <c r="HXV171" s="90"/>
      <c r="HXW171" s="90"/>
      <c r="HXX171" s="90"/>
      <c r="HXY171" s="90"/>
      <c r="HXZ171" s="90"/>
      <c r="HYA171" s="90"/>
      <c r="HYB171" s="90"/>
      <c r="HYC171" s="90"/>
      <c r="HYD171" s="90"/>
      <c r="HYE171" s="90"/>
      <c r="HYF171" s="90"/>
      <c r="HYG171" s="90"/>
      <c r="HYH171" s="90"/>
      <c r="HYI171" s="90"/>
      <c r="HYJ171" s="90"/>
      <c r="HYK171" s="90"/>
      <c r="HYL171" s="90"/>
      <c r="HYM171" s="90"/>
      <c r="HYN171" s="90"/>
      <c r="HYO171" s="90"/>
      <c r="HYP171" s="90"/>
      <c r="HYQ171" s="90"/>
      <c r="HYR171" s="90"/>
      <c r="HYS171" s="90"/>
      <c r="HYT171" s="90"/>
      <c r="HYU171" s="90"/>
      <c r="HYV171" s="90"/>
      <c r="HYW171" s="90"/>
      <c r="HYX171" s="90"/>
      <c r="HYY171" s="90"/>
      <c r="HYZ171" s="90"/>
      <c r="HZA171" s="90"/>
      <c r="HZB171" s="90"/>
      <c r="HZC171" s="90"/>
      <c r="HZD171" s="90"/>
      <c r="HZE171" s="90"/>
      <c r="HZF171" s="90"/>
      <c r="HZG171" s="90"/>
      <c r="HZH171" s="90"/>
      <c r="HZI171" s="90"/>
      <c r="HZJ171" s="90"/>
      <c r="HZK171" s="90"/>
      <c r="HZL171" s="90"/>
      <c r="HZM171" s="90"/>
      <c r="HZN171" s="90"/>
      <c r="HZO171" s="90"/>
      <c r="HZP171" s="90"/>
      <c r="HZQ171" s="90"/>
      <c r="HZR171" s="90"/>
      <c r="HZS171" s="90"/>
      <c r="HZT171" s="90"/>
      <c r="HZU171" s="90"/>
      <c r="HZV171" s="90"/>
      <c r="HZW171" s="90"/>
      <c r="HZX171" s="90"/>
      <c r="HZY171" s="90"/>
      <c r="HZZ171" s="90"/>
      <c r="IAA171" s="90"/>
      <c r="IAB171" s="90"/>
      <c r="IAC171" s="90"/>
      <c r="IAD171" s="90"/>
      <c r="IAE171" s="90"/>
      <c r="IAF171" s="90"/>
      <c r="IAG171" s="90"/>
      <c r="IAH171" s="90"/>
      <c r="IAI171" s="90"/>
      <c r="IAJ171" s="90"/>
      <c r="IAK171" s="90"/>
      <c r="IAL171" s="90"/>
      <c r="IAM171" s="90"/>
      <c r="IAN171" s="90"/>
      <c r="IAO171" s="90"/>
      <c r="IAP171" s="90"/>
      <c r="IAQ171" s="90"/>
      <c r="IAR171" s="90"/>
      <c r="IAS171" s="90"/>
      <c r="IAT171" s="90"/>
      <c r="IAU171" s="90"/>
      <c r="IAV171" s="90"/>
      <c r="IAW171" s="90"/>
      <c r="IAX171" s="90"/>
      <c r="IAY171" s="90"/>
      <c r="IAZ171" s="90"/>
      <c r="IBA171" s="90"/>
      <c r="IBB171" s="90"/>
      <c r="IBC171" s="90"/>
      <c r="IBD171" s="90"/>
      <c r="IBE171" s="90"/>
      <c r="IBF171" s="90"/>
      <c r="IBG171" s="90"/>
      <c r="IBH171" s="90"/>
      <c r="IBI171" s="90"/>
      <c r="IBJ171" s="90"/>
      <c r="IBK171" s="90"/>
      <c r="IBL171" s="90"/>
      <c r="IBM171" s="90"/>
      <c r="IBN171" s="90"/>
      <c r="IBO171" s="90"/>
      <c r="IBP171" s="90"/>
      <c r="IBQ171" s="90"/>
      <c r="IBR171" s="90"/>
      <c r="IBS171" s="90"/>
      <c r="IBT171" s="90"/>
      <c r="IBU171" s="90"/>
      <c r="IBV171" s="90"/>
      <c r="IBW171" s="90"/>
      <c r="IBX171" s="90"/>
      <c r="IBY171" s="90"/>
      <c r="IBZ171" s="90"/>
      <c r="ICA171" s="90"/>
      <c r="ICB171" s="90"/>
      <c r="ICC171" s="90"/>
      <c r="ICD171" s="90"/>
      <c r="ICE171" s="90"/>
      <c r="ICF171" s="90"/>
      <c r="ICG171" s="90"/>
      <c r="ICH171" s="90"/>
      <c r="ICI171" s="90"/>
      <c r="ICJ171" s="90"/>
      <c r="ICK171" s="90"/>
      <c r="ICL171" s="90"/>
      <c r="ICM171" s="90"/>
      <c r="ICN171" s="90"/>
      <c r="ICO171" s="90"/>
      <c r="ICP171" s="90"/>
      <c r="ICQ171" s="90"/>
      <c r="ICR171" s="90"/>
      <c r="ICS171" s="90"/>
      <c r="ICT171" s="90"/>
      <c r="ICU171" s="90"/>
      <c r="ICV171" s="90"/>
      <c r="ICW171" s="90"/>
      <c r="ICX171" s="90"/>
      <c r="ICY171" s="90"/>
      <c r="ICZ171" s="90"/>
      <c r="IDA171" s="90"/>
      <c r="IDB171" s="90"/>
      <c r="IDC171" s="90"/>
      <c r="IDD171" s="90"/>
      <c r="IDE171" s="90"/>
      <c r="IDF171" s="90"/>
      <c r="IDG171" s="90"/>
      <c r="IDH171" s="90"/>
      <c r="IDI171" s="90"/>
      <c r="IDJ171" s="90"/>
      <c r="IDK171" s="90"/>
      <c r="IDL171" s="90"/>
      <c r="IDM171" s="90"/>
      <c r="IDN171" s="90"/>
      <c r="IDO171" s="90"/>
      <c r="IDP171" s="90"/>
      <c r="IDQ171" s="90"/>
      <c r="IDR171" s="90"/>
      <c r="IDS171" s="90"/>
      <c r="IDT171" s="90"/>
      <c r="IDU171" s="90"/>
      <c r="IDV171" s="90"/>
      <c r="IDW171" s="90"/>
      <c r="IDX171" s="90"/>
      <c r="IDY171" s="90"/>
      <c r="IDZ171" s="90"/>
      <c r="IEA171" s="90"/>
      <c r="IEB171" s="90"/>
      <c r="IEC171" s="90"/>
      <c r="IED171" s="90"/>
      <c r="IEE171" s="90"/>
      <c r="IEF171" s="90"/>
      <c r="IEG171" s="90"/>
      <c r="IEH171" s="90"/>
      <c r="IEI171" s="90"/>
      <c r="IEJ171" s="90"/>
      <c r="IEK171" s="90"/>
      <c r="IEL171" s="90"/>
      <c r="IEM171" s="90"/>
      <c r="IEN171" s="90"/>
      <c r="IEO171" s="90"/>
      <c r="IEP171" s="90"/>
      <c r="IEQ171" s="90"/>
      <c r="IER171" s="90"/>
      <c r="IES171" s="90"/>
      <c r="IET171" s="90"/>
      <c r="IEU171" s="90"/>
      <c r="IEV171" s="90"/>
      <c r="IEW171" s="90"/>
      <c r="IEX171" s="90"/>
      <c r="IEY171" s="90"/>
      <c r="IEZ171" s="90"/>
      <c r="IFA171" s="90"/>
      <c r="IFB171" s="90"/>
      <c r="IFC171" s="90"/>
      <c r="IFD171" s="90"/>
      <c r="IFE171" s="90"/>
      <c r="IFF171" s="90"/>
      <c r="IFG171" s="90"/>
      <c r="IFH171" s="90"/>
      <c r="IFI171" s="90"/>
      <c r="IFJ171" s="90"/>
      <c r="IFK171" s="90"/>
      <c r="IFL171" s="90"/>
      <c r="IFM171" s="90"/>
      <c r="IFN171" s="90"/>
      <c r="IFO171" s="90"/>
      <c r="IFP171" s="90"/>
      <c r="IFQ171" s="90"/>
      <c r="IFR171" s="90"/>
      <c r="IFS171" s="90"/>
      <c r="IFT171" s="90"/>
      <c r="IFU171" s="90"/>
      <c r="IFV171" s="90"/>
      <c r="IFW171" s="90"/>
      <c r="IFX171" s="90"/>
      <c r="IFY171" s="90"/>
      <c r="IFZ171" s="90"/>
      <c r="IGA171" s="90"/>
      <c r="IGB171" s="90"/>
      <c r="IGC171" s="90"/>
      <c r="IGD171" s="90"/>
      <c r="IGE171" s="90"/>
      <c r="IGF171" s="90"/>
      <c r="IGG171" s="90"/>
      <c r="IGH171" s="90"/>
      <c r="IGI171" s="90"/>
      <c r="IGJ171" s="90"/>
      <c r="IGK171" s="90"/>
      <c r="IGL171" s="90"/>
      <c r="IGM171" s="90"/>
      <c r="IGN171" s="90"/>
      <c r="IGO171" s="90"/>
      <c r="IGP171" s="90"/>
      <c r="IGQ171" s="90"/>
      <c r="IGR171" s="90"/>
      <c r="IGS171" s="90"/>
      <c r="IGT171" s="90"/>
      <c r="IGU171" s="90"/>
      <c r="IGV171" s="90"/>
      <c r="IGW171" s="90"/>
      <c r="IGX171" s="90"/>
      <c r="IGY171" s="90"/>
      <c r="IGZ171" s="90"/>
      <c r="IHA171" s="90"/>
      <c r="IHB171" s="90"/>
      <c r="IHC171" s="90"/>
      <c r="IHD171" s="90"/>
      <c r="IHE171" s="90"/>
      <c r="IHF171" s="90"/>
      <c r="IHG171" s="90"/>
      <c r="IHH171" s="90"/>
      <c r="IHI171" s="90"/>
      <c r="IHJ171" s="90"/>
      <c r="IHK171" s="90"/>
      <c r="IHL171" s="90"/>
      <c r="IHM171" s="90"/>
      <c r="IHN171" s="90"/>
      <c r="IHO171" s="90"/>
      <c r="IHP171" s="90"/>
      <c r="IHQ171" s="90"/>
      <c r="IHR171" s="90"/>
      <c r="IHS171" s="90"/>
      <c r="IHT171" s="90"/>
      <c r="IHU171" s="90"/>
      <c r="IHV171" s="90"/>
      <c r="IHW171" s="90"/>
      <c r="IHX171" s="90"/>
      <c r="IHY171" s="90"/>
      <c r="IHZ171" s="90"/>
      <c r="IIA171" s="90"/>
      <c r="IIB171" s="90"/>
      <c r="IIC171" s="90"/>
      <c r="IID171" s="90"/>
      <c r="IIE171" s="90"/>
      <c r="IIF171" s="90"/>
      <c r="IIG171" s="90"/>
      <c r="IIH171" s="90"/>
      <c r="III171" s="90"/>
      <c r="IIJ171" s="90"/>
      <c r="IIK171" s="90"/>
      <c r="IIL171" s="90"/>
      <c r="IIM171" s="90"/>
      <c r="IIN171" s="90"/>
      <c r="IIO171" s="90"/>
      <c r="IIP171" s="90"/>
      <c r="IIQ171" s="90"/>
      <c r="IIR171" s="90"/>
      <c r="IIS171" s="90"/>
      <c r="IIT171" s="90"/>
      <c r="IIU171" s="90"/>
      <c r="IIV171" s="90"/>
      <c r="IIW171" s="90"/>
      <c r="IIX171" s="90"/>
      <c r="IIY171" s="90"/>
      <c r="IIZ171" s="90"/>
      <c r="IJA171" s="90"/>
      <c r="IJB171" s="90"/>
      <c r="IJC171" s="90"/>
      <c r="IJD171" s="90"/>
      <c r="IJE171" s="90"/>
      <c r="IJF171" s="90"/>
      <c r="IJG171" s="90"/>
      <c r="IJH171" s="90"/>
      <c r="IJI171" s="90"/>
      <c r="IJJ171" s="90"/>
      <c r="IJK171" s="90"/>
      <c r="IJL171" s="90"/>
      <c r="IJM171" s="90"/>
      <c r="IJN171" s="90"/>
      <c r="IJO171" s="90"/>
      <c r="IJP171" s="90"/>
      <c r="IJQ171" s="90"/>
      <c r="IJR171" s="90"/>
      <c r="IJS171" s="90"/>
      <c r="IJT171" s="90"/>
      <c r="IJU171" s="90"/>
      <c r="IJV171" s="90"/>
      <c r="IJW171" s="90"/>
      <c r="IJX171" s="90"/>
      <c r="IJY171" s="90"/>
      <c r="IJZ171" s="90"/>
      <c r="IKA171" s="90"/>
      <c r="IKB171" s="90"/>
      <c r="IKC171" s="90"/>
      <c r="IKD171" s="90"/>
      <c r="IKE171" s="90"/>
      <c r="IKF171" s="90"/>
      <c r="IKG171" s="90"/>
      <c r="IKH171" s="90"/>
      <c r="IKI171" s="90"/>
      <c r="IKJ171" s="90"/>
      <c r="IKK171" s="90"/>
      <c r="IKL171" s="90"/>
      <c r="IKM171" s="90"/>
      <c r="IKN171" s="90"/>
      <c r="IKO171" s="90"/>
      <c r="IKP171" s="90"/>
      <c r="IKQ171" s="90"/>
      <c r="IKR171" s="90"/>
      <c r="IKS171" s="90"/>
      <c r="IKT171" s="90"/>
      <c r="IKU171" s="90"/>
      <c r="IKV171" s="90"/>
      <c r="IKW171" s="90"/>
      <c r="IKX171" s="90"/>
      <c r="IKY171" s="90"/>
      <c r="IKZ171" s="90"/>
      <c r="ILA171" s="90"/>
      <c r="ILB171" s="90"/>
      <c r="ILC171" s="90"/>
      <c r="ILD171" s="90"/>
      <c r="ILE171" s="90"/>
      <c r="ILF171" s="90"/>
      <c r="ILG171" s="90"/>
      <c r="ILH171" s="90"/>
      <c r="ILI171" s="90"/>
      <c r="ILJ171" s="90"/>
      <c r="ILK171" s="90"/>
      <c r="ILL171" s="90"/>
      <c r="ILM171" s="90"/>
      <c r="ILN171" s="90"/>
      <c r="ILO171" s="90"/>
      <c r="ILP171" s="90"/>
      <c r="ILQ171" s="90"/>
      <c r="ILR171" s="90"/>
      <c r="ILS171" s="90"/>
      <c r="ILT171" s="90"/>
      <c r="ILU171" s="90"/>
      <c r="ILV171" s="90"/>
      <c r="ILW171" s="90"/>
      <c r="ILX171" s="90"/>
      <c r="ILY171" s="90"/>
      <c r="ILZ171" s="90"/>
      <c r="IMA171" s="90"/>
      <c r="IMB171" s="90"/>
      <c r="IMC171" s="90"/>
      <c r="IMD171" s="90"/>
      <c r="IME171" s="90"/>
      <c r="IMF171" s="90"/>
      <c r="IMG171" s="90"/>
      <c r="IMH171" s="90"/>
      <c r="IMI171" s="90"/>
      <c r="IMJ171" s="90"/>
      <c r="IMK171" s="90"/>
      <c r="IML171" s="90"/>
      <c r="IMM171" s="90"/>
      <c r="IMN171" s="90"/>
      <c r="IMO171" s="90"/>
      <c r="IMP171" s="90"/>
      <c r="IMQ171" s="90"/>
      <c r="IMR171" s="90"/>
      <c r="IMS171" s="90"/>
      <c r="IMT171" s="90"/>
      <c r="IMU171" s="90"/>
      <c r="IMV171" s="90"/>
      <c r="IMW171" s="90"/>
      <c r="IMX171" s="90"/>
      <c r="IMY171" s="90"/>
      <c r="IMZ171" s="90"/>
      <c r="INA171" s="90"/>
      <c r="INB171" s="90"/>
      <c r="INC171" s="90"/>
      <c r="IND171" s="90"/>
      <c r="INE171" s="90"/>
      <c r="INF171" s="90"/>
      <c r="ING171" s="90"/>
      <c r="INH171" s="90"/>
      <c r="INI171" s="90"/>
      <c r="INJ171" s="90"/>
      <c r="INK171" s="90"/>
      <c r="INL171" s="90"/>
      <c r="INM171" s="90"/>
      <c r="INN171" s="90"/>
      <c r="INO171" s="90"/>
      <c r="INP171" s="90"/>
      <c r="INQ171" s="90"/>
      <c r="INR171" s="90"/>
      <c r="INS171" s="90"/>
      <c r="INT171" s="90"/>
      <c r="INU171" s="90"/>
      <c r="INV171" s="90"/>
      <c r="INW171" s="90"/>
      <c r="INX171" s="90"/>
      <c r="INY171" s="90"/>
      <c r="INZ171" s="90"/>
      <c r="IOA171" s="90"/>
      <c r="IOB171" s="90"/>
      <c r="IOC171" s="90"/>
      <c r="IOD171" s="90"/>
      <c r="IOE171" s="90"/>
      <c r="IOF171" s="90"/>
      <c r="IOG171" s="90"/>
      <c r="IOH171" s="90"/>
      <c r="IOI171" s="90"/>
      <c r="IOJ171" s="90"/>
      <c r="IOK171" s="90"/>
      <c r="IOL171" s="90"/>
      <c r="IOM171" s="90"/>
      <c r="ION171" s="90"/>
      <c r="IOO171" s="90"/>
      <c r="IOP171" s="90"/>
      <c r="IOQ171" s="90"/>
      <c r="IOR171" s="90"/>
      <c r="IOS171" s="90"/>
      <c r="IOT171" s="90"/>
      <c r="IOU171" s="90"/>
      <c r="IOV171" s="90"/>
      <c r="IOW171" s="90"/>
      <c r="IOX171" s="90"/>
      <c r="IOY171" s="90"/>
      <c r="IOZ171" s="90"/>
      <c r="IPA171" s="90"/>
      <c r="IPB171" s="90"/>
      <c r="IPC171" s="90"/>
      <c r="IPD171" s="90"/>
      <c r="IPE171" s="90"/>
      <c r="IPF171" s="90"/>
      <c r="IPG171" s="90"/>
      <c r="IPH171" s="90"/>
      <c r="IPI171" s="90"/>
      <c r="IPJ171" s="90"/>
      <c r="IPK171" s="90"/>
      <c r="IPL171" s="90"/>
      <c r="IPM171" s="90"/>
      <c r="IPN171" s="90"/>
      <c r="IPO171" s="90"/>
      <c r="IPP171" s="90"/>
      <c r="IPQ171" s="90"/>
      <c r="IPR171" s="90"/>
      <c r="IPS171" s="90"/>
      <c r="IPT171" s="90"/>
      <c r="IPU171" s="90"/>
      <c r="IPV171" s="90"/>
      <c r="IPW171" s="90"/>
      <c r="IPX171" s="90"/>
      <c r="IPY171" s="90"/>
      <c r="IPZ171" s="90"/>
      <c r="IQA171" s="90"/>
      <c r="IQB171" s="90"/>
      <c r="IQC171" s="90"/>
      <c r="IQD171" s="90"/>
      <c r="IQE171" s="90"/>
      <c r="IQF171" s="90"/>
      <c r="IQG171" s="90"/>
      <c r="IQH171" s="90"/>
      <c r="IQI171" s="90"/>
      <c r="IQJ171" s="90"/>
      <c r="IQK171" s="90"/>
      <c r="IQL171" s="90"/>
      <c r="IQM171" s="90"/>
      <c r="IQN171" s="90"/>
      <c r="IQO171" s="90"/>
      <c r="IQP171" s="90"/>
      <c r="IQQ171" s="90"/>
      <c r="IQR171" s="90"/>
      <c r="IQS171" s="90"/>
      <c r="IQT171" s="90"/>
      <c r="IQU171" s="90"/>
      <c r="IQV171" s="90"/>
      <c r="IQW171" s="90"/>
      <c r="IQX171" s="90"/>
      <c r="IQY171" s="90"/>
      <c r="IQZ171" s="90"/>
      <c r="IRA171" s="90"/>
      <c r="IRB171" s="90"/>
      <c r="IRC171" s="90"/>
      <c r="IRD171" s="90"/>
      <c r="IRE171" s="90"/>
      <c r="IRF171" s="90"/>
      <c r="IRG171" s="90"/>
      <c r="IRH171" s="90"/>
      <c r="IRI171" s="90"/>
      <c r="IRJ171" s="90"/>
      <c r="IRK171" s="90"/>
      <c r="IRL171" s="90"/>
      <c r="IRM171" s="90"/>
      <c r="IRN171" s="90"/>
      <c r="IRO171" s="90"/>
      <c r="IRP171" s="90"/>
      <c r="IRQ171" s="90"/>
      <c r="IRR171" s="90"/>
      <c r="IRS171" s="90"/>
      <c r="IRT171" s="90"/>
      <c r="IRU171" s="90"/>
      <c r="IRV171" s="90"/>
      <c r="IRW171" s="90"/>
      <c r="IRX171" s="90"/>
      <c r="IRY171" s="90"/>
      <c r="IRZ171" s="90"/>
      <c r="ISA171" s="90"/>
      <c r="ISB171" s="90"/>
      <c r="ISC171" s="90"/>
      <c r="ISD171" s="90"/>
      <c r="ISE171" s="90"/>
      <c r="ISF171" s="90"/>
      <c r="ISG171" s="90"/>
      <c r="ISH171" s="90"/>
      <c r="ISI171" s="90"/>
      <c r="ISJ171" s="90"/>
      <c r="ISK171" s="90"/>
      <c r="ISL171" s="90"/>
      <c r="ISM171" s="90"/>
      <c r="ISN171" s="90"/>
      <c r="ISO171" s="90"/>
      <c r="ISP171" s="90"/>
      <c r="ISQ171" s="90"/>
      <c r="ISR171" s="90"/>
      <c r="ISS171" s="90"/>
      <c r="IST171" s="90"/>
      <c r="ISU171" s="90"/>
      <c r="ISV171" s="90"/>
      <c r="ISW171" s="90"/>
      <c r="ISX171" s="90"/>
      <c r="ISY171" s="90"/>
      <c r="ISZ171" s="90"/>
      <c r="ITA171" s="90"/>
      <c r="ITB171" s="90"/>
      <c r="ITC171" s="90"/>
      <c r="ITD171" s="90"/>
      <c r="ITE171" s="90"/>
      <c r="ITF171" s="90"/>
      <c r="ITG171" s="90"/>
      <c r="ITH171" s="90"/>
      <c r="ITI171" s="90"/>
      <c r="ITJ171" s="90"/>
      <c r="ITK171" s="90"/>
      <c r="ITL171" s="90"/>
      <c r="ITM171" s="90"/>
      <c r="ITN171" s="90"/>
      <c r="ITO171" s="90"/>
      <c r="ITP171" s="90"/>
      <c r="ITQ171" s="90"/>
      <c r="ITR171" s="90"/>
      <c r="ITS171" s="90"/>
      <c r="ITT171" s="90"/>
      <c r="ITU171" s="90"/>
      <c r="ITV171" s="90"/>
      <c r="ITW171" s="90"/>
      <c r="ITX171" s="90"/>
      <c r="ITY171" s="90"/>
      <c r="ITZ171" s="90"/>
      <c r="IUA171" s="90"/>
      <c r="IUB171" s="90"/>
      <c r="IUC171" s="90"/>
      <c r="IUD171" s="90"/>
      <c r="IUE171" s="90"/>
      <c r="IUF171" s="90"/>
      <c r="IUG171" s="90"/>
      <c r="IUH171" s="90"/>
      <c r="IUI171" s="90"/>
      <c r="IUJ171" s="90"/>
      <c r="IUK171" s="90"/>
      <c r="IUL171" s="90"/>
      <c r="IUM171" s="90"/>
      <c r="IUN171" s="90"/>
      <c r="IUO171" s="90"/>
      <c r="IUP171" s="90"/>
      <c r="IUQ171" s="90"/>
      <c r="IUR171" s="90"/>
      <c r="IUS171" s="90"/>
      <c r="IUT171" s="90"/>
      <c r="IUU171" s="90"/>
      <c r="IUV171" s="90"/>
      <c r="IUW171" s="90"/>
      <c r="IUX171" s="90"/>
      <c r="IUY171" s="90"/>
      <c r="IUZ171" s="90"/>
      <c r="IVA171" s="90"/>
      <c r="IVB171" s="90"/>
      <c r="IVC171" s="90"/>
      <c r="IVD171" s="90"/>
      <c r="IVE171" s="90"/>
      <c r="IVF171" s="90"/>
      <c r="IVG171" s="90"/>
      <c r="IVH171" s="90"/>
      <c r="IVI171" s="90"/>
      <c r="IVJ171" s="90"/>
      <c r="IVK171" s="90"/>
      <c r="IVL171" s="90"/>
      <c r="IVM171" s="90"/>
      <c r="IVN171" s="90"/>
      <c r="IVO171" s="90"/>
      <c r="IVP171" s="90"/>
      <c r="IVQ171" s="90"/>
      <c r="IVR171" s="90"/>
      <c r="IVS171" s="90"/>
      <c r="IVT171" s="90"/>
      <c r="IVU171" s="90"/>
      <c r="IVV171" s="90"/>
      <c r="IVW171" s="90"/>
      <c r="IVX171" s="90"/>
      <c r="IVY171" s="90"/>
      <c r="IVZ171" s="90"/>
      <c r="IWA171" s="90"/>
      <c r="IWB171" s="90"/>
      <c r="IWC171" s="90"/>
      <c r="IWD171" s="90"/>
      <c r="IWE171" s="90"/>
      <c r="IWF171" s="90"/>
      <c r="IWG171" s="90"/>
      <c r="IWH171" s="90"/>
      <c r="IWI171" s="90"/>
      <c r="IWJ171" s="90"/>
      <c r="IWK171" s="90"/>
      <c r="IWL171" s="90"/>
      <c r="IWM171" s="90"/>
      <c r="IWN171" s="90"/>
      <c r="IWO171" s="90"/>
      <c r="IWP171" s="90"/>
      <c r="IWQ171" s="90"/>
      <c r="IWR171" s="90"/>
      <c r="IWS171" s="90"/>
      <c r="IWT171" s="90"/>
      <c r="IWU171" s="90"/>
      <c r="IWV171" s="90"/>
      <c r="IWW171" s="90"/>
      <c r="IWX171" s="90"/>
      <c r="IWY171" s="90"/>
      <c r="IWZ171" s="90"/>
      <c r="IXA171" s="90"/>
      <c r="IXB171" s="90"/>
      <c r="IXC171" s="90"/>
      <c r="IXD171" s="90"/>
      <c r="IXE171" s="90"/>
      <c r="IXF171" s="90"/>
      <c r="IXG171" s="90"/>
      <c r="IXH171" s="90"/>
      <c r="IXI171" s="90"/>
      <c r="IXJ171" s="90"/>
      <c r="IXK171" s="90"/>
      <c r="IXL171" s="90"/>
      <c r="IXM171" s="90"/>
      <c r="IXN171" s="90"/>
      <c r="IXO171" s="90"/>
      <c r="IXP171" s="90"/>
      <c r="IXQ171" s="90"/>
      <c r="IXR171" s="90"/>
      <c r="IXS171" s="90"/>
      <c r="IXT171" s="90"/>
      <c r="IXU171" s="90"/>
      <c r="IXV171" s="90"/>
      <c r="IXW171" s="90"/>
      <c r="IXX171" s="90"/>
      <c r="IXY171" s="90"/>
      <c r="IXZ171" s="90"/>
      <c r="IYA171" s="90"/>
      <c r="IYB171" s="90"/>
      <c r="IYC171" s="90"/>
      <c r="IYD171" s="90"/>
      <c r="IYE171" s="90"/>
      <c r="IYF171" s="90"/>
      <c r="IYG171" s="90"/>
      <c r="IYH171" s="90"/>
      <c r="IYI171" s="90"/>
      <c r="IYJ171" s="90"/>
      <c r="IYK171" s="90"/>
      <c r="IYL171" s="90"/>
      <c r="IYM171" s="90"/>
      <c r="IYN171" s="90"/>
      <c r="IYO171" s="90"/>
      <c r="IYP171" s="90"/>
      <c r="IYQ171" s="90"/>
      <c r="IYR171" s="90"/>
      <c r="IYS171" s="90"/>
      <c r="IYT171" s="90"/>
      <c r="IYU171" s="90"/>
      <c r="IYV171" s="90"/>
      <c r="IYW171" s="90"/>
      <c r="IYX171" s="90"/>
      <c r="IYY171" s="90"/>
      <c r="IYZ171" s="90"/>
      <c r="IZA171" s="90"/>
      <c r="IZB171" s="90"/>
      <c r="IZC171" s="90"/>
      <c r="IZD171" s="90"/>
      <c r="IZE171" s="90"/>
      <c r="IZF171" s="90"/>
      <c r="IZG171" s="90"/>
      <c r="IZH171" s="90"/>
      <c r="IZI171" s="90"/>
      <c r="IZJ171" s="90"/>
      <c r="IZK171" s="90"/>
      <c r="IZL171" s="90"/>
      <c r="IZM171" s="90"/>
      <c r="IZN171" s="90"/>
      <c r="IZO171" s="90"/>
      <c r="IZP171" s="90"/>
      <c r="IZQ171" s="90"/>
      <c r="IZR171" s="90"/>
      <c r="IZS171" s="90"/>
      <c r="IZT171" s="90"/>
      <c r="IZU171" s="90"/>
      <c r="IZV171" s="90"/>
      <c r="IZW171" s="90"/>
      <c r="IZX171" s="90"/>
      <c r="IZY171" s="90"/>
      <c r="IZZ171" s="90"/>
      <c r="JAA171" s="90"/>
      <c r="JAB171" s="90"/>
      <c r="JAC171" s="90"/>
      <c r="JAD171" s="90"/>
      <c r="JAE171" s="90"/>
      <c r="JAF171" s="90"/>
      <c r="JAG171" s="90"/>
      <c r="JAH171" s="90"/>
      <c r="JAI171" s="90"/>
      <c r="JAJ171" s="90"/>
      <c r="JAK171" s="90"/>
      <c r="JAL171" s="90"/>
      <c r="JAM171" s="90"/>
      <c r="JAN171" s="90"/>
      <c r="JAO171" s="90"/>
      <c r="JAP171" s="90"/>
      <c r="JAQ171" s="90"/>
      <c r="JAR171" s="90"/>
      <c r="JAS171" s="90"/>
      <c r="JAT171" s="90"/>
      <c r="JAU171" s="90"/>
      <c r="JAV171" s="90"/>
      <c r="JAW171" s="90"/>
      <c r="JAX171" s="90"/>
      <c r="JAY171" s="90"/>
      <c r="JAZ171" s="90"/>
      <c r="JBA171" s="90"/>
      <c r="JBB171" s="90"/>
      <c r="JBC171" s="90"/>
      <c r="JBD171" s="90"/>
      <c r="JBE171" s="90"/>
      <c r="JBF171" s="90"/>
      <c r="JBG171" s="90"/>
      <c r="JBH171" s="90"/>
      <c r="JBI171" s="90"/>
      <c r="JBJ171" s="90"/>
      <c r="JBK171" s="90"/>
      <c r="JBL171" s="90"/>
      <c r="JBM171" s="90"/>
      <c r="JBN171" s="90"/>
      <c r="JBO171" s="90"/>
      <c r="JBP171" s="90"/>
      <c r="JBQ171" s="90"/>
      <c r="JBR171" s="90"/>
      <c r="JBS171" s="90"/>
      <c r="JBT171" s="90"/>
      <c r="JBU171" s="90"/>
      <c r="JBV171" s="90"/>
      <c r="JBW171" s="90"/>
      <c r="JBX171" s="90"/>
      <c r="JBY171" s="90"/>
      <c r="JBZ171" s="90"/>
      <c r="JCA171" s="90"/>
      <c r="JCB171" s="90"/>
      <c r="JCC171" s="90"/>
      <c r="JCD171" s="90"/>
      <c r="JCE171" s="90"/>
      <c r="JCF171" s="90"/>
      <c r="JCG171" s="90"/>
      <c r="JCH171" s="90"/>
      <c r="JCI171" s="90"/>
      <c r="JCJ171" s="90"/>
      <c r="JCK171" s="90"/>
      <c r="JCL171" s="90"/>
      <c r="JCM171" s="90"/>
      <c r="JCN171" s="90"/>
      <c r="JCO171" s="90"/>
      <c r="JCP171" s="90"/>
      <c r="JCQ171" s="90"/>
      <c r="JCR171" s="90"/>
      <c r="JCS171" s="90"/>
      <c r="JCT171" s="90"/>
      <c r="JCU171" s="90"/>
      <c r="JCV171" s="90"/>
      <c r="JCW171" s="90"/>
      <c r="JCX171" s="90"/>
      <c r="JCY171" s="90"/>
      <c r="JCZ171" s="90"/>
      <c r="JDA171" s="90"/>
      <c r="JDB171" s="90"/>
      <c r="JDC171" s="90"/>
      <c r="JDD171" s="90"/>
      <c r="JDE171" s="90"/>
      <c r="JDF171" s="90"/>
      <c r="JDG171" s="90"/>
      <c r="JDH171" s="90"/>
      <c r="JDI171" s="90"/>
      <c r="JDJ171" s="90"/>
      <c r="JDK171" s="90"/>
      <c r="JDL171" s="90"/>
      <c r="JDM171" s="90"/>
      <c r="JDN171" s="90"/>
      <c r="JDO171" s="90"/>
      <c r="JDP171" s="90"/>
      <c r="JDQ171" s="90"/>
      <c r="JDR171" s="90"/>
      <c r="JDS171" s="90"/>
      <c r="JDT171" s="90"/>
      <c r="JDU171" s="90"/>
      <c r="JDV171" s="90"/>
      <c r="JDW171" s="90"/>
      <c r="JDX171" s="90"/>
      <c r="JDY171" s="90"/>
      <c r="JDZ171" s="90"/>
      <c r="JEA171" s="90"/>
      <c r="JEB171" s="90"/>
      <c r="JEC171" s="90"/>
      <c r="JED171" s="90"/>
      <c r="JEE171" s="90"/>
      <c r="JEF171" s="90"/>
      <c r="JEG171" s="90"/>
      <c r="JEH171" s="90"/>
      <c r="JEI171" s="90"/>
      <c r="JEJ171" s="90"/>
      <c r="JEK171" s="90"/>
      <c r="JEL171" s="90"/>
      <c r="JEM171" s="90"/>
      <c r="JEN171" s="90"/>
      <c r="JEO171" s="90"/>
      <c r="JEP171" s="90"/>
      <c r="JEQ171" s="90"/>
      <c r="JER171" s="90"/>
      <c r="JES171" s="90"/>
      <c r="JET171" s="90"/>
      <c r="JEU171" s="90"/>
      <c r="JEV171" s="90"/>
      <c r="JEW171" s="90"/>
      <c r="JEX171" s="90"/>
      <c r="JEY171" s="90"/>
      <c r="JEZ171" s="90"/>
      <c r="JFA171" s="90"/>
      <c r="JFB171" s="90"/>
      <c r="JFC171" s="90"/>
      <c r="JFD171" s="90"/>
      <c r="JFE171" s="90"/>
      <c r="JFF171" s="90"/>
      <c r="JFG171" s="90"/>
      <c r="JFH171" s="90"/>
      <c r="JFI171" s="90"/>
      <c r="JFJ171" s="90"/>
      <c r="JFK171" s="90"/>
      <c r="JFL171" s="90"/>
      <c r="JFM171" s="90"/>
      <c r="JFN171" s="90"/>
      <c r="JFO171" s="90"/>
      <c r="JFP171" s="90"/>
      <c r="JFQ171" s="90"/>
      <c r="JFR171" s="90"/>
      <c r="JFS171" s="90"/>
      <c r="JFT171" s="90"/>
      <c r="JFU171" s="90"/>
      <c r="JFV171" s="90"/>
      <c r="JFW171" s="90"/>
      <c r="JFX171" s="90"/>
      <c r="JFY171" s="90"/>
      <c r="JFZ171" s="90"/>
      <c r="JGA171" s="90"/>
      <c r="JGB171" s="90"/>
      <c r="JGC171" s="90"/>
      <c r="JGD171" s="90"/>
      <c r="JGE171" s="90"/>
      <c r="JGF171" s="90"/>
      <c r="JGG171" s="90"/>
      <c r="JGH171" s="90"/>
      <c r="JGI171" s="90"/>
      <c r="JGJ171" s="90"/>
      <c r="JGK171" s="90"/>
      <c r="JGL171" s="90"/>
      <c r="JGM171" s="90"/>
      <c r="JGN171" s="90"/>
      <c r="JGO171" s="90"/>
      <c r="JGP171" s="90"/>
      <c r="JGQ171" s="90"/>
      <c r="JGR171" s="90"/>
      <c r="JGS171" s="90"/>
      <c r="JGT171" s="90"/>
      <c r="JGU171" s="90"/>
      <c r="JGV171" s="90"/>
      <c r="JGW171" s="90"/>
      <c r="JGX171" s="90"/>
      <c r="JGY171" s="90"/>
      <c r="JGZ171" s="90"/>
      <c r="JHA171" s="90"/>
      <c r="JHB171" s="90"/>
      <c r="JHC171" s="90"/>
      <c r="JHD171" s="90"/>
      <c r="JHE171" s="90"/>
      <c r="JHF171" s="90"/>
      <c r="JHG171" s="90"/>
      <c r="JHH171" s="90"/>
      <c r="JHI171" s="90"/>
      <c r="JHJ171" s="90"/>
      <c r="JHK171" s="90"/>
      <c r="JHL171" s="90"/>
      <c r="JHM171" s="90"/>
      <c r="JHN171" s="90"/>
      <c r="JHO171" s="90"/>
      <c r="JHP171" s="90"/>
      <c r="JHQ171" s="90"/>
      <c r="JHR171" s="90"/>
      <c r="JHS171" s="90"/>
      <c r="JHT171" s="90"/>
      <c r="JHU171" s="90"/>
      <c r="JHV171" s="90"/>
      <c r="JHW171" s="90"/>
      <c r="JHX171" s="90"/>
      <c r="JHY171" s="90"/>
      <c r="JHZ171" s="90"/>
      <c r="JIA171" s="90"/>
      <c r="JIB171" s="90"/>
      <c r="JIC171" s="90"/>
      <c r="JID171" s="90"/>
      <c r="JIE171" s="90"/>
      <c r="JIF171" s="90"/>
      <c r="JIG171" s="90"/>
      <c r="JIH171" s="90"/>
      <c r="JII171" s="90"/>
      <c r="JIJ171" s="90"/>
      <c r="JIK171" s="90"/>
      <c r="JIL171" s="90"/>
      <c r="JIM171" s="90"/>
      <c r="JIN171" s="90"/>
      <c r="JIO171" s="90"/>
      <c r="JIP171" s="90"/>
      <c r="JIQ171" s="90"/>
      <c r="JIR171" s="90"/>
      <c r="JIS171" s="90"/>
      <c r="JIT171" s="90"/>
      <c r="JIU171" s="90"/>
      <c r="JIV171" s="90"/>
      <c r="JIW171" s="90"/>
      <c r="JIX171" s="90"/>
      <c r="JIY171" s="90"/>
      <c r="JIZ171" s="90"/>
      <c r="JJA171" s="90"/>
      <c r="JJB171" s="90"/>
      <c r="JJC171" s="90"/>
      <c r="JJD171" s="90"/>
      <c r="JJE171" s="90"/>
      <c r="JJF171" s="90"/>
      <c r="JJG171" s="90"/>
      <c r="JJH171" s="90"/>
      <c r="JJI171" s="90"/>
      <c r="JJJ171" s="90"/>
      <c r="JJK171" s="90"/>
      <c r="JJL171" s="90"/>
      <c r="JJM171" s="90"/>
      <c r="JJN171" s="90"/>
      <c r="JJO171" s="90"/>
      <c r="JJP171" s="90"/>
      <c r="JJQ171" s="90"/>
      <c r="JJR171" s="90"/>
      <c r="JJS171" s="90"/>
      <c r="JJT171" s="90"/>
      <c r="JJU171" s="90"/>
      <c r="JJV171" s="90"/>
      <c r="JJW171" s="90"/>
      <c r="JJX171" s="90"/>
      <c r="JJY171" s="90"/>
      <c r="JJZ171" s="90"/>
      <c r="JKA171" s="90"/>
      <c r="JKB171" s="90"/>
      <c r="JKC171" s="90"/>
      <c r="JKD171" s="90"/>
      <c r="JKE171" s="90"/>
      <c r="JKF171" s="90"/>
      <c r="JKG171" s="90"/>
      <c r="JKH171" s="90"/>
      <c r="JKI171" s="90"/>
      <c r="JKJ171" s="90"/>
      <c r="JKK171" s="90"/>
      <c r="JKL171" s="90"/>
      <c r="JKM171" s="90"/>
      <c r="JKN171" s="90"/>
      <c r="JKO171" s="90"/>
      <c r="JKP171" s="90"/>
      <c r="JKQ171" s="90"/>
      <c r="JKR171" s="90"/>
      <c r="JKS171" s="90"/>
      <c r="JKT171" s="90"/>
      <c r="JKU171" s="90"/>
      <c r="JKV171" s="90"/>
      <c r="JKW171" s="90"/>
      <c r="JKX171" s="90"/>
      <c r="JKY171" s="90"/>
      <c r="JKZ171" s="90"/>
      <c r="JLA171" s="90"/>
      <c r="JLB171" s="90"/>
      <c r="JLC171" s="90"/>
      <c r="JLD171" s="90"/>
      <c r="JLE171" s="90"/>
      <c r="JLF171" s="90"/>
      <c r="JLG171" s="90"/>
      <c r="JLH171" s="90"/>
      <c r="JLI171" s="90"/>
      <c r="JLJ171" s="90"/>
      <c r="JLK171" s="90"/>
      <c r="JLL171" s="90"/>
      <c r="JLM171" s="90"/>
      <c r="JLN171" s="90"/>
      <c r="JLO171" s="90"/>
      <c r="JLP171" s="90"/>
      <c r="JLQ171" s="90"/>
      <c r="JLR171" s="90"/>
      <c r="JLS171" s="90"/>
      <c r="JLT171" s="90"/>
      <c r="JLU171" s="90"/>
      <c r="JLV171" s="90"/>
      <c r="JLW171" s="90"/>
      <c r="JLX171" s="90"/>
      <c r="JLY171" s="90"/>
      <c r="JLZ171" s="90"/>
      <c r="JMA171" s="90"/>
      <c r="JMB171" s="90"/>
      <c r="JMC171" s="90"/>
      <c r="JMD171" s="90"/>
      <c r="JME171" s="90"/>
      <c r="JMF171" s="90"/>
      <c r="JMG171" s="90"/>
      <c r="JMH171" s="90"/>
      <c r="JMI171" s="90"/>
      <c r="JMJ171" s="90"/>
      <c r="JMK171" s="90"/>
      <c r="JML171" s="90"/>
      <c r="JMM171" s="90"/>
      <c r="JMN171" s="90"/>
      <c r="JMO171" s="90"/>
      <c r="JMP171" s="90"/>
      <c r="JMQ171" s="90"/>
      <c r="JMR171" s="90"/>
      <c r="JMS171" s="90"/>
      <c r="JMT171" s="90"/>
      <c r="JMU171" s="90"/>
      <c r="JMV171" s="90"/>
      <c r="JMW171" s="90"/>
      <c r="JMX171" s="90"/>
      <c r="JMY171" s="90"/>
      <c r="JMZ171" s="90"/>
      <c r="JNA171" s="90"/>
      <c r="JNB171" s="90"/>
      <c r="JNC171" s="90"/>
      <c r="JND171" s="90"/>
      <c r="JNE171" s="90"/>
      <c r="JNF171" s="90"/>
      <c r="JNG171" s="90"/>
      <c r="JNH171" s="90"/>
      <c r="JNI171" s="90"/>
      <c r="JNJ171" s="90"/>
      <c r="JNK171" s="90"/>
      <c r="JNL171" s="90"/>
      <c r="JNM171" s="90"/>
      <c r="JNN171" s="90"/>
      <c r="JNO171" s="90"/>
      <c r="JNP171" s="90"/>
      <c r="JNQ171" s="90"/>
      <c r="JNR171" s="90"/>
      <c r="JNS171" s="90"/>
      <c r="JNT171" s="90"/>
      <c r="JNU171" s="90"/>
      <c r="JNV171" s="90"/>
      <c r="JNW171" s="90"/>
      <c r="JNX171" s="90"/>
      <c r="JNY171" s="90"/>
      <c r="JNZ171" s="90"/>
      <c r="JOA171" s="90"/>
      <c r="JOB171" s="90"/>
      <c r="JOC171" s="90"/>
      <c r="JOD171" s="90"/>
      <c r="JOE171" s="90"/>
      <c r="JOF171" s="90"/>
      <c r="JOG171" s="90"/>
      <c r="JOH171" s="90"/>
      <c r="JOI171" s="90"/>
      <c r="JOJ171" s="90"/>
      <c r="JOK171" s="90"/>
      <c r="JOL171" s="90"/>
      <c r="JOM171" s="90"/>
      <c r="JON171" s="90"/>
      <c r="JOO171" s="90"/>
      <c r="JOP171" s="90"/>
      <c r="JOQ171" s="90"/>
      <c r="JOR171" s="90"/>
      <c r="JOS171" s="90"/>
      <c r="JOT171" s="90"/>
      <c r="JOU171" s="90"/>
      <c r="JOV171" s="90"/>
      <c r="JOW171" s="90"/>
      <c r="JOX171" s="90"/>
      <c r="JOY171" s="90"/>
      <c r="JOZ171" s="90"/>
      <c r="JPA171" s="90"/>
      <c r="JPB171" s="90"/>
      <c r="JPC171" s="90"/>
      <c r="JPD171" s="90"/>
      <c r="JPE171" s="90"/>
      <c r="JPF171" s="90"/>
      <c r="JPG171" s="90"/>
      <c r="JPH171" s="90"/>
      <c r="JPI171" s="90"/>
      <c r="JPJ171" s="90"/>
      <c r="JPK171" s="90"/>
      <c r="JPL171" s="90"/>
      <c r="JPM171" s="90"/>
      <c r="JPN171" s="90"/>
      <c r="JPO171" s="90"/>
      <c r="JPP171" s="90"/>
      <c r="JPQ171" s="90"/>
      <c r="JPR171" s="90"/>
      <c r="JPS171" s="90"/>
      <c r="JPT171" s="90"/>
      <c r="JPU171" s="90"/>
      <c r="JPV171" s="90"/>
      <c r="JPW171" s="90"/>
      <c r="JPX171" s="90"/>
      <c r="JPY171" s="90"/>
      <c r="JPZ171" s="90"/>
      <c r="JQA171" s="90"/>
      <c r="JQB171" s="90"/>
      <c r="JQC171" s="90"/>
      <c r="JQD171" s="90"/>
      <c r="JQE171" s="90"/>
      <c r="JQF171" s="90"/>
      <c r="JQG171" s="90"/>
      <c r="JQH171" s="90"/>
      <c r="JQI171" s="90"/>
      <c r="JQJ171" s="90"/>
      <c r="JQK171" s="90"/>
      <c r="JQL171" s="90"/>
      <c r="JQM171" s="90"/>
      <c r="JQN171" s="90"/>
      <c r="JQO171" s="90"/>
      <c r="JQP171" s="90"/>
      <c r="JQQ171" s="90"/>
      <c r="JQR171" s="90"/>
      <c r="JQS171" s="90"/>
      <c r="JQT171" s="90"/>
      <c r="JQU171" s="90"/>
      <c r="JQV171" s="90"/>
      <c r="JQW171" s="90"/>
      <c r="JQX171" s="90"/>
      <c r="JQY171" s="90"/>
      <c r="JQZ171" s="90"/>
      <c r="JRA171" s="90"/>
      <c r="JRB171" s="90"/>
      <c r="JRC171" s="90"/>
      <c r="JRD171" s="90"/>
      <c r="JRE171" s="90"/>
      <c r="JRF171" s="90"/>
      <c r="JRG171" s="90"/>
      <c r="JRH171" s="90"/>
      <c r="JRI171" s="90"/>
      <c r="JRJ171" s="90"/>
      <c r="JRK171" s="90"/>
      <c r="JRL171" s="90"/>
      <c r="JRM171" s="90"/>
      <c r="JRN171" s="90"/>
      <c r="JRO171" s="90"/>
      <c r="JRP171" s="90"/>
      <c r="JRQ171" s="90"/>
      <c r="JRR171" s="90"/>
      <c r="JRS171" s="90"/>
      <c r="JRT171" s="90"/>
      <c r="JRU171" s="90"/>
      <c r="JRV171" s="90"/>
      <c r="JRW171" s="90"/>
      <c r="JRX171" s="90"/>
      <c r="JRY171" s="90"/>
      <c r="JRZ171" s="90"/>
      <c r="JSA171" s="90"/>
      <c r="JSB171" s="90"/>
      <c r="JSC171" s="90"/>
      <c r="JSD171" s="90"/>
      <c r="JSE171" s="90"/>
      <c r="JSF171" s="90"/>
      <c r="JSG171" s="90"/>
      <c r="JSH171" s="90"/>
      <c r="JSI171" s="90"/>
      <c r="JSJ171" s="90"/>
      <c r="JSK171" s="90"/>
      <c r="JSL171" s="90"/>
      <c r="JSM171" s="90"/>
      <c r="JSN171" s="90"/>
      <c r="JSO171" s="90"/>
      <c r="JSP171" s="90"/>
      <c r="JSQ171" s="90"/>
      <c r="JSR171" s="90"/>
      <c r="JSS171" s="90"/>
      <c r="JST171" s="90"/>
      <c r="JSU171" s="90"/>
      <c r="JSV171" s="90"/>
      <c r="JSW171" s="90"/>
      <c r="JSX171" s="90"/>
      <c r="JSY171" s="90"/>
      <c r="JSZ171" s="90"/>
      <c r="JTA171" s="90"/>
      <c r="JTB171" s="90"/>
      <c r="JTC171" s="90"/>
      <c r="JTD171" s="90"/>
      <c r="JTE171" s="90"/>
      <c r="JTF171" s="90"/>
      <c r="JTG171" s="90"/>
      <c r="JTH171" s="90"/>
      <c r="JTI171" s="90"/>
      <c r="JTJ171" s="90"/>
      <c r="JTK171" s="90"/>
      <c r="JTL171" s="90"/>
      <c r="JTM171" s="90"/>
      <c r="JTN171" s="90"/>
      <c r="JTO171" s="90"/>
      <c r="JTP171" s="90"/>
      <c r="JTQ171" s="90"/>
      <c r="JTR171" s="90"/>
      <c r="JTS171" s="90"/>
      <c r="JTT171" s="90"/>
      <c r="JTU171" s="90"/>
      <c r="JTV171" s="90"/>
      <c r="JTW171" s="90"/>
      <c r="JTX171" s="90"/>
      <c r="JTY171" s="90"/>
      <c r="JTZ171" s="90"/>
      <c r="JUA171" s="90"/>
      <c r="JUB171" s="90"/>
      <c r="JUC171" s="90"/>
      <c r="JUD171" s="90"/>
      <c r="JUE171" s="90"/>
      <c r="JUF171" s="90"/>
      <c r="JUG171" s="90"/>
      <c r="JUH171" s="90"/>
      <c r="JUI171" s="90"/>
      <c r="JUJ171" s="90"/>
      <c r="JUK171" s="90"/>
      <c r="JUL171" s="90"/>
      <c r="JUM171" s="90"/>
      <c r="JUN171" s="90"/>
      <c r="JUO171" s="90"/>
      <c r="JUP171" s="90"/>
      <c r="JUQ171" s="90"/>
      <c r="JUR171" s="90"/>
      <c r="JUS171" s="90"/>
      <c r="JUT171" s="90"/>
      <c r="JUU171" s="90"/>
      <c r="JUV171" s="90"/>
      <c r="JUW171" s="90"/>
      <c r="JUX171" s="90"/>
      <c r="JUY171" s="90"/>
      <c r="JUZ171" s="90"/>
      <c r="JVA171" s="90"/>
      <c r="JVB171" s="90"/>
      <c r="JVC171" s="90"/>
      <c r="JVD171" s="90"/>
      <c r="JVE171" s="90"/>
      <c r="JVF171" s="90"/>
      <c r="JVG171" s="90"/>
      <c r="JVH171" s="90"/>
      <c r="JVI171" s="90"/>
      <c r="JVJ171" s="90"/>
      <c r="JVK171" s="90"/>
      <c r="JVL171" s="90"/>
      <c r="JVM171" s="90"/>
      <c r="JVN171" s="90"/>
      <c r="JVO171" s="90"/>
      <c r="JVP171" s="90"/>
      <c r="JVQ171" s="90"/>
      <c r="JVR171" s="90"/>
      <c r="JVS171" s="90"/>
      <c r="JVT171" s="90"/>
      <c r="JVU171" s="90"/>
      <c r="JVV171" s="90"/>
      <c r="JVW171" s="90"/>
      <c r="JVX171" s="90"/>
      <c r="JVY171" s="90"/>
      <c r="JVZ171" s="90"/>
      <c r="JWA171" s="90"/>
      <c r="JWB171" s="90"/>
      <c r="JWC171" s="90"/>
      <c r="JWD171" s="90"/>
      <c r="JWE171" s="90"/>
      <c r="JWF171" s="90"/>
      <c r="JWG171" s="90"/>
      <c r="JWH171" s="90"/>
      <c r="JWI171" s="90"/>
      <c r="JWJ171" s="90"/>
      <c r="JWK171" s="90"/>
      <c r="JWL171" s="90"/>
      <c r="JWM171" s="90"/>
      <c r="JWN171" s="90"/>
      <c r="JWO171" s="90"/>
      <c r="JWP171" s="90"/>
      <c r="JWQ171" s="90"/>
      <c r="JWR171" s="90"/>
      <c r="JWS171" s="90"/>
      <c r="JWT171" s="90"/>
      <c r="JWU171" s="90"/>
      <c r="JWV171" s="90"/>
      <c r="JWW171" s="90"/>
      <c r="JWX171" s="90"/>
      <c r="JWY171" s="90"/>
      <c r="JWZ171" s="90"/>
      <c r="JXA171" s="90"/>
      <c r="JXB171" s="90"/>
      <c r="JXC171" s="90"/>
      <c r="JXD171" s="90"/>
      <c r="JXE171" s="90"/>
      <c r="JXF171" s="90"/>
      <c r="JXG171" s="90"/>
      <c r="JXH171" s="90"/>
      <c r="JXI171" s="90"/>
      <c r="JXJ171" s="90"/>
      <c r="JXK171" s="90"/>
      <c r="JXL171" s="90"/>
      <c r="JXM171" s="90"/>
      <c r="JXN171" s="90"/>
      <c r="JXO171" s="90"/>
      <c r="JXP171" s="90"/>
      <c r="JXQ171" s="90"/>
      <c r="JXR171" s="90"/>
      <c r="JXS171" s="90"/>
      <c r="JXT171" s="90"/>
      <c r="JXU171" s="90"/>
      <c r="JXV171" s="90"/>
      <c r="JXW171" s="90"/>
      <c r="JXX171" s="90"/>
      <c r="JXY171" s="90"/>
      <c r="JXZ171" s="90"/>
      <c r="JYA171" s="90"/>
      <c r="JYB171" s="90"/>
      <c r="JYC171" s="90"/>
      <c r="JYD171" s="90"/>
      <c r="JYE171" s="90"/>
      <c r="JYF171" s="90"/>
      <c r="JYG171" s="90"/>
      <c r="JYH171" s="90"/>
      <c r="JYI171" s="90"/>
      <c r="JYJ171" s="90"/>
      <c r="JYK171" s="90"/>
      <c r="JYL171" s="90"/>
      <c r="JYM171" s="90"/>
      <c r="JYN171" s="90"/>
      <c r="JYO171" s="90"/>
      <c r="JYP171" s="90"/>
      <c r="JYQ171" s="90"/>
      <c r="JYR171" s="90"/>
      <c r="JYS171" s="90"/>
      <c r="JYT171" s="90"/>
      <c r="JYU171" s="90"/>
      <c r="JYV171" s="90"/>
      <c r="JYW171" s="90"/>
      <c r="JYX171" s="90"/>
      <c r="JYY171" s="90"/>
      <c r="JYZ171" s="90"/>
      <c r="JZA171" s="90"/>
      <c r="JZB171" s="90"/>
      <c r="JZC171" s="90"/>
      <c r="JZD171" s="90"/>
      <c r="JZE171" s="90"/>
      <c r="JZF171" s="90"/>
      <c r="JZG171" s="90"/>
      <c r="JZH171" s="90"/>
      <c r="JZI171" s="90"/>
      <c r="JZJ171" s="90"/>
      <c r="JZK171" s="90"/>
      <c r="JZL171" s="90"/>
      <c r="JZM171" s="90"/>
      <c r="JZN171" s="90"/>
      <c r="JZO171" s="90"/>
      <c r="JZP171" s="90"/>
      <c r="JZQ171" s="90"/>
      <c r="JZR171" s="90"/>
      <c r="JZS171" s="90"/>
      <c r="JZT171" s="90"/>
      <c r="JZU171" s="90"/>
      <c r="JZV171" s="90"/>
      <c r="JZW171" s="90"/>
      <c r="JZX171" s="90"/>
      <c r="JZY171" s="90"/>
      <c r="JZZ171" s="90"/>
      <c r="KAA171" s="90"/>
      <c r="KAB171" s="90"/>
      <c r="KAC171" s="90"/>
      <c r="KAD171" s="90"/>
      <c r="KAE171" s="90"/>
      <c r="KAF171" s="90"/>
      <c r="KAG171" s="90"/>
      <c r="KAH171" s="90"/>
      <c r="KAI171" s="90"/>
      <c r="KAJ171" s="90"/>
      <c r="KAK171" s="90"/>
      <c r="KAL171" s="90"/>
      <c r="KAM171" s="90"/>
      <c r="KAN171" s="90"/>
      <c r="KAO171" s="90"/>
      <c r="KAP171" s="90"/>
      <c r="KAQ171" s="90"/>
      <c r="KAR171" s="90"/>
      <c r="KAS171" s="90"/>
      <c r="KAT171" s="90"/>
      <c r="KAU171" s="90"/>
      <c r="KAV171" s="90"/>
      <c r="KAW171" s="90"/>
      <c r="KAX171" s="90"/>
      <c r="KAY171" s="90"/>
      <c r="KAZ171" s="90"/>
      <c r="KBA171" s="90"/>
      <c r="KBB171" s="90"/>
      <c r="KBC171" s="90"/>
      <c r="KBD171" s="90"/>
      <c r="KBE171" s="90"/>
      <c r="KBF171" s="90"/>
      <c r="KBG171" s="90"/>
      <c r="KBH171" s="90"/>
      <c r="KBI171" s="90"/>
      <c r="KBJ171" s="90"/>
      <c r="KBK171" s="90"/>
      <c r="KBL171" s="90"/>
      <c r="KBM171" s="90"/>
      <c r="KBN171" s="90"/>
      <c r="KBO171" s="90"/>
      <c r="KBP171" s="90"/>
      <c r="KBQ171" s="90"/>
      <c r="KBR171" s="90"/>
      <c r="KBS171" s="90"/>
      <c r="KBT171" s="90"/>
      <c r="KBU171" s="90"/>
      <c r="KBV171" s="90"/>
      <c r="KBW171" s="90"/>
      <c r="KBX171" s="90"/>
      <c r="KBY171" s="90"/>
      <c r="KBZ171" s="90"/>
      <c r="KCA171" s="90"/>
      <c r="KCB171" s="90"/>
      <c r="KCC171" s="90"/>
      <c r="KCD171" s="90"/>
      <c r="KCE171" s="90"/>
      <c r="KCF171" s="90"/>
      <c r="KCG171" s="90"/>
      <c r="KCH171" s="90"/>
      <c r="KCI171" s="90"/>
      <c r="KCJ171" s="90"/>
      <c r="KCK171" s="90"/>
      <c r="KCL171" s="90"/>
      <c r="KCM171" s="90"/>
      <c r="KCN171" s="90"/>
      <c r="KCO171" s="90"/>
      <c r="KCP171" s="90"/>
      <c r="KCQ171" s="90"/>
      <c r="KCR171" s="90"/>
      <c r="KCS171" s="90"/>
      <c r="KCT171" s="90"/>
      <c r="KCU171" s="90"/>
      <c r="KCV171" s="90"/>
      <c r="KCW171" s="90"/>
      <c r="KCX171" s="90"/>
      <c r="KCY171" s="90"/>
      <c r="KCZ171" s="90"/>
      <c r="KDA171" s="90"/>
      <c r="KDB171" s="90"/>
      <c r="KDC171" s="90"/>
      <c r="KDD171" s="90"/>
      <c r="KDE171" s="90"/>
      <c r="KDF171" s="90"/>
      <c r="KDG171" s="90"/>
      <c r="KDH171" s="90"/>
      <c r="KDI171" s="90"/>
      <c r="KDJ171" s="90"/>
      <c r="KDK171" s="90"/>
      <c r="KDL171" s="90"/>
      <c r="KDM171" s="90"/>
      <c r="KDN171" s="90"/>
      <c r="KDO171" s="90"/>
      <c r="KDP171" s="90"/>
      <c r="KDQ171" s="90"/>
      <c r="KDR171" s="90"/>
      <c r="KDS171" s="90"/>
      <c r="KDT171" s="90"/>
      <c r="KDU171" s="90"/>
      <c r="KDV171" s="90"/>
      <c r="KDW171" s="90"/>
      <c r="KDX171" s="90"/>
      <c r="KDY171" s="90"/>
      <c r="KDZ171" s="90"/>
      <c r="KEA171" s="90"/>
      <c r="KEB171" s="90"/>
      <c r="KEC171" s="90"/>
      <c r="KED171" s="90"/>
      <c r="KEE171" s="90"/>
      <c r="KEF171" s="90"/>
      <c r="KEG171" s="90"/>
      <c r="KEH171" s="90"/>
      <c r="KEI171" s="90"/>
      <c r="KEJ171" s="90"/>
      <c r="KEK171" s="90"/>
      <c r="KEL171" s="90"/>
      <c r="KEM171" s="90"/>
      <c r="KEN171" s="90"/>
      <c r="KEO171" s="90"/>
      <c r="KEP171" s="90"/>
      <c r="KEQ171" s="90"/>
      <c r="KER171" s="90"/>
      <c r="KES171" s="90"/>
      <c r="KET171" s="90"/>
      <c r="KEU171" s="90"/>
      <c r="KEV171" s="90"/>
      <c r="KEW171" s="90"/>
      <c r="KEX171" s="90"/>
      <c r="KEY171" s="90"/>
      <c r="KEZ171" s="90"/>
      <c r="KFA171" s="90"/>
      <c r="KFB171" s="90"/>
      <c r="KFC171" s="90"/>
      <c r="KFD171" s="90"/>
      <c r="KFE171" s="90"/>
      <c r="KFF171" s="90"/>
      <c r="KFG171" s="90"/>
      <c r="KFH171" s="90"/>
      <c r="KFI171" s="90"/>
      <c r="KFJ171" s="90"/>
      <c r="KFK171" s="90"/>
      <c r="KFL171" s="90"/>
      <c r="KFM171" s="90"/>
      <c r="KFN171" s="90"/>
      <c r="KFO171" s="90"/>
      <c r="KFP171" s="90"/>
      <c r="KFQ171" s="90"/>
      <c r="KFR171" s="90"/>
      <c r="KFS171" s="90"/>
      <c r="KFT171" s="90"/>
      <c r="KFU171" s="90"/>
      <c r="KFV171" s="90"/>
      <c r="KFW171" s="90"/>
      <c r="KFX171" s="90"/>
      <c r="KFY171" s="90"/>
      <c r="KFZ171" s="90"/>
      <c r="KGA171" s="90"/>
      <c r="KGB171" s="90"/>
      <c r="KGC171" s="90"/>
      <c r="KGD171" s="90"/>
      <c r="KGE171" s="90"/>
      <c r="KGF171" s="90"/>
      <c r="KGG171" s="90"/>
      <c r="KGH171" s="90"/>
      <c r="KGI171" s="90"/>
      <c r="KGJ171" s="90"/>
      <c r="KGK171" s="90"/>
      <c r="KGL171" s="90"/>
      <c r="KGM171" s="90"/>
      <c r="KGN171" s="90"/>
      <c r="KGO171" s="90"/>
      <c r="KGP171" s="90"/>
      <c r="KGQ171" s="90"/>
      <c r="KGR171" s="90"/>
      <c r="KGS171" s="90"/>
      <c r="KGT171" s="90"/>
      <c r="KGU171" s="90"/>
      <c r="KGV171" s="90"/>
      <c r="KGW171" s="90"/>
      <c r="KGX171" s="90"/>
      <c r="KGY171" s="90"/>
      <c r="KGZ171" s="90"/>
      <c r="KHA171" s="90"/>
      <c r="KHB171" s="90"/>
      <c r="KHC171" s="90"/>
      <c r="KHD171" s="90"/>
      <c r="KHE171" s="90"/>
      <c r="KHF171" s="90"/>
      <c r="KHG171" s="90"/>
      <c r="KHH171" s="90"/>
      <c r="KHI171" s="90"/>
      <c r="KHJ171" s="90"/>
      <c r="KHK171" s="90"/>
      <c r="KHL171" s="90"/>
      <c r="KHM171" s="90"/>
      <c r="KHN171" s="90"/>
      <c r="KHO171" s="90"/>
      <c r="KHP171" s="90"/>
      <c r="KHQ171" s="90"/>
      <c r="KHR171" s="90"/>
      <c r="KHS171" s="90"/>
      <c r="KHT171" s="90"/>
      <c r="KHU171" s="90"/>
      <c r="KHV171" s="90"/>
      <c r="KHW171" s="90"/>
      <c r="KHX171" s="90"/>
      <c r="KHY171" s="90"/>
      <c r="KHZ171" s="90"/>
      <c r="KIA171" s="90"/>
      <c r="KIB171" s="90"/>
      <c r="KIC171" s="90"/>
      <c r="KID171" s="90"/>
      <c r="KIE171" s="90"/>
      <c r="KIF171" s="90"/>
      <c r="KIG171" s="90"/>
      <c r="KIH171" s="90"/>
      <c r="KII171" s="90"/>
      <c r="KIJ171" s="90"/>
      <c r="KIK171" s="90"/>
      <c r="KIL171" s="90"/>
      <c r="KIM171" s="90"/>
      <c r="KIN171" s="90"/>
      <c r="KIO171" s="90"/>
      <c r="KIP171" s="90"/>
      <c r="KIQ171" s="90"/>
      <c r="KIR171" s="90"/>
      <c r="KIS171" s="90"/>
      <c r="KIT171" s="90"/>
      <c r="KIU171" s="90"/>
      <c r="KIV171" s="90"/>
      <c r="KIW171" s="90"/>
      <c r="KIX171" s="90"/>
      <c r="KIY171" s="90"/>
      <c r="KIZ171" s="90"/>
      <c r="KJA171" s="90"/>
      <c r="KJB171" s="90"/>
      <c r="KJC171" s="90"/>
      <c r="KJD171" s="90"/>
      <c r="KJE171" s="90"/>
      <c r="KJF171" s="90"/>
      <c r="KJG171" s="90"/>
      <c r="KJH171" s="90"/>
      <c r="KJI171" s="90"/>
      <c r="KJJ171" s="90"/>
      <c r="KJK171" s="90"/>
      <c r="KJL171" s="90"/>
      <c r="KJM171" s="90"/>
      <c r="KJN171" s="90"/>
      <c r="KJO171" s="90"/>
      <c r="KJP171" s="90"/>
      <c r="KJQ171" s="90"/>
      <c r="KJR171" s="90"/>
      <c r="KJS171" s="90"/>
      <c r="KJT171" s="90"/>
      <c r="KJU171" s="90"/>
      <c r="KJV171" s="90"/>
      <c r="KJW171" s="90"/>
      <c r="KJX171" s="90"/>
      <c r="KJY171" s="90"/>
      <c r="KJZ171" s="90"/>
      <c r="KKA171" s="90"/>
      <c r="KKB171" s="90"/>
      <c r="KKC171" s="90"/>
      <c r="KKD171" s="90"/>
      <c r="KKE171" s="90"/>
      <c r="KKF171" s="90"/>
      <c r="KKG171" s="90"/>
      <c r="KKH171" s="90"/>
      <c r="KKI171" s="90"/>
      <c r="KKJ171" s="90"/>
      <c r="KKK171" s="90"/>
      <c r="KKL171" s="90"/>
      <c r="KKM171" s="90"/>
      <c r="KKN171" s="90"/>
      <c r="KKO171" s="90"/>
      <c r="KKP171" s="90"/>
      <c r="KKQ171" s="90"/>
      <c r="KKR171" s="90"/>
      <c r="KKS171" s="90"/>
      <c r="KKT171" s="90"/>
      <c r="KKU171" s="90"/>
      <c r="KKV171" s="90"/>
      <c r="KKW171" s="90"/>
      <c r="KKX171" s="90"/>
      <c r="KKY171" s="90"/>
      <c r="KKZ171" s="90"/>
      <c r="KLA171" s="90"/>
      <c r="KLB171" s="90"/>
      <c r="KLC171" s="90"/>
      <c r="KLD171" s="90"/>
      <c r="KLE171" s="90"/>
      <c r="KLF171" s="90"/>
      <c r="KLG171" s="90"/>
      <c r="KLH171" s="90"/>
      <c r="KLI171" s="90"/>
      <c r="KLJ171" s="90"/>
      <c r="KLK171" s="90"/>
      <c r="KLL171" s="90"/>
      <c r="KLM171" s="90"/>
      <c r="KLN171" s="90"/>
      <c r="KLO171" s="90"/>
      <c r="KLP171" s="90"/>
      <c r="KLQ171" s="90"/>
      <c r="KLR171" s="90"/>
      <c r="KLS171" s="90"/>
      <c r="KLT171" s="90"/>
      <c r="KLU171" s="90"/>
      <c r="KLV171" s="90"/>
      <c r="KLW171" s="90"/>
      <c r="KLX171" s="90"/>
      <c r="KLY171" s="90"/>
      <c r="KLZ171" s="90"/>
      <c r="KMA171" s="90"/>
      <c r="KMB171" s="90"/>
      <c r="KMC171" s="90"/>
      <c r="KMD171" s="90"/>
      <c r="KME171" s="90"/>
      <c r="KMF171" s="90"/>
      <c r="KMG171" s="90"/>
      <c r="KMH171" s="90"/>
      <c r="KMI171" s="90"/>
      <c r="KMJ171" s="90"/>
      <c r="KMK171" s="90"/>
      <c r="KML171" s="90"/>
      <c r="KMM171" s="90"/>
      <c r="KMN171" s="90"/>
      <c r="KMO171" s="90"/>
      <c r="KMP171" s="90"/>
      <c r="KMQ171" s="90"/>
      <c r="KMR171" s="90"/>
      <c r="KMS171" s="90"/>
      <c r="KMT171" s="90"/>
      <c r="KMU171" s="90"/>
      <c r="KMV171" s="90"/>
      <c r="KMW171" s="90"/>
      <c r="KMX171" s="90"/>
      <c r="KMY171" s="90"/>
      <c r="KMZ171" s="90"/>
      <c r="KNA171" s="90"/>
      <c r="KNB171" s="90"/>
      <c r="KNC171" s="90"/>
      <c r="KND171" s="90"/>
      <c r="KNE171" s="90"/>
      <c r="KNF171" s="90"/>
      <c r="KNG171" s="90"/>
      <c r="KNH171" s="90"/>
      <c r="KNI171" s="90"/>
      <c r="KNJ171" s="90"/>
      <c r="KNK171" s="90"/>
      <c r="KNL171" s="90"/>
      <c r="KNM171" s="90"/>
      <c r="KNN171" s="90"/>
      <c r="KNO171" s="90"/>
      <c r="KNP171" s="90"/>
      <c r="KNQ171" s="90"/>
      <c r="KNR171" s="90"/>
      <c r="KNS171" s="90"/>
      <c r="KNT171" s="90"/>
      <c r="KNU171" s="90"/>
      <c r="KNV171" s="90"/>
      <c r="KNW171" s="90"/>
      <c r="KNX171" s="90"/>
      <c r="KNY171" s="90"/>
      <c r="KNZ171" s="90"/>
      <c r="KOA171" s="90"/>
      <c r="KOB171" s="90"/>
      <c r="KOC171" s="90"/>
      <c r="KOD171" s="90"/>
      <c r="KOE171" s="90"/>
      <c r="KOF171" s="90"/>
      <c r="KOG171" s="90"/>
      <c r="KOH171" s="90"/>
      <c r="KOI171" s="90"/>
      <c r="KOJ171" s="90"/>
      <c r="KOK171" s="90"/>
      <c r="KOL171" s="90"/>
      <c r="KOM171" s="90"/>
      <c r="KON171" s="90"/>
      <c r="KOO171" s="90"/>
      <c r="KOP171" s="90"/>
      <c r="KOQ171" s="90"/>
      <c r="KOR171" s="90"/>
      <c r="KOS171" s="90"/>
      <c r="KOT171" s="90"/>
      <c r="KOU171" s="90"/>
      <c r="KOV171" s="90"/>
      <c r="KOW171" s="90"/>
      <c r="KOX171" s="90"/>
      <c r="KOY171" s="90"/>
      <c r="KOZ171" s="90"/>
      <c r="KPA171" s="90"/>
      <c r="KPB171" s="90"/>
      <c r="KPC171" s="90"/>
      <c r="KPD171" s="90"/>
      <c r="KPE171" s="90"/>
      <c r="KPF171" s="90"/>
      <c r="KPG171" s="90"/>
      <c r="KPH171" s="90"/>
      <c r="KPI171" s="90"/>
      <c r="KPJ171" s="90"/>
      <c r="KPK171" s="90"/>
      <c r="KPL171" s="90"/>
      <c r="KPM171" s="90"/>
      <c r="KPN171" s="90"/>
      <c r="KPO171" s="90"/>
      <c r="KPP171" s="90"/>
      <c r="KPQ171" s="90"/>
      <c r="KPR171" s="90"/>
      <c r="KPS171" s="90"/>
      <c r="KPT171" s="90"/>
      <c r="KPU171" s="90"/>
      <c r="KPV171" s="90"/>
      <c r="KPW171" s="90"/>
      <c r="KPX171" s="90"/>
      <c r="KPY171" s="90"/>
      <c r="KPZ171" s="90"/>
      <c r="KQA171" s="90"/>
      <c r="KQB171" s="90"/>
      <c r="KQC171" s="90"/>
      <c r="KQD171" s="90"/>
      <c r="KQE171" s="90"/>
      <c r="KQF171" s="90"/>
      <c r="KQG171" s="90"/>
      <c r="KQH171" s="90"/>
      <c r="KQI171" s="90"/>
      <c r="KQJ171" s="90"/>
      <c r="KQK171" s="90"/>
      <c r="KQL171" s="90"/>
      <c r="KQM171" s="90"/>
      <c r="KQN171" s="90"/>
      <c r="KQO171" s="90"/>
      <c r="KQP171" s="90"/>
      <c r="KQQ171" s="90"/>
      <c r="KQR171" s="90"/>
      <c r="KQS171" s="90"/>
      <c r="KQT171" s="90"/>
      <c r="KQU171" s="90"/>
      <c r="KQV171" s="90"/>
      <c r="KQW171" s="90"/>
      <c r="KQX171" s="90"/>
      <c r="KQY171" s="90"/>
      <c r="KQZ171" s="90"/>
      <c r="KRA171" s="90"/>
      <c r="KRB171" s="90"/>
      <c r="KRC171" s="90"/>
      <c r="KRD171" s="90"/>
      <c r="KRE171" s="90"/>
      <c r="KRF171" s="90"/>
      <c r="KRG171" s="90"/>
      <c r="KRH171" s="90"/>
      <c r="KRI171" s="90"/>
      <c r="KRJ171" s="90"/>
      <c r="KRK171" s="90"/>
      <c r="KRL171" s="90"/>
      <c r="KRM171" s="90"/>
      <c r="KRN171" s="90"/>
      <c r="KRO171" s="90"/>
      <c r="KRP171" s="90"/>
      <c r="KRQ171" s="90"/>
      <c r="KRR171" s="90"/>
      <c r="KRS171" s="90"/>
      <c r="KRT171" s="90"/>
      <c r="KRU171" s="90"/>
      <c r="KRV171" s="90"/>
      <c r="KRW171" s="90"/>
      <c r="KRX171" s="90"/>
      <c r="KRY171" s="90"/>
      <c r="KRZ171" s="90"/>
      <c r="KSA171" s="90"/>
      <c r="KSB171" s="90"/>
      <c r="KSC171" s="90"/>
      <c r="KSD171" s="90"/>
      <c r="KSE171" s="90"/>
      <c r="KSF171" s="90"/>
      <c r="KSG171" s="90"/>
      <c r="KSH171" s="90"/>
      <c r="KSI171" s="90"/>
      <c r="KSJ171" s="90"/>
      <c r="KSK171" s="90"/>
      <c r="KSL171" s="90"/>
      <c r="KSM171" s="90"/>
      <c r="KSN171" s="90"/>
      <c r="KSO171" s="90"/>
      <c r="KSP171" s="90"/>
      <c r="KSQ171" s="90"/>
      <c r="KSR171" s="90"/>
      <c r="KSS171" s="90"/>
      <c r="KST171" s="90"/>
      <c r="KSU171" s="90"/>
      <c r="KSV171" s="90"/>
      <c r="KSW171" s="90"/>
      <c r="KSX171" s="90"/>
      <c r="KSY171" s="90"/>
      <c r="KSZ171" s="90"/>
      <c r="KTA171" s="90"/>
      <c r="KTB171" s="90"/>
      <c r="KTC171" s="90"/>
      <c r="KTD171" s="90"/>
      <c r="KTE171" s="90"/>
      <c r="KTF171" s="90"/>
      <c r="KTG171" s="90"/>
      <c r="KTH171" s="90"/>
      <c r="KTI171" s="90"/>
      <c r="KTJ171" s="90"/>
      <c r="KTK171" s="90"/>
      <c r="KTL171" s="90"/>
      <c r="KTM171" s="90"/>
      <c r="KTN171" s="90"/>
      <c r="KTO171" s="90"/>
      <c r="KTP171" s="90"/>
      <c r="KTQ171" s="90"/>
      <c r="KTR171" s="90"/>
      <c r="KTS171" s="90"/>
      <c r="KTT171" s="90"/>
      <c r="KTU171" s="90"/>
      <c r="KTV171" s="90"/>
      <c r="KTW171" s="90"/>
      <c r="KTX171" s="90"/>
      <c r="KTY171" s="90"/>
      <c r="KTZ171" s="90"/>
      <c r="KUA171" s="90"/>
      <c r="KUB171" s="90"/>
      <c r="KUC171" s="90"/>
      <c r="KUD171" s="90"/>
      <c r="KUE171" s="90"/>
      <c r="KUF171" s="90"/>
      <c r="KUG171" s="90"/>
      <c r="KUH171" s="90"/>
      <c r="KUI171" s="90"/>
      <c r="KUJ171" s="90"/>
      <c r="KUK171" s="90"/>
      <c r="KUL171" s="90"/>
      <c r="KUM171" s="90"/>
      <c r="KUN171" s="90"/>
      <c r="KUO171" s="90"/>
      <c r="KUP171" s="90"/>
      <c r="KUQ171" s="90"/>
      <c r="KUR171" s="90"/>
      <c r="KUS171" s="90"/>
      <c r="KUT171" s="90"/>
      <c r="KUU171" s="90"/>
      <c r="KUV171" s="90"/>
      <c r="KUW171" s="90"/>
      <c r="KUX171" s="90"/>
      <c r="KUY171" s="90"/>
      <c r="KUZ171" s="90"/>
      <c r="KVA171" s="90"/>
      <c r="KVB171" s="90"/>
      <c r="KVC171" s="90"/>
      <c r="KVD171" s="90"/>
      <c r="KVE171" s="90"/>
      <c r="KVF171" s="90"/>
      <c r="KVG171" s="90"/>
      <c r="KVH171" s="90"/>
      <c r="KVI171" s="90"/>
      <c r="KVJ171" s="90"/>
      <c r="KVK171" s="90"/>
      <c r="KVL171" s="90"/>
      <c r="KVM171" s="90"/>
      <c r="KVN171" s="90"/>
      <c r="KVO171" s="90"/>
      <c r="KVP171" s="90"/>
      <c r="KVQ171" s="90"/>
      <c r="KVR171" s="90"/>
      <c r="KVS171" s="90"/>
      <c r="KVT171" s="90"/>
      <c r="KVU171" s="90"/>
      <c r="KVV171" s="90"/>
      <c r="KVW171" s="90"/>
      <c r="KVX171" s="90"/>
      <c r="KVY171" s="90"/>
      <c r="KVZ171" s="90"/>
      <c r="KWA171" s="90"/>
      <c r="KWB171" s="90"/>
      <c r="KWC171" s="90"/>
      <c r="KWD171" s="90"/>
      <c r="KWE171" s="90"/>
      <c r="KWF171" s="90"/>
      <c r="KWG171" s="90"/>
      <c r="KWH171" s="90"/>
      <c r="KWI171" s="90"/>
      <c r="KWJ171" s="90"/>
      <c r="KWK171" s="90"/>
      <c r="KWL171" s="90"/>
      <c r="KWM171" s="90"/>
      <c r="KWN171" s="90"/>
      <c r="KWO171" s="90"/>
      <c r="KWP171" s="90"/>
      <c r="KWQ171" s="90"/>
      <c r="KWR171" s="90"/>
      <c r="KWS171" s="90"/>
      <c r="KWT171" s="90"/>
      <c r="KWU171" s="90"/>
      <c r="KWV171" s="90"/>
      <c r="KWW171" s="90"/>
      <c r="KWX171" s="90"/>
      <c r="KWY171" s="90"/>
      <c r="KWZ171" s="90"/>
      <c r="KXA171" s="90"/>
      <c r="KXB171" s="90"/>
      <c r="KXC171" s="90"/>
      <c r="KXD171" s="90"/>
      <c r="KXE171" s="90"/>
      <c r="KXF171" s="90"/>
      <c r="KXG171" s="90"/>
      <c r="KXH171" s="90"/>
      <c r="KXI171" s="90"/>
      <c r="KXJ171" s="90"/>
      <c r="KXK171" s="90"/>
      <c r="KXL171" s="90"/>
      <c r="KXM171" s="90"/>
      <c r="KXN171" s="90"/>
      <c r="KXO171" s="90"/>
      <c r="KXP171" s="90"/>
      <c r="KXQ171" s="90"/>
      <c r="KXR171" s="90"/>
      <c r="KXS171" s="90"/>
      <c r="KXT171" s="90"/>
      <c r="KXU171" s="90"/>
      <c r="KXV171" s="90"/>
      <c r="KXW171" s="90"/>
      <c r="KXX171" s="90"/>
      <c r="KXY171" s="90"/>
      <c r="KXZ171" s="90"/>
      <c r="KYA171" s="90"/>
      <c r="KYB171" s="90"/>
      <c r="KYC171" s="90"/>
      <c r="KYD171" s="90"/>
      <c r="KYE171" s="90"/>
      <c r="KYF171" s="90"/>
      <c r="KYG171" s="90"/>
      <c r="KYH171" s="90"/>
      <c r="KYI171" s="90"/>
      <c r="KYJ171" s="90"/>
      <c r="KYK171" s="90"/>
      <c r="KYL171" s="90"/>
      <c r="KYM171" s="90"/>
      <c r="KYN171" s="90"/>
      <c r="KYO171" s="90"/>
      <c r="KYP171" s="90"/>
      <c r="KYQ171" s="90"/>
      <c r="KYR171" s="90"/>
      <c r="KYS171" s="90"/>
      <c r="KYT171" s="90"/>
      <c r="KYU171" s="90"/>
      <c r="KYV171" s="90"/>
      <c r="KYW171" s="90"/>
      <c r="KYX171" s="90"/>
      <c r="KYY171" s="90"/>
      <c r="KYZ171" s="90"/>
      <c r="KZA171" s="90"/>
      <c r="KZB171" s="90"/>
      <c r="KZC171" s="90"/>
      <c r="KZD171" s="90"/>
      <c r="KZE171" s="90"/>
      <c r="KZF171" s="90"/>
      <c r="KZG171" s="90"/>
      <c r="KZH171" s="90"/>
      <c r="KZI171" s="90"/>
      <c r="KZJ171" s="90"/>
      <c r="KZK171" s="90"/>
      <c r="KZL171" s="90"/>
      <c r="KZM171" s="90"/>
      <c r="KZN171" s="90"/>
      <c r="KZO171" s="90"/>
      <c r="KZP171" s="90"/>
      <c r="KZQ171" s="90"/>
      <c r="KZR171" s="90"/>
      <c r="KZS171" s="90"/>
      <c r="KZT171" s="90"/>
      <c r="KZU171" s="90"/>
      <c r="KZV171" s="90"/>
      <c r="KZW171" s="90"/>
      <c r="KZX171" s="90"/>
      <c r="KZY171" s="90"/>
      <c r="KZZ171" s="90"/>
      <c r="LAA171" s="90"/>
      <c r="LAB171" s="90"/>
      <c r="LAC171" s="90"/>
      <c r="LAD171" s="90"/>
      <c r="LAE171" s="90"/>
      <c r="LAF171" s="90"/>
      <c r="LAG171" s="90"/>
      <c r="LAH171" s="90"/>
      <c r="LAI171" s="90"/>
      <c r="LAJ171" s="90"/>
      <c r="LAK171" s="90"/>
      <c r="LAL171" s="90"/>
      <c r="LAM171" s="90"/>
      <c r="LAN171" s="90"/>
      <c r="LAO171" s="90"/>
      <c r="LAP171" s="90"/>
      <c r="LAQ171" s="90"/>
      <c r="LAR171" s="90"/>
      <c r="LAS171" s="90"/>
      <c r="LAT171" s="90"/>
      <c r="LAU171" s="90"/>
      <c r="LAV171" s="90"/>
      <c r="LAW171" s="90"/>
      <c r="LAX171" s="90"/>
      <c r="LAY171" s="90"/>
      <c r="LAZ171" s="90"/>
      <c r="LBA171" s="90"/>
      <c r="LBB171" s="90"/>
      <c r="LBC171" s="90"/>
      <c r="LBD171" s="90"/>
      <c r="LBE171" s="90"/>
      <c r="LBF171" s="90"/>
      <c r="LBG171" s="90"/>
      <c r="LBH171" s="90"/>
      <c r="LBI171" s="90"/>
      <c r="LBJ171" s="90"/>
      <c r="LBK171" s="90"/>
      <c r="LBL171" s="90"/>
      <c r="LBM171" s="90"/>
      <c r="LBN171" s="90"/>
      <c r="LBO171" s="90"/>
      <c r="LBP171" s="90"/>
      <c r="LBQ171" s="90"/>
      <c r="LBR171" s="90"/>
      <c r="LBS171" s="90"/>
      <c r="LBT171" s="90"/>
      <c r="LBU171" s="90"/>
      <c r="LBV171" s="90"/>
      <c r="LBW171" s="90"/>
      <c r="LBX171" s="90"/>
      <c r="LBY171" s="90"/>
      <c r="LBZ171" s="90"/>
      <c r="LCA171" s="90"/>
      <c r="LCB171" s="90"/>
      <c r="LCC171" s="90"/>
      <c r="LCD171" s="90"/>
      <c r="LCE171" s="90"/>
      <c r="LCF171" s="90"/>
      <c r="LCG171" s="90"/>
      <c r="LCH171" s="90"/>
      <c r="LCI171" s="90"/>
      <c r="LCJ171" s="90"/>
      <c r="LCK171" s="90"/>
      <c r="LCL171" s="90"/>
      <c r="LCM171" s="90"/>
      <c r="LCN171" s="90"/>
      <c r="LCO171" s="90"/>
      <c r="LCP171" s="90"/>
      <c r="LCQ171" s="90"/>
      <c r="LCR171" s="90"/>
      <c r="LCS171" s="90"/>
      <c r="LCT171" s="90"/>
      <c r="LCU171" s="90"/>
      <c r="LCV171" s="90"/>
      <c r="LCW171" s="90"/>
      <c r="LCX171" s="90"/>
      <c r="LCY171" s="90"/>
      <c r="LCZ171" s="90"/>
      <c r="LDA171" s="90"/>
      <c r="LDB171" s="90"/>
      <c r="LDC171" s="90"/>
      <c r="LDD171" s="90"/>
      <c r="LDE171" s="90"/>
      <c r="LDF171" s="90"/>
      <c r="LDG171" s="90"/>
      <c r="LDH171" s="90"/>
      <c r="LDI171" s="90"/>
      <c r="LDJ171" s="90"/>
      <c r="LDK171" s="90"/>
      <c r="LDL171" s="90"/>
      <c r="LDM171" s="90"/>
      <c r="LDN171" s="90"/>
      <c r="LDO171" s="90"/>
      <c r="LDP171" s="90"/>
      <c r="LDQ171" s="90"/>
      <c r="LDR171" s="90"/>
      <c r="LDS171" s="90"/>
      <c r="LDT171" s="90"/>
      <c r="LDU171" s="90"/>
      <c r="LDV171" s="90"/>
      <c r="LDW171" s="90"/>
      <c r="LDX171" s="90"/>
      <c r="LDY171" s="90"/>
      <c r="LDZ171" s="90"/>
      <c r="LEA171" s="90"/>
      <c r="LEB171" s="90"/>
      <c r="LEC171" s="90"/>
      <c r="LED171" s="90"/>
      <c r="LEE171" s="90"/>
      <c r="LEF171" s="90"/>
      <c r="LEG171" s="90"/>
      <c r="LEH171" s="90"/>
      <c r="LEI171" s="90"/>
      <c r="LEJ171" s="90"/>
      <c r="LEK171" s="90"/>
      <c r="LEL171" s="90"/>
      <c r="LEM171" s="90"/>
      <c r="LEN171" s="90"/>
      <c r="LEO171" s="90"/>
      <c r="LEP171" s="90"/>
      <c r="LEQ171" s="90"/>
      <c r="LER171" s="90"/>
      <c r="LES171" s="90"/>
      <c r="LET171" s="90"/>
      <c r="LEU171" s="90"/>
      <c r="LEV171" s="90"/>
      <c r="LEW171" s="90"/>
      <c r="LEX171" s="90"/>
      <c r="LEY171" s="90"/>
      <c r="LEZ171" s="90"/>
      <c r="LFA171" s="90"/>
      <c r="LFB171" s="90"/>
      <c r="LFC171" s="90"/>
      <c r="LFD171" s="90"/>
      <c r="LFE171" s="90"/>
      <c r="LFF171" s="90"/>
      <c r="LFG171" s="90"/>
      <c r="LFH171" s="90"/>
      <c r="LFI171" s="90"/>
      <c r="LFJ171" s="90"/>
      <c r="LFK171" s="90"/>
      <c r="LFL171" s="90"/>
      <c r="LFM171" s="90"/>
      <c r="LFN171" s="90"/>
      <c r="LFO171" s="90"/>
      <c r="LFP171" s="90"/>
      <c r="LFQ171" s="90"/>
      <c r="LFR171" s="90"/>
      <c r="LFS171" s="90"/>
      <c r="LFT171" s="90"/>
      <c r="LFU171" s="90"/>
      <c r="LFV171" s="90"/>
      <c r="LFW171" s="90"/>
      <c r="LFX171" s="90"/>
      <c r="LFY171" s="90"/>
      <c r="LFZ171" s="90"/>
      <c r="LGA171" s="90"/>
      <c r="LGB171" s="90"/>
      <c r="LGC171" s="90"/>
      <c r="LGD171" s="90"/>
      <c r="LGE171" s="90"/>
      <c r="LGF171" s="90"/>
      <c r="LGG171" s="90"/>
      <c r="LGH171" s="90"/>
      <c r="LGI171" s="90"/>
      <c r="LGJ171" s="90"/>
      <c r="LGK171" s="90"/>
      <c r="LGL171" s="90"/>
      <c r="LGM171" s="90"/>
      <c r="LGN171" s="90"/>
      <c r="LGO171" s="90"/>
      <c r="LGP171" s="90"/>
      <c r="LGQ171" s="90"/>
      <c r="LGR171" s="90"/>
      <c r="LGS171" s="90"/>
      <c r="LGT171" s="90"/>
      <c r="LGU171" s="90"/>
      <c r="LGV171" s="90"/>
      <c r="LGW171" s="90"/>
      <c r="LGX171" s="90"/>
      <c r="LGY171" s="90"/>
      <c r="LGZ171" s="90"/>
      <c r="LHA171" s="90"/>
      <c r="LHB171" s="90"/>
      <c r="LHC171" s="90"/>
      <c r="LHD171" s="90"/>
      <c r="LHE171" s="90"/>
      <c r="LHF171" s="90"/>
      <c r="LHG171" s="90"/>
      <c r="LHH171" s="90"/>
      <c r="LHI171" s="90"/>
      <c r="LHJ171" s="90"/>
      <c r="LHK171" s="90"/>
      <c r="LHL171" s="90"/>
      <c r="LHM171" s="90"/>
      <c r="LHN171" s="90"/>
      <c r="LHO171" s="90"/>
      <c r="LHP171" s="90"/>
      <c r="LHQ171" s="90"/>
      <c r="LHR171" s="90"/>
      <c r="LHS171" s="90"/>
      <c r="LHT171" s="90"/>
      <c r="LHU171" s="90"/>
      <c r="LHV171" s="90"/>
      <c r="LHW171" s="90"/>
      <c r="LHX171" s="90"/>
      <c r="LHY171" s="90"/>
      <c r="LHZ171" s="90"/>
      <c r="LIA171" s="90"/>
      <c r="LIB171" s="90"/>
      <c r="LIC171" s="90"/>
      <c r="LID171" s="90"/>
      <c r="LIE171" s="90"/>
      <c r="LIF171" s="90"/>
      <c r="LIG171" s="90"/>
      <c r="LIH171" s="90"/>
      <c r="LII171" s="90"/>
      <c r="LIJ171" s="90"/>
      <c r="LIK171" s="90"/>
      <c r="LIL171" s="90"/>
      <c r="LIM171" s="90"/>
      <c r="LIN171" s="90"/>
      <c r="LIO171" s="90"/>
      <c r="LIP171" s="90"/>
      <c r="LIQ171" s="90"/>
      <c r="LIR171" s="90"/>
      <c r="LIS171" s="90"/>
      <c r="LIT171" s="90"/>
      <c r="LIU171" s="90"/>
      <c r="LIV171" s="90"/>
      <c r="LIW171" s="90"/>
      <c r="LIX171" s="90"/>
      <c r="LIY171" s="90"/>
      <c r="LIZ171" s="90"/>
      <c r="LJA171" s="90"/>
      <c r="LJB171" s="90"/>
      <c r="LJC171" s="90"/>
      <c r="LJD171" s="90"/>
      <c r="LJE171" s="90"/>
      <c r="LJF171" s="90"/>
      <c r="LJG171" s="90"/>
      <c r="LJH171" s="90"/>
      <c r="LJI171" s="90"/>
      <c r="LJJ171" s="90"/>
      <c r="LJK171" s="90"/>
      <c r="LJL171" s="90"/>
      <c r="LJM171" s="90"/>
      <c r="LJN171" s="90"/>
      <c r="LJO171" s="90"/>
      <c r="LJP171" s="90"/>
      <c r="LJQ171" s="90"/>
      <c r="LJR171" s="90"/>
      <c r="LJS171" s="90"/>
      <c r="LJT171" s="90"/>
      <c r="LJU171" s="90"/>
      <c r="LJV171" s="90"/>
      <c r="LJW171" s="90"/>
      <c r="LJX171" s="90"/>
      <c r="LJY171" s="90"/>
      <c r="LJZ171" s="90"/>
      <c r="LKA171" s="90"/>
      <c r="LKB171" s="90"/>
      <c r="LKC171" s="90"/>
      <c r="LKD171" s="90"/>
      <c r="LKE171" s="90"/>
      <c r="LKF171" s="90"/>
      <c r="LKG171" s="90"/>
      <c r="LKH171" s="90"/>
      <c r="LKI171" s="90"/>
      <c r="LKJ171" s="90"/>
      <c r="LKK171" s="90"/>
      <c r="LKL171" s="90"/>
      <c r="LKM171" s="90"/>
      <c r="LKN171" s="90"/>
      <c r="LKO171" s="90"/>
      <c r="LKP171" s="90"/>
      <c r="LKQ171" s="90"/>
      <c r="LKR171" s="90"/>
      <c r="LKS171" s="90"/>
      <c r="LKT171" s="90"/>
      <c r="LKU171" s="90"/>
      <c r="LKV171" s="90"/>
      <c r="LKW171" s="90"/>
      <c r="LKX171" s="90"/>
      <c r="LKY171" s="90"/>
      <c r="LKZ171" s="90"/>
      <c r="LLA171" s="90"/>
      <c r="LLB171" s="90"/>
      <c r="LLC171" s="90"/>
      <c r="LLD171" s="90"/>
      <c r="LLE171" s="90"/>
      <c r="LLF171" s="90"/>
      <c r="LLG171" s="90"/>
      <c r="LLH171" s="90"/>
      <c r="LLI171" s="90"/>
      <c r="LLJ171" s="90"/>
      <c r="LLK171" s="90"/>
      <c r="LLL171" s="90"/>
      <c r="LLM171" s="90"/>
      <c r="LLN171" s="90"/>
      <c r="LLO171" s="90"/>
      <c r="LLP171" s="90"/>
      <c r="LLQ171" s="90"/>
      <c r="LLR171" s="90"/>
      <c r="LLS171" s="90"/>
      <c r="LLT171" s="90"/>
      <c r="LLU171" s="90"/>
      <c r="LLV171" s="90"/>
      <c r="LLW171" s="90"/>
      <c r="LLX171" s="90"/>
      <c r="LLY171" s="90"/>
      <c r="LLZ171" s="90"/>
      <c r="LMA171" s="90"/>
      <c r="LMB171" s="90"/>
      <c r="LMC171" s="90"/>
      <c r="LMD171" s="90"/>
      <c r="LME171" s="90"/>
      <c r="LMF171" s="90"/>
      <c r="LMG171" s="90"/>
      <c r="LMH171" s="90"/>
      <c r="LMI171" s="90"/>
      <c r="LMJ171" s="90"/>
      <c r="LMK171" s="90"/>
      <c r="LML171" s="90"/>
      <c r="LMM171" s="90"/>
      <c r="LMN171" s="90"/>
      <c r="LMO171" s="90"/>
      <c r="LMP171" s="90"/>
      <c r="LMQ171" s="90"/>
      <c r="LMR171" s="90"/>
      <c r="LMS171" s="90"/>
      <c r="LMT171" s="90"/>
      <c r="LMU171" s="90"/>
      <c r="LMV171" s="90"/>
      <c r="LMW171" s="90"/>
      <c r="LMX171" s="90"/>
      <c r="LMY171" s="90"/>
      <c r="LMZ171" s="90"/>
      <c r="LNA171" s="90"/>
      <c r="LNB171" s="90"/>
      <c r="LNC171" s="90"/>
      <c r="LND171" s="90"/>
      <c r="LNE171" s="90"/>
      <c r="LNF171" s="90"/>
      <c r="LNG171" s="90"/>
      <c r="LNH171" s="90"/>
      <c r="LNI171" s="90"/>
      <c r="LNJ171" s="90"/>
      <c r="LNK171" s="90"/>
      <c r="LNL171" s="90"/>
      <c r="LNM171" s="90"/>
      <c r="LNN171" s="90"/>
      <c r="LNO171" s="90"/>
      <c r="LNP171" s="90"/>
      <c r="LNQ171" s="90"/>
      <c r="LNR171" s="90"/>
      <c r="LNS171" s="90"/>
      <c r="LNT171" s="90"/>
      <c r="LNU171" s="90"/>
      <c r="LNV171" s="90"/>
      <c r="LNW171" s="90"/>
      <c r="LNX171" s="90"/>
      <c r="LNY171" s="90"/>
      <c r="LNZ171" s="90"/>
      <c r="LOA171" s="90"/>
      <c r="LOB171" s="90"/>
      <c r="LOC171" s="90"/>
      <c r="LOD171" s="90"/>
      <c r="LOE171" s="90"/>
      <c r="LOF171" s="90"/>
      <c r="LOG171" s="90"/>
      <c r="LOH171" s="90"/>
      <c r="LOI171" s="90"/>
      <c r="LOJ171" s="90"/>
      <c r="LOK171" s="90"/>
      <c r="LOL171" s="90"/>
      <c r="LOM171" s="90"/>
      <c r="LON171" s="90"/>
      <c r="LOO171" s="90"/>
      <c r="LOP171" s="90"/>
      <c r="LOQ171" s="90"/>
      <c r="LOR171" s="90"/>
      <c r="LOS171" s="90"/>
      <c r="LOT171" s="90"/>
      <c r="LOU171" s="90"/>
      <c r="LOV171" s="90"/>
      <c r="LOW171" s="90"/>
      <c r="LOX171" s="90"/>
      <c r="LOY171" s="90"/>
      <c r="LOZ171" s="90"/>
      <c r="LPA171" s="90"/>
      <c r="LPB171" s="90"/>
      <c r="LPC171" s="90"/>
      <c r="LPD171" s="90"/>
      <c r="LPE171" s="90"/>
      <c r="LPF171" s="90"/>
      <c r="LPG171" s="90"/>
      <c r="LPH171" s="90"/>
      <c r="LPI171" s="90"/>
      <c r="LPJ171" s="90"/>
      <c r="LPK171" s="90"/>
      <c r="LPL171" s="90"/>
      <c r="LPM171" s="90"/>
      <c r="LPN171" s="90"/>
      <c r="LPO171" s="90"/>
      <c r="LPP171" s="90"/>
      <c r="LPQ171" s="90"/>
      <c r="LPR171" s="90"/>
      <c r="LPS171" s="90"/>
      <c r="LPT171" s="90"/>
      <c r="LPU171" s="90"/>
      <c r="LPV171" s="90"/>
      <c r="LPW171" s="90"/>
      <c r="LPX171" s="90"/>
      <c r="LPY171" s="90"/>
      <c r="LPZ171" s="90"/>
      <c r="LQA171" s="90"/>
      <c r="LQB171" s="90"/>
      <c r="LQC171" s="90"/>
      <c r="LQD171" s="90"/>
      <c r="LQE171" s="90"/>
      <c r="LQF171" s="90"/>
      <c r="LQG171" s="90"/>
      <c r="LQH171" s="90"/>
      <c r="LQI171" s="90"/>
      <c r="LQJ171" s="90"/>
      <c r="LQK171" s="90"/>
      <c r="LQL171" s="90"/>
      <c r="LQM171" s="90"/>
      <c r="LQN171" s="90"/>
      <c r="LQO171" s="90"/>
      <c r="LQP171" s="90"/>
      <c r="LQQ171" s="90"/>
      <c r="LQR171" s="90"/>
      <c r="LQS171" s="90"/>
      <c r="LQT171" s="90"/>
      <c r="LQU171" s="90"/>
      <c r="LQV171" s="90"/>
      <c r="LQW171" s="90"/>
      <c r="LQX171" s="90"/>
      <c r="LQY171" s="90"/>
      <c r="LQZ171" s="90"/>
      <c r="LRA171" s="90"/>
      <c r="LRB171" s="90"/>
      <c r="LRC171" s="90"/>
      <c r="LRD171" s="90"/>
      <c r="LRE171" s="90"/>
      <c r="LRF171" s="90"/>
      <c r="LRG171" s="90"/>
      <c r="LRH171" s="90"/>
      <c r="LRI171" s="90"/>
      <c r="LRJ171" s="90"/>
      <c r="LRK171" s="90"/>
      <c r="LRL171" s="90"/>
      <c r="LRM171" s="90"/>
      <c r="LRN171" s="90"/>
      <c r="LRO171" s="90"/>
      <c r="LRP171" s="90"/>
      <c r="LRQ171" s="90"/>
      <c r="LRR171" s="90"/>
      <c r="LRS171" s="90"/>
      <c r="LRT171" s="90"/>
      <c r="LRU171" s="90"/>
      <c r="LRV171" s="90"/>
      <c r="LRW171" s="90"/>
      <c r="LRX171" s="90"/>
      <c r="LRY171" s="90"/>
      <c r="LRZ171" s="90"/>
      <c r="LSA171" s="90"/>
      <c r="LSB171" s="90"/>
      <c r="LSC171" s="90"/>
      <c r="LSD171" s="90"/>
      <c r="LSE171" s="90"/>
      <c r="LSF171" s="90"/>
      <c r="LSG171" s="90"/>
      <c r="LSH171" s="90"/>
      <c r="LSI171" s="90"/>
      <c r="LSJ171" s="90"/>
      <c r="LSK171" s="90"/>
      <c r="LSL171" s="90"/>
      <c r="LSM171" s="90"/>
      <c r="LSN171" s="90"/>
      <c r="LSO171" s="90"/>
      <c r="LSP171" s="90"/>
      <c r="LSQ171" s="90"/>
      <c r="LSR171" s="90"/>
      <c r="LSS171" s="90"/>
      <c r="LST171" s="90"/>
      <c r="LSU171" s="90"/>
      <c r="LSV171" s="90"/>
      <c r="LSW171" s="90"/>
      <c r="LSX171" s="90"/>
      <c r="LSY171" s="90"/>
      <c r="LSZ171" s="90"/>
      <c r="LTA171" s="90"/>
      <c r="LTB171" s="90"/>
      <c r="LTC171" s="90"/>
      <c r="LTD171" s="90"/>
      <c r="LTE171" s="90"/>
      <c r="LTF171" s="90"/>
      <c r="LTG171" s="90"/>
      <c r="LTH171" s="90"/>
      <c r="LTI171" s="90"/>
      <c r="LTJ171" s="90"/>
      <c r="LTK171" s="90"/>
      <c r="LTL171" s="90"/>
      <c r="LTM171" s="90"/>
      <c r="LTN171" s="90"/>
      <c r="LTO171" s="90"/>
      <c r="LTP171" s="90"/>
      <c r="LTQ171" s="90"/>
      <c r="LTR171" s="90"/>
      <c r="LTS171" s="90"/>
      <c r="LTT171" s="90"/>
      <c r="LTU171" s="90"/>
      <c r="LTV171" s="90"/>
      <c r="LTW171" s="90"/>
      <c r="LTX171" s="90"/>
      <c r="LTY171" s="90"/>
      <c r="LTZ171" s="90"/>
      <c r="LUA171" s="90"/>
      <c r="LUB171" s="90"/>
      <c r="LUC171" s="90"/>
      <c r="LUD171" s="90"/>
      <c r="LUE171" s="90"/>
      <c r="LUF171" s="90"/>
      <c r="LUG171" s="90"/>
      <c r="LUH171" s="90"/>
      <c r="LUI171" s="90"/>
      <c r="LUJ171" s="90"/>
      <c r="LUK171" s="90"/>
      <c r="LUL171" s="90"/>
      <c r="LUM171" s="90"/>
      <c r="LUN171" s="90"/>
      <c r="LUO171" s="90"/>
      <c r="LUP171" s="90"/>
      <c r="LUQ171" s="90"/>
      <c r="LUR171" s="90"/>
      <c r="LUS171" s="90"/>
      <c r="LUT171" s="90"/>
      <c r="LUU171" s="90"/>
      <c r="LUV171" s="90"/>
      <c r="LUW171" s="90"/>
      <c r="LUX171" s="90"/>
      <c r="LUY171" s="90"/>
      <c r="LUZ171" s="90"/>
      <c r="LVA171" s="90"/>
      <c r="LVB171" s="90"/>
      <c r="LVC171" s="90"/>
      <c r="LVD171" s="90"/>
      <c r="LVE171" s="90"/>
      <c r="LVF171" s="90"/>
      <c r="LVG171" s="90"/>
      <c r="LVH171" s="90"/>
      <c r="LVI171" s="90"/>
      <c r="LVJ171" s="90"/>
      <c r="LVK171" s="90"/>
      <c r="LVL171" s="90"/>
      <c r="LVM171" s="90"/>
      <c r="LVN171" s="90"/>
      <c r="LVO171" s="90"/>
      <c r="LVP171" s="90"/>
      <c r="LVQ171" s="90"/>
      <c r="LVR171" s="90"/>
      <c r="LVS171" s="90"/>
      <c r="LVT171" s="90"/>
      <c r="LVU171" s="90"/>
      <c r="LVV171" s="90"/>
      <c r="LVW171" s="90"/>
      <c r="LVX171" s="90"/>
      <c r="LVY171" s="90"/>
      <c r="LVZ171" s="90"/>
      <c r="LWA171" s="90"/>
      <c r="LWB171" s="90"/>
      <c r="LWC171" s="90"/>
      <c r="LWD171" s="90"/>
      <c r="LWE171" s="90"/>
      <c r="LWF171" s="90"/>
      <c r="LWG171" s="90"/>
      <c r="LWH171" s="90"/>
      <c r="LWI171" s="90"/>
      <c r="LWJ171" s="90"/>
      <c r="LWK171" s="90"/>
      <c r="LWL171" s="90"/>
      <c r="LWM171" s="90"/>
      <c r="LWN171" s="90"/>
      <c r="LWO171" s="90"/>
      <c r="LWP171" s="90"/>
      <c r="LWQ171" s="90"/>
      <c r="LWR171" s="90"/>
      <c r="LWS171" s="90"/>
      <c r="LWT171" s="90"/>
      <c r="LWU171" s="90"/>
      <c r="LWV171" s="90"/>
      <c r="LWW171" s="90"/>
      <c r="LWX171" s="90"/>
      <c r="LWY171" s="90"/>
      <c r="LWZ171" s="90"/>
      <c r="LXA171" s="90"/>
      <c r="LXB171" s="90"/>
      <c r="LXC171" s="90"/>
      <c r="LXD171" s="90"/>
      <c r="LXE171" s="90"/>
      <c r="LXF171" s="90"/>
      <c r="LXG171" s="90"/>
      <c r="LXH171" s="90"/>
      <c r="LXI171" s="90"/>
      <c r="LXJ171" s="90"/>
      <c r="LXK171" s="90"/>
      <c r="LXL171" s="90"/>
      <c r="LXM171" s="90"/>
      <c r="LXN171" s="90"/>
      <c r="LXO171" s="90"/>
      <c r="LXP171" s="90"/>
      <c r="LXQ171" s="90"/>
      <c r="LXR171" s="90"/>
      <c r="LXS171" s="90"/>
      <c r="LXT171" s="90"/>
      <c r="LXU171" s="90"/>
      <c r="LXV171" s="90"/>
      <c r="LXW171" s="90"/>
      <c r="LXX171" s="90"/>
      <c r="LXY171" s="90"/>
      <c r="LXZ171" s="90"/>
      <c r="LYA171" s="90"/>
      <c r="LYB171" s="90"/>
      <c r="LYC171" s="90"/>
      <c r="LYD171" s="90"/>
      <c r="LYE171" s="90"/>
      <c r="LYF171" s="90"/>
      <c r="LYG171" s="90"/>
      <c r="LYH171" s="90"/>
      <c r="LYI171" s="90"/>
      <c r="LYJ171" s="90"/>
      <c r="LYK171" s="90"/>
      <c r="LYL171" s="90"/>
      <c r="LYM171" s="90"/>
      <c r="LYN171" s="90"/>
      <c r="LYO171" s="90"/>
      <c r="LYP171" s="90"/>
      <c r="LYQ171" s="90"/>
      <c r="LYR171" s="90"/>
      <c r="LYS171" s="90"/>
      <c r="LYT171" s="90"/>
      <c r="LYU171" s="90"/>
      <c r="LYV171" s="90"/>
      <c r="LYW171" s="90"/>
      <c r="LYX171" s="90"/>
      <c r="LYY171" s="90"/>
      <c r="LYZ171" s="90"/>
      <c r="LZA171" s="90"/>
      <c r="LZB171" s="90"/>
      <c r="LZC171" s="90"/>
      <c r="LZD171" s="90"/>
      <c r="LZE171" s="90"/>
      <c r="LZF171" s="90"/>
      <c r="LZG171" s="90"/>
      <c r="LZH171" s="90"/>
      <c r="LZI171" s="90"/>
      <c r="LZJ171" s="90"/>
      <c r="LZK171" s="90"/>
      <c r="LZL171" s="90"/>
      <c r="LZM171" s="90"/>
      <c r="LZN171" s="90"/>
      <c r="LZO171" s="90"/>
      <c r="LZP171" s="90"/>
      <c r="LZQ171" s="90"/>
      <c r="LZR171" s="90"/>
      <c r="LZS171" s="90"/>
      <c r="LZT171" s="90"/>
      <c r="LZU171" s="90"/>
      <c r="LZV171" s="90"/>
      <c r="LZW171" s="90"/>
      <c r="LZX171" s="90"/>
      <c r="LZY171" s="90"/>
      <c r="LZZ171" s="90"/>
      <c r="MAA171" s="90"/>
      <c r="MAB171" s="90"/>
      <c r="MAC171" s="90"/>
      <c r="MAD171" s="90"/>
      <c r="MAE171" s="90"/>
      <c r="MAF171" s="90"/>
      <c r="MAG171" s="90"/>
      <c r="MAH171" s="90"/>
      <c r="MAI171" s="90"/>
      <c r="MAJ171" s="90"/>
      <c r="MAK171" s="90"/>
      <c r="MAL171" s="90"/>
      <c r="MAM171" s="90"/>
      <c r="MAN171" s="90"/>
      <c r="MAO171" s="90"/>
      <c r="MAP171" s="90"/>
      <c r="MAQ171" s="90"/>
      <c r="MAR171" s="90"/>
      <c r="MAS171" s="90"/>
      <c r="MAT171" s="90"/>
      <c r="MAU171" s="90"/>
      <c r="MAV171" s="90"/>
      <c r="MAW171" s="90"/>
      <c r="MAX171" s="90"/>
      <c r="MAY171" s="90"/>
      <c r="MAZ171" s="90"/>
      <c r="MBA171" s="90"/>
      <c r="MBB171" s="90"/>
      <c r="MBC171" s="90"/>
      <c r="MBD171" s="90"/>
      <c r="MBE171" s="90"/>
      <c r="MBF171" s="90"/>
      <c r="MBG171" s="90"/>
      <c r="MBH171" s="90"/>
      <c r="MBI171" s="90"/>
      <c r="MBJ171" s="90"/>
      <c r="MBK171" s="90"/>
      <c r="MBL171" s="90"/>
      <c r="MBM171" s="90"/>
      <c r="MBN171" s="90"/>
      <c r="MBO171" s="90"/>
      <c r="MBP171" s="90"/>
      <c r="MBQ171" s="90"/>
      <c r="MBR171" s="90"/>
      <c r="MBS171" s="90"/>
      <c r="MBT171" s="90"/>
      <c r="MBU171" s="90"/>
      <c r="MBV171" s="90"/>
      <c r="MBW171" s="90"/>
      <c r="MBX171" s="90"/>
      <c r="MBY171" s="90"/>
      <c r="MBZ171" s="90"/>
      <c r="MCA171" s="90"/>
      <c r="MCB171" s="90"/>
      <c r="MCC171" s="90"/>
      <c r="MCD171" s="90"/>
      <c r="MCE171" s="90"/>
      <c r="MCF171" s="90"/>
      <c r="MCG171" s="90"/>
      <c r="MCH171" s="90"/>
      <c r="MCI171" s="90"/>
      <c r="MCJ171" s="90"/>
      <c r="MCK171" s="90"/>
      <c r="MCL171" s="90"/>
      <c r="MCM171" s="90"/>
      <c r="MCN171" s="90"/>
      <c r="MCO171" s="90"/>
      <c r="MCP171" s="90"/>
      <c r="MCQ171" s="90"/>
      <c r="MCR171" s="90"/>
      <c r="MCS171" s="90"/>
      <c r="MCT171" s="90"/>
      <c r="MCU171" s="90"/>
      <c r="MCV171" s="90"/>
      <c r="MCW171" s="90"/>
      <c r="MCX171" s="90"/>
      <c r="MCY171" s="90"/>
      <c r="MCZ171" s="90"/>
      <c r="MDA171" s="90"/>
      <c r="MDB171" s="90"/>
      <c r="MDC171" s="90"/>
      <c r="MDD171" s="90"/>
      <c r="MDE171" s="90"/>
      <c r="MDF171" s="90"/>
      <c r="MDG171" s="90"/>
      <c r="MDH171" s="90"/>
      <c r="MDI171" s="90"/>
      <c r="MDJ171" s="90"/>
      <c r="MDK171" s="90"/>
      <c r="MDL171" s="90"/>
      <c r="MDM171" s="90"/>
      <c r="MDN171" s="90"/>
      <c r="MDO171" s="90"/>
      <c r="MDP171" s="90"/>
      <c r="MDQ171" s="90"/>
      <c r="MDR171" s="90"/>
      <c r="MDS171" s="90"/>
      <c r="MDT171" s="90"/>
      <c r="MDU171" s="90"/>
      <c r="MDV171" s="90"/>
      <c r="MDW171" s="90"/>
      <c r="MDX171" s="90"/>
      <c r="MDY171" s="90"/>
      <c r="MDZ171" s="90"/>
      <c r="MEA171" s="90"/>
      <c r="MEB171" s="90"/>
      <c r="MEC171" s="90"/>
      <c r="MED171" s="90"/>
      <c r="MEE171" s="90"/>
      <c r="MEF171" s="90"/>
      <c r="MEG171" s="90"/>
      <c r="MEH171" s="90"/>
      <c r="MEI171" s="90"/>
      <c r="MEJ171" s="90"/>
      <c r="MEK171" s="90"/>
      <c r="MEL171" s="90"/>
      <c r="MEM171" s="90"/>
      <c r="MEN171" s="90"/>
      <c r="MEO171" s="90"/>
      <c r="MEP171" s="90"/>
      <c r="MEQ171" s="90"/>
      <c r="MER171" s="90"/>
      <c r="MES171" s="90"/>
      <c r="MET171" s="90"/>
      <c r="MEU171" s="90"/>
      <c r="MEV171" s="90"/>
      <c r="MEW171" s="90"/>
      <c r="MEX171" s="90"/>
      <c r="MEY171" s="90"/>
      <c r="MEZ171" s="90"/>
      <c r="MFA171" s="90"/>
      <c r="MFB171" s="90"/>
      <c r="MFC171" s="90"/>
      <c r="MFD171" s="90"/>
      <c r="MFE171" s="90"/>
      <c r="MFF171" s="90"/>
      <c r="MFG171" s="90"/>
      <c r="MFH171" s="90"/>
      <c r="MFI171" s="90"/>
      <c r="MFJ171" s="90"/>
      <c r="MFK171" s="90"/>
      <c r="MFL171" s="90"/>
      <c r="MFM171" s="90"/>
      <c r="MFN171" s="90"/>
      <c r="MFO171" s="90"/>
      <c r="MFP171" s="90"/>
      <c r="MFQ171" s="90"/>
      <c r="MFR171" s="90"/>
      <c r="MFS171" s="90"/>
      <c r="MFT171" s="90"/>
      <c r="MFU171" s="90"/>
      <c r="MFV171" s="90"/>
      <c r="MFW171" s="90"/>
      <c r="MFX171" s="90"/>
      <c r="MFY171" s="90"/>
      <c r="MFZ171" s="90"/>
      <c r="MGA171" s="90"/>
      <c r="MGB171" s="90"/>
      <c r="MGC171" s="90"/>
      <c r="MGD171" s="90"/>
      <c r="MGE171" s="90"/>
      <c r="MGF171" s="90"/>
      <c r="MGG171" s="90"/>
      <c r="MGH171" s="90"/>
      <c r="MGI171" s="90"/>
      <c r="MGJ171" s="90"/>
      <c r="MGK171" s="90"/>
      <c r="MGL171" s="90"/>
      <c r="MGM171" s="90"/>
      <c r="MGN171" s="90"/>
      <c r="MGO171" s="90"/>
      <c r="MGP171" s="90"/>
      <c r="MGQ171" s="90"/>
      <c r="MGR171" s="90"/>
      <c r="MGS171" s="90"/>
      <c r="MGT171" s="90"/>
      <c r="MGU171" s="90"/>
      <c r="MGV171" s="90"/>
      <c r="MGW171" s="90"/>
      <c r="MGX171" s="90"/>
      <c r="MGY171" s="90"/>
      <c r="MGZ171" s="90"/>
      <c r="MHA171" s="90"/>
      <c r="MHB171" s="90"/>
      <c r="MHC171" s="90"/>
      <c r="MHD171" s="90"/>
      <c r="MHE171" s="90"/>
      <c r="MHF171" s="90"/>
      <c r="MHG171" s="90"/>
      <c r="MHH171" s="90"/>
      <c r="MHI171" s="90"/>
      <c r="MHJ171" s="90"/>
      <c r="MHK171" s="90"/>
      <c r="MHL171" s="90"/>
      <c r="MHM171" s="90"/>
      <c r="MHN171" s="90"/>
      <c r="MHO171" s="90"/>
      <c r="MHP171" s="90"/>
      <c r="MHQ171" s="90"/>
      <c r="MHR171" s="90"/>
      <c r="MHS171" s="90"/>
      <c r="MHT171" s="90"/>
      <c r="MHU171" s="90"/>
      <c r="MHV171" s="90"/>
      <c r="MHW171" s="90"/>
      <c r="MHX171" s="90"/>
      <c r="MHY171" s="90"/>
      <c r="MHZ171" s="90"/>
      <c r="MIA171" s="90"/>
      <c r="MIB171" s="90"/>
      <c r="MIC171" s="90"/>
      <c r="MID171" s="90"/>
      <c r="MIE171" s="90"/>
      <c r="MIF171" s="90"/>
      <c r="MIG171" s="90"/>
      <c r="MIH171" s="90"/>
      <c r="MII171" s="90"/>
      <c r="MIJ171" s="90"/>
      <c r="MIK171" s="90"/>
      <c r="MIL171" s="90"/>
      <c r="MIM171" s="90"/>
      <c r="MIN171" s="90"/>
      <c r="MIO171" s="90"/>
      <c r="MIP171" s="90"/>
      <c r="MIQ171" s="90"/>
      <c r="MIR171" s="90"/>
      <c r="MIS171" s="90"/>
      <c r="MIT171" s="90"/>
      <c r="MIU171" s="90"/>
      <c r="MIV171" s="90"/>
      <c r="MIW171" s="90"/>
      <c r="MIX171" s="90"/>
      <c r="MIY171" s="90"/>
      <c r="MIZ171" s="90"/>
      <c r="MJA171" s="90"/>
      <c r="MJB171" s="90"/>
      <c r="MJC171" s="90"/>
      <c r="MJD171" s="90"/>
      <c r="MJE171" s="90"/>
      <c r="MJF171" s="90"/>
      <c r="MJG171" s="90"/>
      <c r="MJH171" s="90"/>
      <c r="MJI171" s="90"/>
      <c r="MJJ171" s="90"/>
      <c r="MJK171" s="90"/>
      <c r="MJL171" s="90"/>
      <c r="MJM171" s="90"/>
      <c r="MJN171" s="90"/>
      <c r="MJO171" s="90"/>
      <c r="MJP171" s="90"/>
      <c r="MJQ171" s="90"/>
      <c r="MJR171" s="90"/>
      <c r="MJS171" s="90"/>
      <c r="MJT171" s="90"/>
      <c r="MJU171" s="90"/>
      <c r="MJV171" s="90"/>
      <c r="MJW171" s="90"/>
      <c r="MJX171" s="90"/>
      <c r="MJY171" s="90"/>
      <c r="MJZ171" s="90"/>
      <c r="MKA171" s="90"/>
      <c r="MKB171" s="90"/>
      <c r="MKC171" s="90"/>
      <c r="MKD171" s="90"/>
      <c r="MKE171" s="90"/>
      <c r="MKF171" s="90"/>
      <c r="MKG171" s="90"/>
      <c r="MKH171" s="90"/>
      <c r="MKI171" s="90"/>
      <c r="MKJ171" s="90"/>
      <c r="MKK171" s="90"/>
      <c r="MKL171" s="90"/>
      <c r="MKM171" s="90"/>
      <c r="MKN171" s="90"/>
      <c r="MKO171" s="90"/>
      <c r="MKP171" s="90"/>
      <c r="MKQ171" s="90"/>
      <c r="MKR171" s="90"/>
      <c r="MKS171" s="90"/>
      <c r="MKT171" s="90"/>
      <c r="MKU171" s="90"/>
      <c r="MKV171" s="90"/>
      <c r="MKW171" s="90"/>
      <c r="MKX171" s="90"/>
      <c r="MKY171" s="90"/>
      <c r="MKZ171" s="90"/>
      <c r="MLA171" s="90"/>
      <c r="MLB171" s="90"/>
      <c r="MLC171" s="90"/>
      <c r="MLD171" s="90"/>
      <c r="MLE171" s="90"/>
      <c r="MLF171" s="90"/>
      <c r="MLG171" s="90"/>
      <c r="MLH171" s="90"/>
      <c r="MLI171" s="90"/>
      <c r="MLJ171" s="90"/>
      <c r="MLK171" s="90"/>
      <c r="MLL171" s="90"/>
      <c r="MLM171" s="90"/>
      <c r="MLN171" s="90"/>
      <c r="MLO171" s="90"/>
      <c r="MLP171" s="90"/>
      <c r="MLQ171" s="90"/>
      <c r="MLR171" s="90"/>
      <c r="MLS171" s="90"/>
      <c r="MLT171" s="90"/>
      <c r="MLU171" s="90"/>
      <c r="MLV171" s="90"/>
      <c r="MLW171" s="90"/>
      <c r="MLX171" s="90"/>
      <c r="MLY171" s="90"/>
      <c r="MLZ171" s="90"/>
      <c r="MMA171" s="90"/>
      <c r="MMB171" s="90"/>
      <c r="MMC171" s="90"/>
      <c r="MMD171" s="90"/>
      <c r="MME171" s="90"/>
      <c r="MMF171" s="90"/>
      <c r="MMG171" s="90"/>
      <c r="MMH171" s="90"/>
      <c r="MMI171" s="90"/>
      <c r="MMJ171" s="90"/>
      <c r="MMK171" s="90"/>
      <c r="MML171" s="90"/>
      <c r="MMM171" s="90"/>
      <c r="MMN171" s="90"/>
      <c r="MMO171" s="90"/>
      <c r="MMP171" s="90"/>
      <c r="MMQ171" s="90"/>
      <c r="MMR171" s="90"/>
      <c r="MMS171" s="90"/>
      <c r="MMT171" s="90"/>
      <c r="MMU171" s="90"/>
      <c r="MMV171" s="90"/>
      <c r="MMW171" s="90"/>
      <c r="MMX171" s="90"/>
      <c r="MMY171" s="90"/>
      <c r="MMZ171" s="90"/>
      <c r="MNA171" s="90"/>
      <c r="MNB171" s="90"/>
      <c r="MNC171" s="90"/>
      <c r="MND171" s="90"/>
      <c r="MNE171" s="90"/>
      <c r="MNF171" s="90"/>
      <c r="MNG171" s="90"/>
      <c r="MNH171" s="90"/>
      <c r="MNI171" s="90"/>
      <c r="MNJ171" s="90"/>
      <c r="MNK171" s="90"/>
      <c r="MNL171" s="90"/>
      <c r="MNM171" s="90"/>
      <c r="MNN171" s="90"/>
      <c r="MNO171" s="90"/>
      <c r="MNP171" s="90"/>
      <c r="MNQ171" s="90"/>
      <c r="MNR171" s="90"/>
      <c r="MNS171" s="90"/>
      <c r="MNT171" s="90"/>
      <c r="MNU171" s="90"/>
      <c r="MNV171" s="90"/>
      <c r="MNW171" s="90"/>
      <c r="MNX171" s="90"/>
      <c r="MNY171" s="90"/>
      <c r="MNZ171" s="90"/>
      <c r="MOA171" s="90"/>
      <c r="MOB171" s="90"/>
      <c r="MOC171" s="90"/>
      <c r="MOD171" s="90"/>
      <c r="MOE171" s="90"/>
      <c r="MOF171" s="90"/>
      <c r="MOG171" s="90"/>
      <c r="MOH171" s="90"/>
      <c r="MOI171" s="90"/>
      <c r="MOJ171" s="90"/>
      <c r="MOK171" s="90"/>
      <c r="MOL171" s="90"/>
      <c r="MOM171" s="90"/>
      <c r="MON171" s="90"/>
      <c r="MOO171" s="90"/>
      <c r="MOP171" s="90"/>
      <c r="MOQ171" s="90"/>
      <c r="MOR171" s="90"/>
      <c r="MOS171" s="90"/>
      <c r="MOT171" s="90"/>
      <c r="MOU171" s="90"/>
      <c r="MOV171" s="90"/>
      <c r="MOW171" s="90"/>
      <c r="MOX171" s="90"/>
      <c r="MOY171" s="90"/>
      <c r="MOZ171" s="90"/>
      <c r="MPA171" s="90"/>
      <c r="MPB171" s="90"/>
      <c r="MPC171" s="90"/>
      <c r="MPD171" s="90"/>
      <c r="MPE171" s="90"/>
      <c r="MPF171" s="90"/>
      <c r="MPG171" s="90"/>
      <c r="MPH171" s="90"/>
      <c r="MPI171" s="90"/>
      <c r="MPJ171" s="90"/>
      <c r="MPK171" s="90"/>
      <c r="MPL171" s="90"/>
      <c r="MPM171" s="90"/>
      <c r="MPN171" s="90"/>
      <c r="MPO171" s="90"/>
      <c r="MPP171" s="90"/>
      <c r="MPQ171" s="90"/>
      <c r="MPR171" s="90"/>
      <c r="MPS171" s="90"/>
      <c r="MPT171" s="90"/>
      <c r="MPU171" s="90"/>
      <c r="MPV171" s="90"/>
      <c r="MPW171" s="90"/>
      <c r="MPX171" s="90"/>
      <c r="MPY171" s="90"/>
      <c r="MPZ171" s="90"/>
      <c r="MQA171" s="90"/>
      <c r="MQB171" s="90"/>
      <c r="MQC171" s="90"/>
      <c r="MQD171" s="90"/>
      <c r="MQE171" s="90"/>
      <c r="MQF171" s="90"/>
      <c r="MQG171" s="90"/>
      <c r="MQH171" s="90"/>
      <c r="MQI171" s="90"/>
      <c r="MQJ171" s="90"/>
      <c r="MQK171" s="90"/>
      <c r="MQL171" s="90"/>
      <c r="MQM171" s="90"/>
      <c r="MQN171" s="90"/>
      <c r="MQO171" s="90"/>
      <c r="MQP171" s="90"/>
      <c r="MQQ171" s="90"/>
      <c r="MQR171" s="90"/>
      <c r="MQS171" s="90"/>
      <c r="MQT171" s="90"/>
      <c r="MQU171" s="90"/>
      <c r="MQV171" s="90"/>
      <c r="MQW171" s="90"/>
      <c r="MQX171" s="90"/>
      <c r="MQY171" s="90"/>
      <c r="MQZ171" s="90"/>
      <c r="MRA171" s="90"/>
      <c r="MRB171" s="90"/>
      <c r="MRC171" s="90"/>
      <c r="MRD171" s="90"/>
      <c r="MRE171" s="90"/>
      <c r="MRF171" s="90"/>
      <c r="MRG171" s="90"/>
      <c r="MRH171" s="90"/>
      <c r="MRI171" s="90"/>
      <c r="MRJ171" s="90"/>
      <c r="MRK171" s="90"/>
      <c r="MRL171" s="90"/>
      <c r="MRM171" s="90"/>
      <c r="MRN171" s="90"/>
      <c r="MRO171" s="90"/>
      <c r="MRP171" s="90"/>
      <c r="MRQ171" s="90"/>
      <c r="MRR171" s="90"/>
      <c r="MRS171" s="90"/>
      <c r="MRT171" s="90"/>
      <c r="MRU171" s="90"/>
      <c r="MRV171" s="90"/>
      <c r="MRW171" s="90"/>
      <c r="MRX171" s="90"/>
      <c r="MRY171" s="90"/>
      <c r="MRZ171" s="90"/>
      <c r="MSA171" s="90"/>
      <c r="MSB171" s="90"/>
      <c r="MSC171" s="90"/>
      <c r="MSD171" s="90"/>
      <c r="MSE171" s="90"/>
      <c r="MSF171" s="90"/>
      <c r="MSG171" s="90"/>
      <c r="MSH171" s="90"/>
      <c r="MSI171" s="90"/>
      <c r="MSJ171" s="90"/>
      <c r="MSK171" s="90"/>
      <c r="MSL171" s="90"/>
      <c r="MSM171" s="90"/>
      <c r="MSN171" s="90"/>
      <c r="MSO171" s="90"/>
      <c r="MSP171" s="90"/>
      <c r="MSQ171" s="90"/>
      <c r="MSR171" s="90"/>
      <c r="MSS171" s="90"/>
      <c r="MST171" s="90"/>
      <c r="MSU171" s="90"/>
      <c r="MSV171" s="90"/>
      <c r="MSW171" s="90"/>
      <c r="MSX171" s="90"/>
      <c r="MSY171" s="90"/>
      <c r="MSZ171" s="90"/>
      <c r="MTA171" s="90"/>
      <c r="MTB171" s="90"/>
      <c r="MTC171" s="90"/>
      <c r="MTD171" s="90"/>
      <c r="MTE171" s="90"/>
      <c r="MTF171" s="90"/>
      <c r="MTG171" s="90"/>
      <c r="MTH171" s="90"/>
      <c r="MTI171" s="90"/>
      <c r="MTJ171" s="90"/>
      <c r="MTK171" s="90"/>
      <c r="MTL171" s="90"/>
      <c r="MTM171" s="90"/>
      <c r="MTN171" s="90"/>
      <c r="MTO171" s="90"/>
      <c r="MTP171" s="90"/>
      <c r="MTQ171" s="90"/>
      <c r="MTR171" s="90"/>
      <c r="MTS171" s="90"/>
      <c r="MTT171" s="90"/>
      <c r="MTU171" s="90"/>
      <c r="MTV171" s="90"/>
      <c r="MTW171" s="90"/>
      <c r="MTX171" s="90"/>
      <c r="MTY171" s="90"/>
      <c r="MTZ171" s="90"/>
      <c r="MUA171" s="90"/>
      <c r="MUB171" s="90"/>
      <c r="MUC171" s="90"/>
      <c r="MUD171" s="90"/>
      <c r="MUE171" s="90"/>
      <c r="MUF171" s="90"/>
      <c r="MUG171" s="90"/>
      <c r="MUH171" s="90"/>
      <c r="MUI171" s="90"/>
      <c r="MUJ171" s="90"/>
      <c r="MUK171" s="90"/>
      <c r="MUL171" s="90"/>
      <c r="MUM171" s="90"/>
      <c r="MUN171" s="90"/>
      <c r="MUO171" s="90"/>
      <c r="MUP171" s="90"/>
      <c r="MUQ171" s="90"/>
      <c r="MUR171" s="90"/>
      <c r="MUS171" s="90"/>
      <c r="MUT171" s="90"/>
      <c r="MUU171" s="90"/>
      <c r="MUV171" s="90"/>
      <c r="MUW171" s="90"/>
      <c r="MUX171" s="90"/>
      <c r="MUY171" s="90"/>
      <c r="MUZ171" s="90"/>
      <c r="MVA171" s="90"/>
      <c r="MVB171" s="90"/>
      <c r="MVC171" s="90"/>
      <c r="MVD171" s="90"/>
      <c r="MVE171" s="90"/>
      <c r="MVF171" s="90"/>
      <c r="MVG171" s="90"/>
      <c r="MVH171" s="90"/>
      <c r="MVI171" s="90"/>
      <c r="MVJ171" s="90"/>
      <c r="MVK171" s="90"/>
      <c r="MVL171" s="90"/>
      <c r="MVM171" s="90"/>
      <c r="MVN171" s="90"/>
      <c r="MVO171" s="90"/>
      <c r="MVP171" s="90"/>
      <c r="MVQ171" s="90"/>
      <c r="MVR171" s="90"/>
      <c r="MVS171" s="90"/>
      <c r="MVT171" s="90"/>
      <c r="MVU171" s="90"/>
      <c r="MVV171" s="90"/>
      <c r="MVW171" s="90"/>
      <c r="MVX171" s="90"/>
      <c r="MVY171" s="90"/>
      <c r="MVZ171" s="90"/>
      <c r="MWA171" s="90"/>
      <c r="MWB171" s="90"/>
      <c r="MWC171" s="90"/>
      <c r="MWD171" s="90"/>
      <c r="MWE171" s="90"/>
      <c r="MWF171" s="90"/>
      <c r="MWG171" s="90"/>
      <c r="MWH171" s="90"/>
      <c r="MWI171" s="90"/>
      <c r="MWJ171" s="90"/>
      <c r="MWK171" s="90"/>
      <c r="MWL171" s="90"/>
      <c r="MWM171" s="90"/>
      <c r="MWN171" s="90"/>
      <c r="MWO171" s="90"/>
      <c r="MWP171" s="90"/>
      <c r="MWQ171" s="90"/>
      <c r="MWR171" s="90"/>
      <c r="MWS171" s="90"/>
      <c r="MWT171" s="90"/>
      <c r="MWU171" s="90"/>
      <c r="MWV171" s="90"/>
      <c r="MWW171" s="90"/>
      <c r="MWX171" s="90"/>
      <c r="MWY171" s="90"/>
      <c r="MWZ171" s="90"/>
      <c r="MXA171" s="90"/>
      <c r="MXB171" s="90"/>
      <c r="MXC171" s="90"/>
      <c r="MXD171" s="90"/>
      <c r="MXE171" s="90"/>
      <c r="MXF171" s="90"/>
      <c r="MXG171" s="90"/>
      <c r="MXH171" s="90"/>
      <c r="MXI171" s="90"/>
      <c r="MXJ171" s="90"/>
      <c r="MXK171" s="90"/>
      <c r="MXL171" s="90"/>
      <c r="MXM171" s="90"/>
      <c r="MXN171" s="90"/>
      <c r="MXO171" s="90"/>
      <c r="MXP171" s="90"/>
      <c r="MXQ171" s="90"/>
      <c r="MXR171" s="90"/>
      <c r="MXS171" s="90"/>
      <c r="MXT171" s="90"/>
      <c r="MXU171" s="90"/>
      <c r="MXV171" s="90"/>
      <c r="MXW171" s="90"/>
      <c r="MXX171" s="90"/>
      <c r="MXY171" s="90"/>
      <c r="MXZ171" s="90"/>
      <c r="MYA171" s="90"/>
      <c r="MYB171" s="90"/>
      <c r="MYC171" s="90"/>
      <c r="MYD171" s="90"/>
      <c r="MYE171" s="90"/>
      <c r="MYF171" s="90"/>
      <c r="MYG171" s="90"/>
      <c r="MYH171" s="90"/>
      <c r="MYI171" s="90"/>
      <c r="MYJ171" s="90"/>
      <c r="MYK171" s="90"/>
      <c r="MYL171" s="90"/>
      <c r="MYM171" s="90"/>
      <c r="MYN171" s="90"/>
      <c r="MYO171" s="90"/>
      <c r="MYP171" s="90"/>
      <c r="MYQ171" s="90"/>
      <c r="MYR171" s="90"/>
      <c r="MYS171" s="90"/>
      <c r="MYT171" s="90"/>
      <c r="MYU171" s="90"/>
      <c r="MYV171" s="90"/>
      <c r="MYW171" s="90"/>
      <c r="MYX171" s="90"/>
      <c r="MYY171" s="90"/>
      <c r="MYZ171" s="90"/>
      <c r="MZA171" s="90"/>
      <c r="MZB171" s="90"/>
      <c r="MZC171" s="90"/>
      <c r="MZD171" s="90"/>
      <c r="MZE171" s="90"/>
      <c r="MZF171" s="90"/>
      <c r="MZG171" s="90"/>
      <c r="MZH171" s="90"/>
      <c r="MZI171" s="90"/>
      <c r="MZJ171" s="90"/>
      <c r="MZK171" s="90"/>
      <c r="MZL171" s="90"/>
      <c r="MZM171" s="90"/>
      <c r="MZN171" s="90"/>
      <c r="MZO171" s="90"/>
      <c r="MZP171" s="90"/>
      <c r="MZQ171" s="90"/>
      <c r="MZR171" s="90"/>
      <c r="MZS171" s="90"/>
      <c r="MZT171" s="90"/>
      <c r="MZU171" s="90"/>
      <c r="MZV171" s="90"/>
      <c r="MZW171" s="90"/>
      <c r="MZX171" s="90"/>
      <c r="MZY171" s="90"/>
      <c r="MZZ171" s="90"/>
      <c r="NAA171" s="90"/>
      <c r="NAB171" s="90"/>
      <c r="NAC171" s="90"/>
      <c r="NAD171" s="90"/>
      <c r="NAE171" s="90"/>
      <c r="NAF171" s="90"/>
      <c r="NAG171" s="90"/>
      <c r="NAH171" s="90"/>
      <c r="NAI171" s="90"/>
      <c r="NAJ171" s="90"/>
      <c r="NAK171" s="90"/>
      <c r="NAL171" s="90"/>
      <c r="NAM171" s="90"/>
      <c r="NAN171" s="90"/>
      <c r="NAO171" s="90"/>
      <c r="NAP171" s="90"/>
      <c r="NAQ171" s="90"/>
      <c r="NAR171" s="90"/>
      <c r="NAS171" s="90"/>
      <c r="NAT171" s="90"/>
      <c r="NAU171" s="90"/>
      <c r="NAV171" s="90"/>
      <c r="NAW171" s="90"/>
      <c r="NAX171" s="90"/>
      <c r="NAY171" s="90"/>
      <c r="NAZ171" s="90"/>
      <c r="NBA171" s="90"/>
      <c r="NBB171" s="90"/>
      <c r="NBC171" s="90"/>
      <c r="NBD171" s="90"/>
      <c r="NBE171" s="90"/>
      <c r="NBF171" s="90"/>
      <c r="NBG171" s="90"/>
      <c r="NBH171" s="90"/>
      <c r="NBI171" s="90"/>
      <c r="NBJ171" s="90"/>
      <c r="NBK171" s="90"/>
      <c r="NBL171" s="90"/>
      <c r="NBM171" s="90"/>
      <c r="NBN171" s="90"/>
      <c r="NBO171" s="90"/>
      <c r="NBP171" s="90"/>
      <c r="NBQ171" s="90"/>
      <c r="NBR171" s="90"/>
      <c r="NBS171" s="90"/>
      <c r="NBT171" s="90"/>
      <c r="NBU171" s="90"/>
      <c r="NBV171" s="90"/>
      <c r="NBW171" s="90"/>
      <c r="NBX171" s="90"/>
      <c r="NBY171" s="90"/>
      <c r="NBZ171" s="90"/>
      <c r="NCA171" s="90"/>
      <c r="NCB171" s="90"/>
      <c r="NCC171" s="90"/>
      <c r="NCD171" s="90"/>
      <c r="NCE171" s="90"/>
      <c r="NCF171" s="90"/>
      <c r="NCG171" s="90"/>
      <c r="NCH171" s="90"/>
      <c r="NCI171" s="90"/>
      <c r="NCJ171" s="90"/>
      <c r="NCK171" s="90"/>
      <c r="NCL171" s="90"/>
      <c r="NCM171" s="90"/>
      <c r="NCN171" s="90"/>
      <c r="NCO171" s="90"/>
      <c r="NCP171" s="90"/>
      <c r="NCQ171" s="90"/>
      <c r="NCR171" s="90"/>
      <c r="NCS171" s="90"/>
      <c r="NCT171" s="90"/>
      <c r="NCU171" s="90"/>
      <c r="NCV171" s="90"/>
      <c r="NCW171" s="90"/>
      <c r="NCX171" s="90"/>
      <c r="NCY171" s="90"/>
      <c r="NCZ171" s="90"/>
      <c r="NDA171" s="90"/>
      <c r="NDB171" s="90"/>
      <c r="NDC171" s="90"/>
      <c r="NDD171" s="90"/>
      <c r="NDE171" s="90"/>
      <c r="NDF171" s="90"/>
      <c r="NDG171" s="90"/>
      <c r="NDH171" s="90"/>
      <c r="NDI171" s="90"/>
      <c r="NDJ171" s="90"/>
      <c r="NDK171" s="90"/>
      <c r="NDL171" s="90"/>
      <c r="NDM171" s="90"/>
      <c r="NDN171" s="90"/>
      <c r="NDO171" s="90"/>
      <c r="NDP171" s="90"/>
      <c r="NDQ171" s="90"/>
      <c r="NDR171" s="90"/>
      <c r="NDS171" s="90"/>
      <c r="NDT171" s="90"/>
      <c r="NDU171" s="90"/>
      <c r="NDV171" s="90"/>
      <c r="NDW171" s="90"/>
      <c r="NDX171" s="90"/>
      <c r="NDY171" s="90"/>
      <c r="NDZ171" s="90"/>
      <c r="NEA171" s="90"/>
      <c r="NEB171" s="90"/>
      <c r="NEC171" s="90"/>
      <c r="NED171" s="90"/>
      <c r="NEE171" s="90"/>
      <c r="NEF171" s="90"/>
      <c r="NEG171" s="90"/>
      <c r="NEH171" s="90"/>
      <c r="NEI171" s="90"/>
      <c r="NEJ171" s="90"/>
      <c r="NEK171" s="90"/>
      <c r="NEL171" s="90"/>
      <c r="NEM171" s="90"/>
      <c r="NEN171" s="90"/>
      <c r="NEO171" s="90"/>
      <c r="NEP171" s="90"/>
      <c r="NEQ171" s="90"/>
      <c r="NER171" s="90"/>
      <c r="NES171" s="90"/>
      <c r="NET171" s="90"/>
      <c r="NEU171" s="90"/>
      <c r="NEV171" s="90"/>
      <c r="NEW171" s="90"/>
      <c r="NEX171" s="90"/>
      <c r="NEY171" s="90"/>
      <c r="NEZ171" s="90"/>
      <c r="NFA171" s="90"/>
      <c r="NFB171" s="90"/>
      <c r="NFC171" s="90"/>
      <c r="NFD171" s="90"/>
      <c r="NFE171" s="90"/>
      <c r="NFF171" s="90"/>
      <c r="NFG171" s="90"/>
      <c r="NFH171" s="90"/>
      <c r="NFI171" s="90"/>
      <c r="NFJ171" s="90"/>
      <c r="NFK171" s="90"/>
      <c r="NFL171" s="90"/>
      <c r="NFM171" s="90"/>
      <c r="NFN171" s="90"/>
      <c r="NFO171" s="90"/>
      <c r="NFP171" s="90"/>
      <c r="NFQ171" s="90"/>
      <c r="NFR171" s="90"/>
      <c r="NFS171" s="90"/>
      <c r="NFT171" s="90"/>
      <c r="NFU171" s="90"/>
      <c r="NFV171" s="90"/>
      <c r="NFW171" s="90"/>
      <c r="NFX171" s="90"/>
      <c r="NFY171" s="90"/>
      <c r="NFZ171" s="90"/>
      <c r="NGA171" s="90"/>
      <c r="NGB171" s="90"/>
      <c r="NGC171" s="90"/>
      <c r="NGD171" s="90"/>
      <c r="NGE171" s="90"/>
      <c r="NGF171" s="90"/>
      <c r="NGG171" s="90"/>
      <c r="NGH171" s="90"/>
      <c r="NGI171" s="90"/>
      <c r="NGJ171" s="90"/>
      <c r="NGK171" s="90"/>
      <c r="NGL171" s="90"/>
      <c r="NGM171" s="90"/>
      <c r="NGN171" s="90"/>
      <c r="NGO171" s="90"/>
      <c r="NGP171" s="90"/>
      <c r="NGQ171" s="90"/>
      <c r="NGR171" s="90"/>
      <c r="NGS171" s="90"/>
      <c r="NGT171" s="90"/>
      <c r="NGU171" s="90"/>
      <c r="NGV171" s="90"/>
      <c r="NGW171" s="90"/>
      <c r="NGX171" s="90"/>
      <c r="NGY171" s="90"/>
      <c r="NGZ171" s="90"/>
      <c r="NHA171" s="90"/>
      <c r="NHB171" s="90"/>
      <c r="NHC171" s="90"/>
      <c r="NHD171" s="90"/>
      <c r="NHE171" s="90"/>
      <c r="NHF171" s="90"/>
      <c r="NHG171" s="90"/>
      <c r="NHH171" s="90"/>
      <c r="NHI171" s="90"/>
      <c r="NHJ171" s="90"/>
      <c r="NHK171" s="90"/>
      <c r="NHL171" s="90"/>
      <c r="NHM171" s="90"/>
      <c r="NHN171" s="90"/>
      <c r="NHO171" s="90"/>
      <c r="NHP171" s="90"/>
      <c r="NHQ171" s="90"/>
      <c r="NHR171" s="90"/>
      <c r="NHS171" s="90"/>
      <c r="NHT171" s="90"/>
      <c r="NHU171" s="90"/>
      <c r="NHV171" s="90"/>
      <c r="NHW171" s="90"/>
      <c r="NHX171" s="90"/>
      <c r="NHY171" s="90"/>
      <c r="NHZ171" s="90"/>
      <c r="NIA171" s="90"/>
      <c r="NIB171" s="90"/>
      <c r="NIC171" s="90"/>
      <c r="NID171" s="90"/>
      <c r="NIE171" s="90"/>
      <c r="NIF171" s="90"/>
      <c r="NIG171" s="90"/>
      <c r="NIH171" s="90"/>
      <c r="NII171" s="90"/>
      <c r="NIJ171" s="90"/>
      <c r="NIK171" s="90"/>
      <c r="NIL171" s="90"/>
      <c r="NIM171" s="90"/>
      <c r="NIN171" s="90"/>
      <c r="NIO171" s="90"/>
      <c r="NIP171" s="90"/>
      <c r="NIQ171" s="90"/>
      <c r="NIR171" s="90"/>
      <c r="NIS171" s="90"/>
      <c r="NIT171" s="90"/>
      <c r="NIU171" s="90"/>
      <c r="NIV171" s="90"/>
      <c r="NIW171" s="90"/>
      <c r="NIX171" s="90"/>
      <c r="NIY171" s="90"/>
      <c r="NIZ171" s="90"/>
      <c r="NJA171" s="90"/>
      <c r="NJB171" s="90"/>
      <c r="NJC171" s="90"/>
      <c r="NJD171" s="90"/>
      <c r="NJE171" s="90"/>
      <c r="NJF171" s="90"/>
      <c r="NJG171" s="90"/>
      <c r="NJH171" s="90"/>
      <c r="NJI171" s="90"/>
      <c r="NJJ171" s="90"/>
      <c r="NJK171" s="90"/>
      <c r="NJL171" s="90"/>
      <c r="NJM171" s="90"/>
      <c r="NJN171" s="90"/>
      <c r="NJO171" s="90"/>
      <c r="NJP171" s="90"/>
      <c r="NJQ171" s="90"/>
      <c r="NJR171" s="90"/>
      <c r="NJS171" s="90"/>
      <c r="NJT171" s="90"/>
      <c r="NJU171" s="90"/>
      <c r="NJV171" s="90"/>
      <c r="NJW171" s="90"/>
      <c r="NJX171" s="90"/>
      <c r="NJY171" s="90"/>
      <c r="NJZ171" s="90"/>
      <c r="NKA171" s="90"/>
      <c r="NKB171" s="90"/>
      <c r="NKC171" s="90"/>
      <c r="NKD171" s="90"/>
      <c r="NKE171" s="90"/>
      <c r="NKF171" s="90"/>
      <c r="NKG171" s="90"/>
      <c r="NKH171" s="90"/>
      <c r="NKI171" s="90"/>
      <c r="NKJ171" s="90"/>
      <c r="NKK171" s="90"/>
      <c r="NKL171" s="90"/>
      <c r="NKM171" s="90"/>
      <c r="NKN171" s="90"/>
      <c r="NKO171" s="90"/>
      <c r="NKP171" s="90"/>
      <c r="NKQ171" s="90"/>
      <c r="NKR171" s="90"/>
      <c r="NKS171" s="90"/>
      <c r="NKT171" s="90"/>
      <c r="NKU171" s="90"/>
      <c r="NKV171" s="90"/>
      <c r="NKW171" s="90"/>
      <c r="NKX171" s="90"/>
      <c r="NKY171" s="90"/>
      <c r="NKZ171" s="90"/>
      <c r="NLA171" s="90"/>
      <c r="NLB171" s="90"/>
      <c r="NLC171" s="90"/>
      <c r="NLD171" s="90"/>
      <c r="NLE171" s="90"/>
      <c r="NLF171" s="90"/>
      <c r="NLG171" s="90"/>
      <c r="NLH171" s="90"/>
      <c r="NLI171" s="90"/>
      <c r="NLJ171" s="90"/>
      <c r="NLK171" s="90"/>
      <c r="NLL171" s="90"/>
      <c r="NLM171" s="90"/>
      <c r="NLN171" s="90"/>
      <c r="NLO171" s="90"/>
      <c r="NLP171" s="90"/>
      <c r="NLQ171" s="90"/>
      <c r="NLR171" s="90"/>
      <c r="NLS171" s="90"/>
      <c r="NLT171" s="90"/>
      <c r="NLU171" s="90"/>
      <c r="NLV171" s="90"/>
      <c r="NLW171" s="90"/>
      <c r="NLX171" s="90"/>
      <c r="NLY171" s="90"/>
      <c r="NLZ171" s="90"/>
      <c r="NMA171" s="90"/>
      <c r="NMB171" s="90"/>
      <c r="NMC171" s="90"/>
      <c r="NMD171" s="90"/>
      <c r="NME171" s="90"/>
      <c r="NMF171" s="90"/>
      <c r="NMG171" s="90"/>
      <c r="NMH171" s="90"/>
      <c r="NMI171" s="90"/>
      <c r="NMJ171" s="90"/>
      <c r="NMK171" s="90"/>
      <c r="NML171" s="90"/>
      <c r="NMM171" s="90"/>
      <c r="NMN171" s="90"/>
      <c r="NMO171" s="90"/>
      <c r="NMP171" s="90"/>
      <c r="NMQ171" s="90"/>
      <c r="NMR171" s="90"/>
      <c r="NMS171" s="90"/>
      <c r="NMT171" s="90"/>
      <c r="NMU171" s="90"/>
      <c r="NMV171" s="90"/>
      <c r="NMW171" s="90"/>
      <c r="NMX171" s="90"/>
      <c r="NMY171" s="90"/>
      <c r="NMZ171" s="90"/>
      <c r="NNA171" s="90"/>
      <c r="NNB171" s="90"/>
      <c r="NNC171" s="90"/>
      <c r="NND171" s="90"/>
      <c r="NNE171" s="90"/>
      <c r="NNF171" s="90"/>
      <c r="NNG171" s="90"/>
      <c r="NNH171" s="90"/>
      <c r="NNI171" s="90"/>
      <c r="NNJ171" s="90"/>
      <c r="NNK171" s="90"/>
      <c r="NNL171" s="90"/>
      <c r="NNM171" s="90"/>
      <c r="NNN171" s="90"/>
      <c r="NNO171" s="90"/>
      <c r="NNP171" s="90"/>
      <c r="NNQ171" s="90"/>
      <c r="NNR171" s="90"/>
      <c r="NNS171" s="90"/>
      <c r="NNT171" s="90"/>
      <c r="NNU171" s="90"/>
      <c r="NNV171" s="90"/>
      <c r="NNW171" s="90"/>
      <c r="NNX171" s="90"/>
      <c r="NNY171" s="90"/>
      <c r="NNZ171" s="90"/>
      <c r="NOA171" s="90"/>
      <c r="NOB171" s="90"/>
      <c r="NOC171" s="90"/>
      <c r="NOD171" s="90"/>
      <c r="NOE171" s="90"/>
      <c r="NOF171" s="90"/>
      <c r="NOG171" s="90"/>
      <c r="NOH171" s="90"/>
      <c r="NOI171" s="90"/>
      <c r="NOJ171" s="90"/>
      <c r="NOK171" s="90"/>
      <c r="NOL171" s="90"/>
      <c r="NOM171" s="90"/>
      <c r="NON171" s="90"/>
      <c r="NOO171" s="90"/>
      <c r="NOP171" s="90"/>
      <c r="NOQ171" s="90"/>
      <c r="NOR171" s="90"/>
      <c r="NOS171" s="90"/>
      <c r="NOT171" s="90"/>
      <c r="NOU171" s="90"/>
      <c r="NOV171" s="90"/>
      <c r="NOW171" s="90"/>
      <c r="NOX171" s="90"/>
      <c r="NOY171" s="90"/>
      <c r="NOZ171" s="90"/>
      <c r="NPA171" s="90"/>
      <c r="NPB171" s="90"/>
      <c r="NPC171" s="90"/>
      <c r="NPD171" s="90"/>
      <c r="NPE171" s="90"/>
      <c r="NPF171" s="90"/>
      <c r="NPG171" s="90"/>
      <c r="NPH171" s="90"/>
      <c r="NPI171" s="90"/>
      <c r="NPJ171" s="90"/>
      <c r="NPK171" s="90"/>
      <c r="NPL171" s="90"/>
      <c r="NPM171" s="90"/>
      <c r="NPN171" s="90"/>
      <c r="NPO171" s="90"/>
      <c r="NPP171" s="90"/>
      <c r="NPQ171" s="90"/>
      <c r="NPR171" s="90"/>
      <c r="NPS171" s="90"/>
      <c r="NPT171" s="90"/>
      <c r="NPU171" s="90"/>
      <c r="NPV171" s="90"/>
      <c r="NPW171" s="90"/>
      <c r="NPX171" s="90"/>
      <c r="NPY171" s="90"/>
      <c r="NPZ171" s="90"/>
      <c r="NQA171" s="90"/>
      <c r="NQB171" s="90"/>
      <c r="NQC171" s="90"/>
      <c r="NQD171" s="90"/>
      <c r="NQE171" s="90"/>
      <c r="NQF171" s="90"/>
      <c r="NQG171" s="90"/>
      <c r="NQH171" s="90"/>
      <c r="NQI171" s="90"/>
      <c r="NQJ171" s="90"/>
      <c r="NQK171" s="90"/>
      <c r="NQL171" s="90"/>
      <c r="NQM171" s="90"/>
      <c r="NQN171" s="90"/>
      <c r="NQO171" s="90"/>
      <c r="NQP171" s="90"/>
      <c r="NQQ171" s="90"/>
      <c r="NQR171" s="90"/>
      <c r="NQS171" s="90"/>
      <c r="NQT171" s="90"/>
      <c r="NQU171" s="90"/>
      <c r="NQV171" s="90"/>
      <c r="NQW171" s="90"/>
      <c r="NQX171" s="90"/>
      <c r="NQY171" s="90"/>
      <c r="NQZ171" s="90"/>
      <c r="NRA171" s="90"/>
      <c r="NRB171" s="90"/>
      <c r="NRC171" s="90"/>
      <c r="NRD171" s="90"/>
      <c r="NRE171" s="90"/>
      <c r="NRF171" s="90"/>
      <c r="NRG171" s="90"/>
      <c r="NRH171" s="90"/>
      <c r="NRI171" s="90"/>
      <c r="NRJ171" s="90"/>
      <c r="NRK171" s="90"/>
      <c r="NRL171" s="90"/>
      <c r="NRM171" s="90"/>
      <c r="NRN171" s="90"/>
      <c r="NRO171" s="90"/>
      <c r="NRP171" s="90"/>
      <c r="NRQ171" s="90"/>
      <c r="NRR171" s="90"/>
      <c r="NRS171" s="90"/>
      <c r="NRT171" s="90"/>
      <c r="NRU171" s="90"/>
      <c r="NRV171" s="90"/>
      <c r="NRW171" s="90"/>
      <c r="NRX171" s="90"/>
      <c r="NRY171" s="90"/>
      <c r="NRZ171" s="90"/>
      <c r="NSA171" s="90"/>
      <c r="NSB171" s="90"/>
      <c r="NSC171" s="90"/>
      <c r="NSD171" s="90"/>
      <c r="NSE171" s="90"/>
      <c r="NSF171" s="90"/>
      <c r="NSG171" s="90"/>
      <c r="NSH171" s="90"/>
      <c r="NSI171" s="90"/>
      <c r="NSJ171" s="90"/>
      <c r="NSK171" s="90"/>
      <c r="NSL171" s="90"/>
      <c r="NSM171" s="90"/>
      <c r="NSN171" s="90"/>
      <c r="NSO171" s="90"/>
      <c r="NSP171" s="90"/>
      <c r="NSQ171" s="90"/>
      <c r="NSR171" s="90"/>
      <c r="NSS171" s="90"/>
      <c r="NST171" s="90"/>
      <c r="NSU171" s="90"/>
      <c r="NSV171" s="90"/>
      <c r="NSW171" s="90"/>
      <c r="NSX171" s="90"/>
      <c r="NSY171" s="90"/>
      <c r="NSZ171" s="90"/>
      <c r="NTA171" s="90"/>
      <c r="NTB171" s="90"/>
      <c r="NTC171" s="90"/>
      <c r="NTD171" s="90"/>
      <c r="NTE171" s="90"/>
      <c r="NTF171" s="90"/>
      <c r="NTG171" s="90"/>
      <c r="NTH171" s="90"/>
      <c r="NTI171" s="90"/>
      <c r="NTJ171" s="90"/>
      <c r="NTK171" s="90"/>
      <c r="NTL171" s="90"/>
      <c r="NTM171" s="90"/>
      <c r="NTN171" s="90"/>
      <c r="NTO171" s="90"/>
      <c r="NTP171" s="90"/>
      <c r="NTQ171" s="90"/>
      <c r="NTR171" s="90"/>
      <c r="NTS171" s="90"/>
      <c r="NTT171" s="90"/>
      <c r="NTU171" s="90"/>
      <c r="NTV171" s="90"/>
      <c r="NTW171" s="90"/>
      <c r="NTX171" s="90"/>
      <c r="NTY171" s="90"/>
      <c r="NTZ171" s="90"/>
      <c r="NUA171" s="90"/>
      <c r="NUB171" s="90"/>
      <c r="NUC171" s="90"/>
      <c r="NUD171" s="90"/>
      <c r="NUE171" s="90"/>
      <c r="NUF171" s="90"/>
      <c r="NUG171" s="90"/>
      <c r="NUH171" s="90"/>
      <c r="NUI171" s="90"/>
      <c r="NUJ171" s="90"/>
      <c r="NUK171" s="90"/>
      <c r="NUL171" s="90"/>
      <c r="NUM171" s="90"/>
      <c r="NUN171" s="90"/>
      <c r="NUO171" s="90"/>
      <c r="NUP171" s="90"/>
      <c r="NUQ171" s="90"/>
      <c r="NUR171" s="90"/>
      <c r="NUS171" s="90"/>
      <c r="NUT171" s="90"/>
      <c r="NUU171" s="90"/>
      <c r="NUV171" s="90"/>
      <c r="NUW171" s="90"/>
      <c r="NUX171" s="90"/>
      <c r="NUY171" s="90"/>
      <c r="NUZ171" s="90"/>
      <c r="NVA171" s="90"/>
      <c r="NVB171" s="90"/>
      <c r="NVC171" s="90"/>
      <c r="NVD171" s="90"/>
      <c r="NVE171" s="90"/>
      <c r="NVF171" s="90"/>
      <c r="NVG171" s="90"/>
      <c r="NVH171" s="90"/>
      <c r="NVI171" s="90"/>
      <c r="NVJ171" s="90"/>
      <c r="NVK171" s="90"/>
      <c r="NVL171" s="90"/>
      <c r="NVM171" s="90"/>
      <c r="NVN171" s="90"/>
      <c r="NVO171" s="90"/>
      <c r="NVP171" s="90"/>
      <c r="NVQ171" s="90"/>
      <c r="NVR171" s="90"/>
      <c r="NVS171" s="90"/>
      <c r="NVT171" s="90"/>
      <c r="NVU171" s="90"/>
      <c r="NVV171" s="90"/>
      <c r="NVW171" s="90"/>
      <c r="NVX171" s="90"/>
      <c r="NVY171" s="90"/>
      <c r="NVZ171" s="90"/>
      <c r="NWA171" s="90"/>
      <c r="NWB171" s="90"/>
      <c r="NWC171" s="90"/>
      <c r="NWD171" s="90"/>
      <c r="NWE171" s="90"/>
      <c r="NWF171" s="90"/>
      <c r="NWG171" s="90"/>
      <c r="NWH171" s="90"/>
      <c r="NWI171" s="90"/>
      <c r="NWJ171" s="90"/>
      <c r="NWK171" s="90"/>
      <c r="NWL171" s="90"/>
      <c r="NWM171" s="90"/>
      <c r="NWN171" s="90"/>
      <c r="NWO171" s="90"/>
      <c r="NWP171" s="90"/>
      <c r="NWQ171" s="90"/>
      <c r="NWR171" s="90"/>
      <c r="NWS171" s="90"/>
      <c r="NWT171" s="90"/>
      <c r="NWU171" s="90"/>
      <c r="NWV171" s="90"/>
      <c r="NWW171" s="90"/>
      <c r="NWX171" s="90"/>
      <c r="NWY171" s="90"/>
      <c r="NWZ171" s="90"/>
      <c r="NXA171" s="90"/>
      <c r="NXB171" s="90"/>
      <c r="NXC171" s="90"/>
      <c r="NXD171" s="90"/>
      <c r="NXE171" s="90"/>
      <c r="NXF171" s="90"/>
      <c r="NXG171" s="90"/>
      <c r="NXH171" s="90"/>
      <c r="NXI171" s="90"/>
      <c r="NXJ171" s="90"/>
      <c r="NXK171" s="90"/>
      <c r="NXL171" s="90"/>
      <c r="NXM171" s="90"/>
      <c r="NXN171" s="90"/>
      <c r="NXO171" s="90"/>
      <c r="NXP171" s="90"/>
      <c r="NXQ171" s="90"/>
      <c r="NXR171" s="90"/>
      <c r="NXS171" s="90"/>
      <c r="NXT171" s="90"/>
      <c r="NXU171" s="90"/>
      <c r="NXV171" s="90"/>
      <c r="NXW171" s="90"/>
      <c r="NXX171" s="90"/>
      <c r="NXY171" s="90"/>
      <c r="NXZ171" s="90"/>
      <c r="NYA171" s="90"/>
      <c r="NYB171" s="90"/>
      <c r="NYC171" s="90"/>
      <c r="NYD171" s="90"/>
      <c r="NYE171" s="90"/>
      <c r="NYF171" s="90"/>
      <c r="NYG171" s="90"/>
      <c r="NYH171" s="90"/>
      <c r="NYI171" s="90"/>
      <c r="NYJ171" s="90"/>
      <c r="NYK171" s="90"/>
      <c r="NYL171" s="90"/>
      <c r="NYM171" s="90"/>
      <c r="NYN171" s="90"/>
      <c r="NYO171" s="90"/>
      <c r="NYP171" s="90"/>
      <c r="NYQ171" s="90"/>
      <c r="NYR171" s="90"/>
      <c r="NYS171" s="90"/>
      <c r="NYT171" s="90"/>
      <c r="NYU171" s="90"/>
      <c r="NYV171" s="90"/>
      <c r="NYW171" s="90"/>
      <c r="NYX171" s="90"/>
      <c r="NYY171" s="90"/>
      <c r="NYZ171" s="90"/>
      <c r="NZA171" s="90"/>
      <c r="NZB171" s="90"/>
      <c r="NZC171" s="90"/>
      <c r="NZD171" s="90"/>
      <c r="NZE171" s="90"/>
      <c r="NZF171" s="90"/>
      <c r="NZG171" s="90"/>
      <c r="NZH171" s="90"/>
      <c r="NZI171" s="90"/>
      <c r="NZJ171" s="90"/>
      <c r="NZK171" s="90"/>
      <c r="NZL171" s="90"/>
      <c r="NZM171" s="90"/>
      <c r="NZN171" s="90"/>
      <c r="NZO171" s="90"/>
      <c r="NZP171" s="90"/>
      <c r="NZQ171" s="90"/>
      <c r="NZR171" s="90"/>
      <c r="NZS171" s="90"/>
      <c r="NZT171" s="90"/>
      <c r="NZU171" s="90"/>
      <c r="NZV171" s="90"/>
      <c r="NZW171" s="90"/>
      <c r="NZX171" s="90"/>
      <c r="NZY171" s="90"/>
      <c r="NZZ171" s="90"/>
      <c r="OAA171" s="90"/>
      <c r="OAB171" s="90"/>
      <c r="OAC171" s="90"/>
      <c r="OAD171" s="90"/>
      <c r="OAE171" s="90"/>
      <c r="OAF171" s="90"/>
      <c r="OAG171" s="90"/>
      <c r="OAH171" s="90"/>
      <c r="OAI171" s="90"/>
      <c r="OAJ171" s="90"/>
      <c r="OAK171" s="90"/>
      <c r="OAL171" s="90"/>
      <c r="OAM171" s="90"/>
      <c r="OAN171" s="90"/>
      <c r="OAO171" s="90"/>
      <c r="OAP171" s="90"/>
      <c r="OAQ171" s="90"/>
      <c r="OAR171" s="90"/>
      <c r="OAS171" s="90"/>
      <c r="OAT171" s="90"/>
      <c r="OAU171" s="90"/>
      <c r="OAV171" s="90"/>
      <c r="OAW171" s="90"/>
      <c r="OAX171" s="90"/>
      <c r="OAY171" s="90"/>
      <c r="OAZ171" s="90"/>
      <c r="OBA171" s="90"/>
      <c r="OBB171" s="90"/>
      <c r="OBC171" s="90"/>
      <c r="OBD171" s="90"/>
      <c r="OBE171" s="90"/>
      <c r="OBF171" s="90"/>
      <c r="OBG171" s="90"/>
      <c r="OBH171" s="90"/>
      <c r="OBI171" s="90"/>
      <c r="OBJ171" s="90"/>
      <c r="OBK171" s="90"/>
      <c r="OBL171" s="90"/>
      <c r="OBM171" s="90"/>
      <c r="OBN171" s="90"/>
      <c r="OBO171" s="90"/>
      <c r="OBP171" s="90"/>
      <c r="OBQ171" s="90"/>
      <c r="OBR171" s="90"/>
      <c r="OBS171" s="90"/>
      <c r="OBT171" s="90"/>
      <c r="OBU171" s="90"/>
      <c r="OBV171" s="90"/>
      <c r="OBW171" s="90"/>
      <c r="OBX171" s="90"/>
      <c r="OBY171" s="90"/>
      <c r="OBZ171" s="90"/>
      <c r="OCA171" s="90"/>
      <c r="OCB171" s="90"/>
      <c r="OCC171" s="90"/>
      <c r="OCD171" s="90"/>
      <c r="OCE171" s="90"/>
      <c r="OCF171" s="90"/>
      <c r="OCG171" s="90"/>
      <c r="OCH171" s="90"/>
      <c r="OCI171" s="90"/>
      <c r="OCJ171" s="90"/>
      <c r="OCK171" s="90"/>
      <c r="OCL171" s="90"/>
      <c r="OCM171" s="90"/>
      <c r="OCN171" s="90"/>
      <c r="OCO171" s="90"/>
      <c r="OCP171" s="90"/>
      <c r="OCQ171" s="90"/>
      <c r="OCR171" s="90"/>
      <c r="OCS171" s="90"/>
      <c r="OCT171" s="90"/>
      <c r="OCU171" s="90"/>
      <c r="OCV171" s="90"/>
      <c r="OCW171" s="90"/>
      <c r="OCX171" s="90"/>
      <c r="OCY171" s="90"/>
      <c r="OCZ171" s="90"/>
      <c r="ODA171" s="90"/>
      <c r="ODB171" s="90"/>
      <c r="ODC171" s="90"/>
      <c r="ODD171" s="90"/>
      <c r="ODE171" s="90"/>
      <c r="ODF171" s="90"/>
      <c r="ODG171" s="90"/>
      <c r="ODH171" s="90"/>
      <c r="ODI171" s="90"/>
      <c r="ODJ171" s="90"/>
      <c r="ODK171" s="90"/>
      <c r="ODL171" s="90"/>
      <c r="ODM171" s="90"/>
      <c r="ODN171" s="90"/>
      <c r="ODO171" s="90"/>
      <c r="ODP171" s="90"/>
      <c r="ODQ171" s="90"/>
      <c r="ODR171" s="90"/>
      <c r="ODS171" s="90"/>
      <c r="ODT171" s="90"/>
      <c r="ODU171" s="90"/>
      <c r="ODV171" s="90"/>
      <c r="ODW171" s="90"/>
      <c r="ODX171" s="90"/>
      <c r="ODY171" s="90"/>
      <c r="ODZ171" s="90"/>
      <c r="OEA171" s="90"/>
      <c r="OEB171" s="90"/>
      <c r="OEC171" s="90"/>
      <c r="OED171" s="90"/>
      <c r="OEE171" s="90"/>
      <c r="OEF171" s="90"/>
      <c r="OEG171" s="90"/>
      <c r="OEH171" s="90"/>
      <c r="OEI171" s="90"/>
      <c r="OEJ171" s="90"/>
      <c r="OEK171" s="90"/>
      <c r="OEL171" s="90"/>
      <c r="OEM171" s="90"/>
      <c r="OEN171" s="90"/>
      <c r="OEO171" s="90"/>
      <c r="OEP171" s="90"/>
      <c r="OEQ171" s="90"/>
      <c r="OER171" s="90"/>
      <c r="OES171" s="90"/>
      <c r="OET171" s="90"/>
      <c r="OEU171" s="90"/>
      <c r="OEV171" s="90"/>
      <c r="OEW171" s="90"/>
      <c r="OEX171" s="90"/>
      <c r="OEY171" s="90"/>
      <c r="OEZ171" s="90"/>
      <c r="OFA171" s="90"/>
      <c r="OFB171" s="90"/>
      <c r="OFC171" s="90"/>
      <c r="OFD171" s="90"/>
      <c r="OFE171" s="90"/>
      <c r="OFF171" s="90"/>
      <c r="OFG171" s="90"/>
      <c r="OFH171" s="90"/>
      <c r="OFI171" s="90"/>
      <c r="OFJ171" s="90"/>
      <c r="OFK171" s="90"/>
      <c r="OFL171" s="90"/>
      <c r="OFM171" s="90"/>
      <c r="OFN171" s="90"/>
      <c r="OFO171" s="90"/>
      <c r="OFP171" s="90"/>
      <c r="OFQ171" s="90"/>
      <c r="OFR171" s="90"/>
      <c r="OFS171" s="90"/>
      <c r="OFT171" s="90"/>
      <c r="OFU171" s="90"/>
      <c r="OFV171" s="90"/>
      <c r="OFW171" s="90"/>
      <c r="OFX171" s="90"/>
      <c r="OFY171" s="90"/>
      <c r="OFZ171" s="90"/>
      <c r="OGA171" s="90"/>
      <c r="OGB171" s="90"/>
      <c r="OGC171" s="90"/>
      <c r="OGD171" s="90"/>
      <c r="OGE171" s="90"/>
      <c r="OGF171" s="90"/>
      <c r="OGG171" s="90"/>
      <c r="OGH171" s="90"/>
      <c r="OGI171" s="90"/>
      <c r="OGJ171" s="90"/>
      <c r="OGK171" s="90"/>
      <c r="OGL171" s="90"/>
      <c r="OGM171" s="90"/>
      <c r="OGN171" s="90"/>
      <c r="OGO171" s="90"/>
      <c r="OGP171" s="90"/>
      <c r="OGQ171" s="90"/>
      <c r="OGR171" s="90"/>
      <c r="OGS171" s="90"/>
      <c r="OGT171" s="90"/>
      <c r="OGU171" s="90"/>
      <c r="OGV171" s="90"/>
      <c r="OGW171" s="90"/>
      <c r="OGX171" s="90"/>
      <c r="OGY171" s="90"/>
      <c r="OGZ171" s="90"/>
      <c r="OHA171" s="90"/>
      <c r="OHB171" s="90"/>
      <c r="OHC171" s="90"/>
      <c r="OHD171" s="90"/>
      <c r="OHE171" s="90"/>
      <c r="OHF171" s="90"/>
      <c r="OHG171" s="90"/>
      <c r="OHH171" s="90"/>
      <c r="OHI171" s="90"/>
      <c r="OHJ171" s="90"/>
      <c r="OHK171" s="90"/>
      <c r="OHL171" s="90"/>
      <c r="OHM171" s="90"/>
      <c r="OHN171" s="90"/>
      <c r="OHO171" s="90"/>
      <c r="OHP171" s="90"/>
      <c r="OHQ171" s="90"/>
      <c r="OHR171" s="90"/>
      <c r="OHS171" s="90"/>
      <c r="OHT171" s="90"/>
      <c r="OHU171" s="90"/>
      <c r="OHV171" s="90"/>
      <c r="OHW171" s="90"/>
      <c r="OHX171" s="90"/>
      <c r="OHY171" s="90"/>
      <c r="OHZ171" s="90"/>
      <c r="OIA171" s="90"/>
      <c r="OIB171" s="90"/>
      <c r="OIC171" s="90"/>
      <c r="OID171" s="90"/>
      <c r="OIE171" s="90"/>
      <c r="OIF171" s="90"/>
      <c r="OIG171" s="90"/>
      <c r="OIH171" s="90"/>
      <c r="OII171" s="90"/>
      <c r="OIJ171" s="90"/>
      <c r="OIK171" s="90"/>
      <c r="OIL171" s="90"/>
      <c r="OIM171" s="90"/>
      <c r="OIN171" s="90"/>
      <c r="OIO171" s="90"/>
      <c r="OIP171" s="90"/>
      <c r="OIQ171" s="90"/>
      <c r="OIR171" s="90"/>
      <c r="OIS171" s="90"/>
      <c r="OIT171" s="90"/>
      <c r="OIU171" s="90"/>
      <c r="OIV171" s="90"/>
      <c r="OIW171" s="90"/>
      <c r="OIX171" s="90"/>
      <c r="OIY171" s="90"/>
      <c r="OIZ171" s="90"/>
      <c r="OJA171" s="90"/>
      <c r="OJB171" s="90"/>
      <c r="OJC171" s="90"/>
      <c r="OJD171" s="90"/>
      <c r="OJE171" s="90"/>
      <c r="OJF171" s="90"/>
      <c r="OJG171" s="90"/>
      <c r="OJH171" s="90"/>
      <c r="OJI171" s="90"/>
      <c r="OJJ171" s="90"/>
      <c r="OJK171" s="90"/>
      <c r="OJL171" s="90"/>
      <c r="OJM171" s="90"/>
      <c r="OJN171" s="90"/>
      <c r="OJO171" s="90"/>
      <c r="OJP171" s="90"/>
      <c r="OJQ171" s="90"/>
      <c r="OJR171" s="90"/>
      <c r="OJS171" s="90"/>
      <c r="OJT171" s="90"/>
      <c r="OJU171" s="90"/>
      <c r="OJV171" s="90"/>
      <c r="OJW171" s="90"/>
      <c r="OJX171" s="90"/>
      <c r="OJY171" s="90"/>
      <c r="OJZ171" s="90"/>
      <c r="OKA171" s="90"/>
      <c r="OKB171" s="90"/>
      <c r="OKC171" s="90"/>
      <c r="OKD171" s="90"/>
      <c r="OKE171" s="90"/>
      <c r="OKF171" s="90"/>
      <c r="OKG171" s="90"/>
      <c r="OKH171" s="90"/>
      <c r="OKI171" s="90"/>
      <c r="OKJ171" s="90"/>
      <c r="OKK171" s="90"/>
      <c r="OKL171" s="90"/>
      <c r="OKM171" s="90"/>
      <c r="OKN171" s="90"/>
      <c r="OKO171" s="90"/>
      <c r="OKP171" s="90"/>
      <c r="OKQ171" s="90"/>
      <c r="OKR171" s="90"/>
      <c r="OKS171" s="90"/>
      <c r="OKT171" s="90"/>
      <c r="OKU171" s="90"/>
      <c r="OKV171" s="90"/>
      <c r="OKW171" s="90"/>
      <c r="OKX171" s="90"/>
      <c r="OKY171" s="90"/>
      <c r="OKZ171" s="90"/>
      <c r="OLA171" s="90"/>
      <c r="OLB171" s="90"/>
      <c r="OLC171" s="90"/>
      <c r="OLD171" s="90"/>
      <c r="OLE171" s="90"/>
      <c r="OLF171" s="90"/>
      <c r="OLG171" s="90"/>
      <c r="OLH171" s="90"/>
      <c r="OLI171" s="90"/>
      <c r="OLJ171" s="90"/>
      <c r="OLK171" s="90"/>
      <c r="OLL171" s="90"/>
      <c r="OLM171" s="90"/>
      <c r="OLN171" s="90"/>
      <c r="OLO171" s="90"/>
      <c r="OLP171" s="90"/>
      <c r="OLQ171" s="90"/>
      <c r="OLR171" s="90"/>
      <c r="OLS171" s="90"/>
      <c r="OLT171" s="90"/>
      <c r="OLU171" s="90"/>
      <c r="OLV171" s="90"/>
      <c r="OLW171" s="90"/>
      <c r="OLX171" s="90"/>
      <c r="OLY171" s="90"/>
      <c r="OLZ171" s="90"/>
      <c r="OMA171" s="90"/>
      <c r="OMB171" s="90"/>
      <c r="OMC171" s="90"/>
      <c r="OMD171" s="90"/>
      <c r="OME171" s="90"/>
      <c r="OMF171" s="90"/>
      <c r="OMG171" s="90"/>
      <c r="OMH171" s="90"/>
      <c r="OMI171" s="90"/>
      <c r="OMJ171" s="90"/>
      <c r="OMK171" s="90"/>
      <c r="OML171" s="90"/>
      <c r="OMM171" s="90"/>
      <c r="OMN171" s="90"/>
      <c r="OMO171" s="90"/>
      <c r="OMP171" s="90"/>
      <c r="OMQ171" s="90"/>
      <c r="OMR171" s="90"/>
      <c r="OMS171" s="90"/>
      <c r="OMT171" s="90"/>
      <c r="OMU171" s="90"/>
      <c r="OMV171" s="90"/>
      <c r="OMW171" s="90"/>
      <c r="OMX171" s="90"/>
      <c r="OMY171" s="90"/>
      <c r="OMZ171" s="90"/>
      <c r="ONA171" s="90"/>
      <c r="ONB171" s="90"/>
      <c r="ONC171" s="90"/>
      <c r="OND171" s="90"/>
      <c r="ONE171" s="90"/>
      <c r="ONF171" s="90"/>
      <c r="ONG171" s="90"/>
      <c r="ONH171" s="90"/>
      <c r="ONI171" s="90"/>
      <c r="ONJ171" s="90"/>
      <c r="ONK171" s="90"/>
      <c r="ONL171" s="90"/>
      <c r="ONM171" s="90"/>
      <c r="ONN171" s="90"/>
      <c r="ONO171" s="90"/>
      <c r="ONP171" s="90"/>
      <c r="ONQ171" s="90"/>
      <c r="ONR171" s="90"/>
      <c r="ONS171" s="90"/>
      <c r="ONT171" s="90"/>
      <c r="ONU171" s="90"/>
      <c r="ONV171" s="90"/>
      <c r="ONW171" s="90"/>
      <c r="ONX171" s="90"/>
      <c r="ONY171" s="90"/>
      <c r="ONZ171" s="90"/>
      <c r="OOA171" s="90"/>
      <c r="OOB171" s="90"/>
      <c r="OOC171" s="90"/>
      <c r="OOD171" s="90"/>
      <c r="OOE171" s="90"/>
      <c r="OOF171" s="90"/>
      <c r="OOG171" s="90"/>
      <c r="OOH171" s="90"/>
      <c r="OOI171" s="90"/>
      <c r="OOJ171" s="90"/>
      <c r="OOK171" s="90"/>
      <c r="OOL171" s="90"/>
      <c r="OOM171" s="90"/>
      <c r="OON171" s="90"/>
      <c r="OOO171" s="90"/>
      <c r="OOP171" s="90"/>
      <c r="OOQ171" s="90"/>
      <c r="OOR171" s="90"/>
      <c r="OOS171" s="90"/>
      <c r="OOT171" s="90"/>
      <c r="OOU171" s="90"/>
      <c r="OOV171" s="90"/>
      <c r="OOW171" s="90"/>
      <c r="OOX171" s="90"/>
      <c r="OOY171" s="90"/>
      <c r="OOZ171" s="90"/>
      <c r="OPA171" s="90"/>
      <c r="OPB171" s="90"/>
      <c r="OPC171" s="90"/>
      <c r="OPD171" s="90"/>
      <c r="OPE171" s="90"/>
      <c r="OPF171" s="90"/>
      <c r="OPG171" s="90"/>
      <c r="OPH171" s="90"/>
      <c r="OPI171" s="90"/>
      <c r="OPJ171" s="90"/>
      <c r="OPK171" s="90"/>
      <c r="OPL171" s="90"/>
      <c r="OPM171" s="90"/>
      <c r="OPN171" s="90"/>
      <c r="OPO171" s="90"/>
      <c r="OPP171" s="90"/>
      <c r="OPQ171" s="90"/>
      <c r="OPR171" s="90"/>
      <c r="OPS171" s="90"/>
      <c r="OPT171" s="90"/>
      <c r="OPU171" s="90"/>
      <c r="OPV171" s="90"/>
      <c r="OPW171" s="90"/>
      <c r="OPX171" s="90"/>
      <c r="OPY171" s="90"/>
      <c r="OPZ171" s="90"/>
      <c r="OQA171" s="90"/>
      <c r="OQB171" s="90"/>
      <c r="OQC171" s="90"/>
      <c r="OQD171" s="90"/>
      <c r="OQE171" s="90"/>
      <c r="OQF171" s="90"/>
      <c r="OQG171" s="90"/>
      <c r="OQH171" s="90"/>
      <c r="OQI171" s="90"/>
      <c r="OQJ171" s="90"/>
      <c r="OQK171" s="90"/>
      <c r="OQL171" s="90"/>
      <c r="OQM171" s="90"/>
      <c r="OQN171" s="90"/>
      <c r="OQO171" s="90"/>
      <c r="OQP171" s="90"/>
      <c r="OQQ171" s="90"/>
      <c r="OQR171" s="90"/>
      <c r="OQS171" s="90"/>
      <c r="OQT171" s="90"/>
      <c r="OQU171" s="90"/>
      <c r="OQV171" s="90"/>
      <c r="OQW171" s="90"/>
      <c r="OQX171" s="90"/>
      <c r="OQY171" s="90"/>
      <c r="OQZ171" s="90"/>
      <c r="ORA171" s="90"/>
      <c r="ORB171" s="90"/>
      <c r="ORC171" s="90"/>
      <c r="ORD171" s="90"/>
      <c r="ORE171" s="90"/>
      <c r="ORF171" s="90"/>
      <c r="ORG171" s="90"/>
      <c r="ORH171" s="90"/>
      <c r="ORI171" s="90"/>
      <c r="ORJ171" s="90"/>
      <c r="ORK171" s="90"/>
      <c r="ORL171" s="90"/>
      <c r="ORM171" s="90"/>
      <c r="ORN171" s="90"/>
      <c r="ORO171" s="90"/>
      <c r="ORP171" s="90"/>
      <c r="ORQ171" s="90"/>
      <c r="ORR171" s="90"/>
      <c r="ORS171" s="90"/>
      <c r="ORT171" s="90"/>
      <c r="ORU171" s="90"/>
      <c r="ORV171" s="90"/>
      <c r="ORW171" s="90"/>
      <c r="ORX171" s="90"/>
      <c r="ORY171" s="90"/>
      <c r="ORZ171" s="90"/>
      <c r="OSA171" s="90"/>
      <c r="OSB171" s="90"/>
      <c r="OSC171" s="90"/>
      <c r="OSD171" s="90"/>
      <c r="OSE171" s="90"/>
      <c r="OSF171" s="90"/>
      <c r="OSG171" s="90"/>
      <c r="OSH171" s="90"/>
      <c r="OSI171" s="90"/>
      <c r="OSJ171" s="90"/>
      <c r="OSK171" s="90"/>
      <c r="OSL171" s="90"/>
      <c r="OSM171" s="90"/>
      <c r="OSN171" s="90"/>
      <c r="OSO171" s="90"/>
      <c r="OSP171" s="90"/>
      <c r="OSQ171" s="90"/>
      <c r="OSR171" s="90"/>
      <c r="OSS171" s="90"/>
      <c r="OST171" s="90"/>
      <c r="OSU171" s="90"/>
      <c r="OSV171" s="90"/>
      <c r="OSW171" s="90"/>
      <c r="OSX171" s="90"/>
      <c r="OSY171" s="90"/>
      <c r="OSZ171" s="90"/>
      <c r="OTA171" s="90"/>
      <c r="OTB171" s="90"/>
      <c r="OTC171" s="90"/>
      <c r="OTD171" s="90"/>
      <c r="OTE171" s="90"/>
      <c r="OTF171" s="90"/>
      <c r="OTG171" s="90"/>
      <c r="OTH171" s="90"/>
      <c r="OTI171" s="90"/>
      <c r="OTJ171" s="90"/>
      <c r="OTK171" s="90"/>
      <c r="OTL171" s="90"/>
      <c r="OTM171" s="90"/>
      <c r="OTN171" s="90"/>
      <c r="OTO171" s="90"/>
      <c r="OTP171" s="90"/>
      <c r="OTQ171" s="90"/>
      <c r="OTR171" s="90"/>
      <c r="OTS171" s="90"/>
      <c r="OTT171" s="90"/>
      <c r="OTU171" s="90"/>
      <c r="OTV171" s="90"/>
      <c r="OTW171" s="90"/>
      <c r="OTX171" s="90"/>
      <c r="OTY171" s="90"/>
      <c r="OTZ171" s="90"/>
      <c r="OUA171" s="90"/>
      <c r="OUB171" s="90"/>
      <c r="OUC171" s="90"/>
      <c r="OUD171" s="90"/>
      <c r="OUE171" s="90"/>
      <c r="OUF171" s="90"/>
      <c r="OUG171" s="90"/>
      <c r="OUH171" s="90"/>
      <c r="OUI171" s="90"/>
      <c r="OUJ171" s="90"/>
      <c r="OUK171" s="90"/>
      <c r="OUL171" s="90"/>
      <c r="OUM171" s="90"/>
      <c r="OUN171" s="90"/>
      <c r="OUO171" s="90"/>
      <c r="OUP171" s="90"/>
      <c r="OUQ171" s="90"/>
      <c r="OUR171" s="90"/>
      <c r="OUS171" s="90"/>
      <c r="OUT171" s="90"/>
      <c r="OUU171" s="90"/>
      <c r="OUV171" s="90"/>
      <c r="OUW171" s="90"/>
      <c r="OUX171" s="90"/>
      <c r="OUY171" s="90"/>
      <c r="OUZ171" s="90"/>
      <c r="OVA171" s="90"/>
      <c r="OVB171" s="90"/>
      <c r="OVC171" s="90"/>
      <c r="OVD171" s="90"/>
      <c r="OVE171" s="90"/>
      <c r="OVF171" s="90"/>
      <c r="OVG171" s="90"/>
      <c r="OVH171" s="90"/>
      <c r="OVI171" s="90"/>
      <c r="OVJ171" s="90"/>
      <c r="OVK171" s="90"/>
      <c r="OVL171" s="90"/>
      <c r="OVM171" s="90"/>
      <c r="OVN171" s="90"/>
      <c r="OVO171" s="90"/>
      <c r="OVP171" s="90"/>
      <c r="OVQ171" s="90"/>
      <c r="OVR171" s="90"/>
      <c r="OVS171" s="90"/>
      <c r="OVT171" s="90"/>
      <c r="OVU171" s="90"/>
      <c r="OVV171" s="90"/>
      <c r="OVW171" s="90"/>
      <c r="OVX171" s="90"/>
      <c r="OVY171" s="90"/>
      <c r="OVZ171" s="90"/>
      <c r="OWA171" s="90"/>
      <c r="OWB171" s="90"/>
      <c r="OWC171" s="90"/>
      <c r="OWD171" s="90"/>
      <c r="OWE171" s="90"/>
      <c r="OWF171" s="90"/>
      <c r="OWG171" s="90"/>
      <c r="OWH171" s="90"/>
      <c r="OWI171" s="90"/>
      <c r="OWJ171" s="90"/>
      <c r="OWK171" s="90"/>
      <c r="OWL171" s="90"/>
      <c r="OWM171" s="90"/>
      <c r="OWN171" s="90"/>
      <c r="OWO171" s="90"/>
      <c r="OWP171" s="90"/>
      <c r="OWQ171" s="90"/>
      <c r="OWR171" s="90"/>
      <c r="OWS171" s="90"/>
      <c r="OWT171" s="90"/>
      <c r="OWU171" s="90"/>
      <c r="OWV171" s="90"/>
      <c r="OWW171" s="90"/>
      <c r="OWX171" s="90"/>
      <c r="OWY171" s="90"/>
      <c r="OWZ171" s="90"/>
      <c r="OXA171" s="90"/>
      <c r="OXB171" s="90"/>
      <c r="OXC171" s="90"/>
      <c r="OXD171" s="90"/>
      <c r="OXE171" s="90"/>
      <c r="OXF171" s="90"/>
      <c r="OXG171" s="90"/>
      <c r="OXH171" s="90"/>
      <c r="OXI171" s="90"/>
      <c r="OXJ171" s="90"/>
      <c r="OXK171" s="90"/>
      <c r="OXL171" s="90"/>
      <c r="OXM171" s="90"/>
      <c r="OXN171" s="90"/>
      <c r="OXO171" s="90"/>
      <c r="OXP171" s="90"/>
      <c r="OXQ171" s="90"/>
      <c r="OXR171" s="90"/>
      <c r="OXS171" s="90"/>
      <c r="OXT171" s="90"/>
      <c r="OXU171" s="90"/>
      <c r="OXV171" s="90"/>
      <c r="OXW171" s="90"/>
      <c r="OXX171" s="90"/>
      <c r="OXY171" s="90"/>
      <c r="OXZ171" s="90"/>
      <c r="OYA171" s="90"/>
      <c r="OYB171" s="90"/>
      <c r="OYC171" s="90"/>
      <c r="OYD171" s="90"/>
      <c r="OYE171" s="90"/>
      <c r="OYF171" s="90"/>
      <c r="OYG171" s="90"/>
      <c r="OYH171" s="90"/>
      <c r="OYI171" s="90"/>
      <c r="OYJ171" s="90"/>
      <c r="OYK171" s="90"/>
      <c r="OYL171" s="90"/>
      <c r="OYM171" s="90"/>
      <c r="OYN171" s="90"/>
      <c r="OYO171" s="90"/>
      <c r="OYP171" s="90"/>
      <c r="OYQ171" s="90"/>
      <c r="OYR171" s="90"/>
      <c r="OYS171" s="90"/>
      <c r="OYT171" s="90"/>
      <c r="OYU171" s="90"/>
      <c r="OYV171" s="90"/>
      <c r="OYW171" s="90"/>
      <c r="OYX171" s="90"/>
      <c r="OYY171" s="90"/>
      <c r="OYZ171" s="90"/>
      <c r="OZA171" s="90"/>
      <c r="OZB171" s="90"/>
      <c r="OZC171" s="90"/>
      <c r="OZD171" s="90"/>
      <c r="OZE171" s="90"/>
      <c r="OZF171" s="90"/>
      <c r="OZG171" s="90"/>
      <c r="OZH171" s="90"/>
      <c r="OZI171" s="90"/>
      <c r="OZJ171" s="90"/>
      <c r="OZK171" s="90"/>
      <c r="OZL171" s="90"/>
      <c r="OZM171" s="90"/>
      <c r="OZN171" s="90"/>
      <c r="OZO171" s="90"/>
      <c r="OZP171" s="90"/>
      <c r="OZQ171" s="90"/>
      <c r="OZR171" s="90"/>
      <c r="OZS171" s="90"/>
      <c r="OZT171" s="90"/>
      <c r="OZU171" s="90"/>
      <c r="OZV171" s="90"/>
      <c r="OZW171" s="90"/>
      <c r="OZX171" s="90"/>
      <c r="OZY171" s="90"/>
      <c r="OZZ171" s="90"/>
      <c r="PAA171" s="90"/>
      <c r="PAB171" s="90"/>
      <c r="PAC171" s="90"/>
      <c r="PAD171" s="90"/>
      <c r="PAE171" s="90"/>
      <c r="PAF171" s="90"/>
      <c r="PAG171" s="90"/>
      <c r="PAH171" s="90"/>
      <c r="PAI171" s="90"/>
      <c r="PAJ171" s="90"/>
      <c r="PAK171" s="90"/>
      <c r="PAL171" s="90"/>
      <c r="PAM171" s="90"/>
      <c r="PAN171" s="90"/>
      <c r="PAO171" s="90"/>
      <c r="PAP171" s="90"/>
      <c r="PAQ171" s="90"/>
      <c r="PAR171" s="90"/>
      <c r="PAS171" s="90"/>
      <c r="PAT171" s="90"/>
      <c r="PAU171" s="90"/>
      <c r="PAV171" s="90"/>
      <c r="PAW171" s="90"/>
      <c r="PAX171" s="90"/>
      <c r="PAY171" s="90"/>
      <c r="PAZ171" s="90"/>
      <c r="PBA171" s="90"/>
      <c r="PBB171" s="90"/>
      <c r="PBC171" s="90"/>
      <c r="PBD171" s="90"/>
      <c r="PBE171" s="90"/>
      <c r="PBF171" s="90"/>
      <c r="PBG171" s="90"/>
      <c r="PBH171" s="90"/>
      <c r="PBI171" s="90"/>
      <c r="PBJ171" s="90"/>
      <c r="PBK171" s="90"/>
      <c r="PBL171" s="90"/>
      <c r="PBM171" s="90"/>
      <c r="PBN171" s="90"/>
      <c r="PBO171" s="90"/>
      <c r="PBP171" s="90"/>
      <c r="PBQ171" s="90"/>
      <c r="PBR171" s="90"/>
      <c r="PBS171" s="90"/>
      <c r="PBT171" s="90"/>
      <c r="PBU171" s="90"/>
      <c r="PBV171" s="90"/>
      <c r="PBW171" s="90"/>
      <c r="PBX171" s="90"/>
      <c r="PBY171" s="90"/>
      <c r="PBZ171" s="90"/>
      <c r="PCA171" s="90"/>
      <c r="PCB171" s="90"/>
      <c r="PCC171" s="90"/>
      <c r="PCD171" s="90"/>
      <c r="PCE171" s="90"/>
      <c r="PCF171" s="90"/>
      <c r="PCG171" s="90"/>
      <c r="PCH171" s="90"/>
      <c r="PCI171" s="90"/>
      <c r="PCJ171" s="90"/>
      <c r="PCK171" s="90"/>
      <c r="PCL171" s="90"/>
      <c r="PCM171" s="90"/>
      <c r="PCN171" s="90"/>
      <c r="PCO171" s="90"/>
      <c r="PCP171" s="90"/>
      <c r="PCQ171" s="90"/>
      <c r="PCR171" s="90"/>
      <c r="PCS171" s="90"/>
      <c r="PCT171" s="90"/>
      <c r="PCU171" s="90"/>
      <c r="PCV171" s="90"/>
      <c r="PCW171" s="90"/>
      <c r="PCX171" s="90"/>
      <c r="PCY171" s="90"/>
      <c r="PCZ171" s="90"/>
      <c r="PDA171" s="90"/>
      <c r="PDB171" s="90"/>
      <c r="PDC171" s="90"/>
      <c r="PDD171" s="90"/>
      <c r="PDE171" s="90"/>
      <c r="PDF171" s="90"/>
      <c r="PDG171" s="90"/>
      <c r="PDH171" s="90"/>
      <c r="PDI171" s="90"/>
      <c r="PDJ171" s="90"/>
      <c r="PDK171" s="90"/>
      <c r="PDL171" s="90"/>
      <c r="PDM171" s="90"/>
      <c r="PDN171" s="90"/>
      <c r="PDO171" s="90"/>
      <c r="PDP171" s="90"/>
      <c r="PDQ171" s="90"/>
      <c r="PDR171" s="90"/>
      <c r="PDS171" s="90"/>
      <c r="PDT171" s="90"/>
      <c r="PDU171" s="90"/>
      <c r="PDV171" s="90"/>
      <c r="PDW171" s="90"/>
      <c r="PDX171" s="90"/>
      <c r="PDY171" s="90"/>
      <c r="PDZ171" s="90"/>
      <c r="PEA171" s="90"/>
      <c r="PEB171" s="90"/>
      <c r="PEC171" s="90"/>
      <c r="PED171" s="90"/>
      <c r="PEE171" s="90"/>
      <c r="PEF171" s="90"/>
      <c r="PEG171" s="90"/>
      <c r="PEH171" s="90"/>
      <c r="PEI171" s="90"/>
      <c r="PEJ171" s="90"/>
      <c r="PEK171" s="90"/>
      <c r="PEL171" s="90"/>
      <c r="PEM171" s="90"/>
      <c r="PEN171" s="90"/>
      <c r="PEO171" s="90"/>
      <c r="PEP171" s="90"/>
      <c r="PEQ171" s="90"/>
      <c r="PER171" s="90"/>
      <c r="PES171" s="90"/>
      <c r="PET171" s="90"/>
      <c r="PEU171" s="90"/>
      <c r="PEV171" s="90"/>
      <c r="PEW171" s="90"/>
      <c r="PEX171" s="90"/>
      <c r="PEY171" s="90"/>
      <c r="PEZ171" s="90"/>
      <c r="PFA171" s="90"/>
      <c r="PFB171" s="90"/>
      <c r="PFC171" s="90"/>
      <c r="PFD171" s="90"/>
      <c r="PFE171" s="90"/>
      <c r="PFF171" s="90"/>
      <c r="PFG171" s="90"/>
      <c r="PFH171" s="90"/>
      <c r="PFI171" s="90"/>
      <c r="PFJ171" s="90"/>
      <c r="PFK171" s="90"/>
      <c r="PFL171" s="90"/>
      <c r="PFM171" s="90"/>
      <c r="PFN171" s="90"/>
      <c r="PFO171" s="90"/>
      <c r="PFP171" s="90"/>
      <c r="PFQ171" s="90"/>
      <c r="PFR171" s="90"/>
      <c r="PFS171" s="90"/>
      <c r="PFT171" s="90"/>
      <c r="PFU171" s="90"/>
      <c r="PFV171" s="90"/>
      <c r="PFW171" s="90"/>
      <c r="PFX171" s="90"/>
      <c r="PFY171" s="90"/>
      <c r="PFZ171" s="90"/>
      <c r="PGA171" s="90"/>
      <c r="PGB171" s="90"/>
      <c r="PGC171" s="90"/>
      <c r="PGD171" s="90"/>
      <c r="PGE171" s="90"/>
      <c r="PGF171" s="90"/>
      <c r="PGG171" s="90"/>
      <c r="PGH171" s="90"/>
      <c r="PGI171" s="90"/>
      <c r="PGJ171" s="90"/>
      <c r="PGK171" s="90"/>
      <c r="PGL171" s="90"/>
      <c r="PGM171" s="90"/>
      <c r="PGN171" s="90"/>
      <c r="PGO171" s="90"/>
      <c r="PGP171" s="90"/>
      <c r="PGQ171" s="90"/>
      <c r="PGR171" s="90"/>
      <c r="PGS171" s="90"/>
      <c r="PGT171" s="90"/>
      <c r="PGU171" s="90"/>
      <c r="PGV171" s="90"/>
      <c r="PGW171" s="90"/>
      <c r="PGX171" s="90"/>
      <c r="PGY171" s="90"/>
      <c r="PGZ171" s="90"/>
      <c r="PHA171" s="90"/>
      <c r="PHB171" s="90"/>
      <c r="PHC171" s="90"/>
      <c r="PHD171" s="90"/>
      <c r="PHE171" s="90"/>
      <c r="PHF171" s="90"/>
      <c r="PHG171" s="90"/>
      <c r="PHH171" s="90"/>
      <c r="PHI171" s="90"/>
      <c r="PHJ171" s="90"/>
      <c r="PHK171" s="90"/>
      <c r="PHL171" s="90"/>
      <c r="PHM171" s="90"/>
      <c r="PHN171" s="90"/>
      <c r="PHO171" s="90"/>
      <c r="PHP171" s="90"/>
      <c r="PHQ171" s="90"/>
      <c r="PHR171" s="90"/>
      <c r="PHS171" s="90"/>
      <c r="PHT171" s="90"/>
      <c r="PHU171" s="90"/>
      <c r="PHV171" s="90"/>
      <c r="PHW171" s="90"/>
      <c r="PHX171" s="90"/>
      <c r="PHY171" s="90"/>
      <c r="PHZ171" s="90"/>
      <c r="PIA171" s="90"/>
      <c r="PIB171" s="90"/>
      <c r="PIC171" s="90"/>
      <c r="PID171" s="90"/>
      <c r="PIE171" s="90"/>
      <c r="PIF171" s="90"/>
      <c r="PIG171" s="90"/>
      <c r="PIH171" s="90"/>
      <c r="PII171" s="90"/>
      <c r="PIJ171" s="90"/>
      <c r="PIK171" s="90"/>
      <c r="PIL171" s="90"/>
      <c r="PIM171" s="90"/>
      <c r="PIN171" s="90"/>
      <c r="PIO171" s="90"/>
      <c r="PIP171" s="90"/>
      <c r="PIQ171" s="90"/>
      <c r="PIR171" s="90"/>
      <c r="PIS171" s="90"/>
      <c r="PIT171" s="90"/>
      <c r="PIU171" s="90"/>
      <c r="PIV171" s="90"/>
      <c r="PIW171" s="90"/>
      <c r="PIX171" s="90"/>
      <c r="PIY171" s="90"/>
      <c r="PIZ171" s="90"/>
      <c r="PJA171" s="90"/>
      <c r="PJB171" s="90"/>
      <c r="PJC171" s="90"/>
      <c r="PJD171" s="90"/>
      <c r="PJE171" s="90"/>
      <c r="PJF171" s="90"/>
      <c r="PJG171" s="90"/>
      <c r="PJH171" s="90"/>
      <c r="PJI171" s="90"/>
      <c r="PJJ171" s="90"/>
      <c r="PJK171" s="90"/>
      <c r="PJL171" s="90"/>
      <c r="PJM171" s="90"/>
      <c r="PJN171" s="90"/>
      <c r="PJO171" s="90"/>
      <c r="PJP171" s="90"/>
      <c r="PJQ171" s="90"/>
      <c r="PJR171" s="90"/>
      <c r="PJS171" s="90"/>
      <c r="PJT171" s="90"/>
      <c r="PJU171" s="90"/>
      <c r="PJV171" s="90"/>
      <c r="PJW171" s="90"/>
      <c r="PJX171" s="90"/>
      <c r="PJY171" s="90"/>
      <c r="PJZ171" s="90"/>
      <c r="PKA171" s="90"/>
      <c r="PKB171" s="90"/>
      <c r="PKC171" s="90"/>
      <c r="PKD171" s="90"/>
      <c r="PKE171" s="90"/>
      <c r="PKF171" s="90"/>
      <c r="PKG171" s="90"/>
      <c r="PKH171" s="90"/>
      <c r="PKI171" s="90"/>
      <c r="PKJ171" s="90"/>
      <c r="PKK171" s="90"/>
      <c r="PKL171" s="90"/>
      <c r="PKM171" s="90"/>
      <c r="PKN171" s="90"/>
      <c r="PKO171" s="90"/>
      <c r="PKP171" s="90"/>
      <c r="PKQ171" s="90"/>
      <c r="PKR171" s="90"/>
      <c r="PKS171" s="90"/>
      <c r="PKT171" s="90"/>
      <c r="PKU171" s="90"/>
      <c r="PKV171" s="90"/>
      <c r="PKW171" s="90"/>
      <c r="PKX171" s="90"/>
      <c r="PKY171" s="90"/>
      <c r="PKZ171" s="90"/>
      <c r="PLA171" s="90"/>
      <c r="PLB171" s="90"/>
      <c r="PLC171" s="90"/>
      <c r="PLD171" s="90"/>
      <c r="PLE171" s="90"/>
      <c r="PLF171" s="90"/>
      <c r="PLG171" s="90"/>
      <c r="PLH171" s="90"/>
      <c r="PLI171" s="90"/>
      <c r="PLJ171" s="90"/>
      <c r="PLK171" s="90"/>
      <c r="PLL171" s="90"/>
      <c r="PLM171" s="90"/>
      <c r="PLN171" s="90"/>
      <c r="PLO171" s="90"/>
      <c r="PLP171" s="90"/>
      <c r="PLQ171" s="90"/>
      <c r="PLR171" s="90"/>
      <c r="PLS171" s="90"/>
      <c r="PLT171" s="90"/>
      <c r="PLU171" s="90"/>
      <c r="PLV171" s="90"/>
      <c r="PLW171" s="90"/>
      <c r="PLX171" s="90"/>
      <c r="PLY171" s="90"/>
      <c r="PLZ171" s="90"/>
      <c r="PMA171" s="90"/>
      <c r="PMB171" s="90"/>
      <c r="PMC171" s="90"/>
      <c r="PMD171" s="90"/>
      <c r="PME171" s="90"/>
      <c r="PMF171" s="90"/>
      <c r="PMG171" s="90"/>
      <c r="PMH171" s="90"/>
      <c r="PMI171" s="90"/>
      <c r="PMJ171" s="90"/>
      <c r="PMK171" s="90"/>
      <c r="PML171" s="90"/>
      <c r="PMM171" s="90"/>
      <c r="PMN171" s="90"/>
      <c r="PMO171" s="90"/>
      <c r="PMP171" s="90"/>
      <c r="PMQ171" s="90"/>
      <c r="PMR171" s="90"/>
      <c r="PMS171" s="90"/>
      <c r="PMT171" s="90"/>
      <c r="PMU171" s="90"/>
      <c r="PMV171" s="90"/>
      <c r="PMW171" s="90"/>
      <c r="PMX171" s="90"/>
      <c r="PMY171" s="90"/>
      <c r="PMZ171" s="90"/>
      <c r="PNA171" s="90"/>
      <c r="PNB171" s="90"/>
      <c r="PNC171" s="90"/>
      <c r="PND171" s="90"/>
      <c r="PNE171" s="90"/>
      <c r="PNF171" s="90"/>
      <c r="PNG171" s="90"/>
      <c r="PNH171" s="90"/>
      <c r="PNI171" s="90"/>
      <c r="PNJ171" s="90"/>
      <c r="PNK171" s="90"/>
      <c r="PNL171" s="90"/>
      <c r="PNM171" s="90"/>
      <c r="PNN171" s="90"/>
      <c r="PNO171" s="90"/>
      <c r="PNP171" s="90"/>
      <c r="PNQ171" s="90"/>
      <c r="PNR171" s="90"/>
      <c r="PNS171" s="90"/>
      <c r="PNT171" s="90"/>
      <c r="PNU171" s="90"/>
      <c r="PNV171" s="90"/>
      <c r="PNW171" s="90"/>
      <c r="PNX171" s="90"/>
      <c r="PNY171" s="90"/>
      <c r="PNZ171" s="90"/>
      <c r="POA171" s="90"/>
      <c r="POB171" s="90"/>
      <c r="POC171" s="90"/>
      <c r="POD171" s="90"/>
      <c r="POE171" s="90"/>
      <c r="POF171" s="90"/>
      <c r="POG171" s="90"/>
      <c r="POH171" s="90"/>
      <c r="POI171" s="90"/>
      <c r="POJ171" s="90"/>
      <c r="POK171" s="90"/>
      <c r="POL171" s="90"/>
      <c r="POM171" s="90"/>
      <c r="PON171" s="90"/>
      <c r="POO171" s="90"/>
      <c r="POP171" s="90"/>
      <c r="POQ171" s="90"/>
      <c r="POR171" s="90"/>
      <c r="POS171" s="90"/>
      <c r="POT171" s="90"/>
      <c r="POU171" s="90"/>
      <c r="POV171" s="90"/>
      <c r="POW171" s="90"/>
      <c r="POX171" s="90"/>
      <c r="POY171" s="90"/>
      <c r="POZ171" s="90"/>
      <c r="PPA171" s="90"/>
      <c r="PPB171" s="90"/>
      <c r="PPC171" s="90"/>
      <c r="PPD171" s="90"/>
      <c r="PPE171" s="90"/>
      <c r="PPF171" s="90"/>
      <c r="PPG171" s="90"/>
      <c r="PPH171" s="90"/>
      <c r="PPI171" s="90"/>
      <c r="PPJ171" s="90"/>
      <c r="PPK171" s="90"/>
      <c r="PPL171" s="90"/>
      <c r="PPM171" s="90"/>
      <c r="PPN171" s="90"/>
      <c r="PPO171" s="90"/>
      <c r="PPP171" s="90"/>
      <c r="PPQ171" s="90"/>
      <c r="PPR171" s="90"/>
      <c r="PPS171" s="90"/>
      <c r="PPT171" s="90"/>
      <c r="PPU171" s="90"/>
      <c r="PPV171" s="90"/>
      <c r="PPW171" s="90"/>
      <c r="PPX171" s="90"/>
      <c r="PPY171" s="90"/>
      <c r="PPZ171" s="90"/>
      <c r="PQA171" s="90"/>
      <c r="PQB171" s="90"/>
      <c r="PQC171" s="90"/>
      <c r="PQD171" s="90"/>
      <c r="PQE171" s="90"/>
      <c r="PQF171" s="90"/>
      <c r="PQG171" s="90"/>
      <c r="PQH171" s="90"/>
      <c r="PQI171" s="90"/>
      <c r="PQJ171" s="90"/>
      <c r="PQK171" s="90"/>
      <c r="PQL171" s="90"/>
      <c r="PQM171" s="90"/>
      <c r="PQN171" s="90"/>
      <c r="PQO171" s="90"/>
      <c r="PQP171" s="90"/>
      <c r="PQQ171" s="90"/>
      <c r="PQR171" s="90"/>
      <c r="PQS171" s="90"/>
      <c r="PQT171" s="90"/>
      <c r="PQU171" s="90"/>
      <c r="PQV171" s="90"/>
      <c r="PQW171" s="90"/>
      <c r="PQX171" s="90"/>
      <c r="PQY171" s="90"/>
      <c r="PQZ171" s="90"/>
      <c r="PRA171" s="90"/>
      <c r="PRB171" s="90"/>
      <c r="PRC171" s="90"/>
      <c r="PRD171" s="90"/>
      <c r="PRE171" s="90"/>
      <c r="PRF171" s="90"/>
      <c r="PRG171" s="90"/>
      <c r="PRH171" s="90"/>
      <c r="PRI171" s="90"/>
      <c r="PRJ171" s="90"/>
      <c r="PRK171" s="90"/>
      <c r="PRL171" s="90"/>
      <c r="PRM171" s="90"/>
      <c r="PRN171" s="90"/>
      <c r="PRO171" s="90"/>
      <c r="PRP171" s="90"/>
      <c r="PRQ171" s="90"/>
      <c r="PRR171" s="90"/>
      <c r="PRS171" s="90"/>
      <c r="PRT171" s="90"/>
      <c r="PRU171" s="90"/>
      <c r="PRV171" s="90"/>
      <c r="PRW171" s="90"/>
      <c r="PRX171" s="90"/>
      <c r="PRY171" s="90"/>
      <c r="PRZ171" s="90"/>
      <c r="PSA171" s="90"/>
      <c r="PSB171" s="90"/>
      <c r="PSC171" s="90"/>
      <c r="PSD171" s="90"/>
      <c r="PSE171" s="90"/>
      <c r="PSF171" s="90"/>
      <c r="PSG171" s="90"/>
      <c r="PSH171" s="90"/>
      <c r="PSI171" s="90"/>
      <c r="PSJ171" s="90"/>
      <c r="PSK171" s="90"/>
      <c r="PSL171" s="90"/>
      <c r="PSM171" s="90"/>
      <c r="PSN171" s="90"/>
      <c r="PSO171" s="90"/>
      <c r="PSP171" s="90"/>
      <c r="PSQ171" s="90"/>
      <c r="PSR171" s="90"/>
      <c r="PSS171" s="90"/>
      <c r="PST171" s="90"/>
      <c r="PSU171" s="90"/>
      <c r="PSV171" s="90"/>
      <c r="PSW171" s="90"/>
      <c r="PSX171" s="90"/>
      <c r="PSY171" s="90"/>
      <c r="PSZ171" s="90"/>
      <c r="PTA171" s="90"/>
      <c r="PTB171" s="90"/>
      <c r="PTC171" s="90"/>
      <c r="PTD171" s="90"/>
      <c r="PTE171" s="90"/>
      <c r="PTF171" s="90"/>
      <c r="PTG171" s="90"/>
      <c r="PTH171" s="90"/>
      <c r="PTI171" s="90"/>
      <c r="PTJ171" s="90"/>
      <c r="PTK171" s="90"/>
      <c r="PTL171" s="90"/>
      <c r="PTM171" s="90"/>
      <c r="PTN171" s="90"/>
      <c r="PTO171" s="90"/>
      <c r="PTP171" s="90"/>
      <c r="PTQ171" s="90"/>
      <c r="PTR171" s="90"/>
      <c r="PTS171" s="90"/>
      <c r="PTT171" s="90"/>
      <c r="PTU171" s="90"/>
      <c r="PTV171" s="90"/>
      <c r="PTW171" s="90"/>
      <c r="PTX171" s="90"/>
      <c r="PTY171" s="90"/>
      <c r="PTZ171" s="90"/>
      <c r="PUA171" s="90"/>
      <c r="PUB171" s="90"/>
      <c r="PUC171" s="90"/>
      <c r="PUD171" s="90"/>
      <c r="PUE171" s="90"/>
      <c r="PUF171" s="90"/>
      <c r="PUG171" s="90"/>
      <c r="PUH171" s="90"/>
      <c r="PUI171" s="90"/>
      <c r="PUJ171" s="90"/>
      <c r="PUK171" s="90"/>
      <c r="PUL171" s="90"/>
      <c r="PUM171" s="90"/>
      <c r="PUN171" s="90"/>
      <c r="PUO171" s="90"/>
      <c r="PUP171" s="90"/>
      <c r="PUQ171" s="90"/>
      <c r="PUR171" s="90"/>
      <c r="PUS171" s="90"/>
      <c r="PUT171" s="90"/>
      <c r="PUU171" s="90"/>
      <c r="PUV171" s="90"/>
      <c r="PUW171" s="90"/>
      <c r="PUX171" s="90"/>
      <c r="PUY171" s="90"/>
      <c r="PUZ171" s="90"/>
      <c r="PVA171" s="90"/>
      <c r="PVB171" s="90"/>
      <c r="PVC171" s="90"/>
      <c r="PVD171" s="90"/>
      <c r="PVE171" s="90"/>
      <c r="PVF171" s="90"/>
      <c r="PVG171" s="90"/>
      <c r="PVH171" s="90"/>
      <c r="PVI171" s="90"/>
      <c r="PVJ171" s="90"/>
      <c r="PVK171" s="90"/>
      <c r="PVL171" s="90"/>
      <c r="PVM171" s="90"/>
      <c r="PVN171" s="90"/>
      <c r="PVO171" s="90"/>
      <c r="PVP171" s="90"/>
      <c r="PVQ171" s="90"/>
      <c r="PVR171" s="90"/>
      <c r="PVS171" s="90"/>
      <c r="PVT171" s="90"/>
      <c r="PVU171" s="90"/>
      <c r="PVV171" s="90"/>
      <c r="PVW171" s="90"/>
      <c r="PVX171" s="90"/>
      <c r="PVY171" s="90"/>
      <c r="PVZ171" s="90"/>
      <c r="PWA171" s="90"/>
      <c r="PWB171" s="90"/>
      <c r="PWC171" s="90"/>
      <c r="PWD171" s="90"/>
      <c r="PWE171" s="90"/>
      <c r="PWF171" s="90"/>
      <c r="PWG171" s="90"/>
      <c r="PWH171" s="90"/>
      <c r="PWI171" s="90"/>
      <c r="PWJ171" s="90"/>
      <c r="PWK171" s="90"/>
      <c r="PWL171" s="90"/>
      <c r="PWM171" s="90"/>
      <c r="PWN171" s="90"/>
      <c r="PWO171" s="90"/>
      <c r="PWP171" s="90"/>
      <c r="PWQ171" s="90"/>
      <c r="PWR171" s="90"/>
      <c r="PWS171" s="90"/>
      <c r="PWT171" s="90"/>
      <c r="PWU171" s="90"/>
      <c r="PWV171" s="90"/>
      <c r="PWW171" s="90"/>
      <c r="PWX171" s="90"/>
      <c r="PWY171" s="90"/>
      <c r="PWZ171" s="90"/>
      <c r="PXA171" s="90"/>
      <c r="PXB171" s="90"/>
      <c r="PXC171" s="90"/>
      <c r="PXD171" s="90"/>
      <c r="PXE171" s="90"/>
      <c r="PXF171" s="90"/>
      <c r="PXG171" s="90"/>
      <c r="PXH171" s="90"/>
      <c r="PXI171" s="90"/>
      <c r="PXJ171" s="90"/>
      <c r="PXK171" s="90"/>
      <c r="PXL171" s="90"/>
      <c r="PXM171" s="90"/>
      <c r="PXN171" s="90"/>
      <c r="PXO171" s="90"/>
      <c r="PXP171" s="90"/>
      <c r="PXQ171" s="90"/>
      <c r="PXR171" s="90"/>
      <c r="PXS171" s="90"/>
      <c r="PXT171" s="90"/>
      <c r="PXU171" s="90"/>
      <c r="PXV171" s="90"/>
      <c r="PXW171" s="90"/>
      <c r="PXX171" s="90"/>
      <c r="PXY171" s="90"/>
      <c r="PXZ171" s="90"/>
      <c r="PYA171" s="90"/>
      <c r="PYB171" s="90"/>
      <c r="PYC171" s="90"/>
      <c r="PYD171" s="90"/>
      <c r="PYE171" s="90"/>
      <c r="PYF171" s="90"/>
      <c r="PYG171" s="90"/>
      <c r="PYH171" s="90"/>
      <c r="PYI171" s="90"/>
      <c r="PYJ171" s="90"/>
      <c r="PYK171" s="90"/>
      <c r="PYL171" s="90"/>
      <c r="PYM171" s="90"/>
      <c r="PYN171" s="90"/>
      <c r="PYO171" s="90"/>
      <c r="PYP171" s="90"/>
      <c r="PYQ171" s="90"/>
      <c r="PYR171" s="90"/>
      <c r="PYS171" s="90"/>
      <c r="PYT171" s="90"/>
      <c r="PYU171" s="90"/>
      <c r="PYV171" s="90"/>
      <c r="PYW171" s="90"/>
      <c r="PYX171" s="90"/>
      <c r="PYY171" s="90"/>
      <c r="PYZ171" s="90"/>
      <c r="PZA171" s="90"/>
      <c r="PZB171" s="90"/>
      <c r="PZC171" s="90"/>
      <c r="PZD171" s="90"/>
      <c r="PZE171" s="90"/>
      <c r="PZF171" s="90"/>
      <c r="PZG171" s="90"/>
      <c r="PZH171" s="90"/>
      <c r="PZI171" s="90"/>
      <c r="PZJ171" s="90"/>
      <c r="PZK171" s="90"/>
      <c r="PZL171" s="90"/>
      <c r="PZM171" s="90"/>
      <c r="PZN171" s="90"/>
      <c r="PZO171" s="90"/>
      <c r="PZP171" s="90"/>
      <c r="PZQ171" s="90"/>
      <c r="PZR171" s="90"/>
      <c r="PZS171" s="90"/>
      <c r="PZT171" s="90"/>
      <c r="PZU171" s="90"/>
      <c r="PZV171" s="90"/>
      <c r="PZW171" s="90"/>
      <c r="PZX171" s="90"/>
      <c r="PZY171" s="90"/>
      <c r="PZZ171" s="90"/>
      <c r="QAA171" s="90"/>
      <c r="QAB171" s="90"/>
      <c r="QAC171" s="90"/>
      <c r="QAD171" s="90"/>
      <c r="QAE171" s="90"/>
      <c r="QAF171" s="90"/>
      <c r="QAG171" s="90"/>
      <c r="QAH171" s="90"/>
      <c r="QAI171" s="90"/>
      <c r="QAJ171" s="90"/>
      <c r="QAK171" s="90"/>
      <c r="QAL171" s="90"/>
      <c r="QAM171" s="90"/>
      <c r="QAN171" s="90"/>
      <c r="QAO171" s="90"/>
      <c r="QAP171" s="90"/>
      <c r="QAQ171" s="90"/>
      <c r="QAR171" s="90"/>
      <c r="QAS171" s="90"/>
      <c r="QAT171" s="90"/>
      <c r="QAU171" s="90"/>
      <c r="QAV171" s="90"/>
      <c r="QAW171" s="90"/>
      <c r="QAX171" s="90"/>
      <c r="QAY171" s="90"/>
      <c r="QAZ171" s="90"/>
      <c r="QBA171" s="90"/>
      <c r="QBB171" s="90"/>
      <c r="QBC171" s="90"/>
      <c r="QBD171" s="90"/>
      <c r="QBE171" s="90"/>
      <c r="QBF171" s="90"/>
      <c r="QBG171" s="90"/>
      <c r="QBH171" s="90"/>
      <c r="QBI171" s="90"/>
      <c r="QBJ171" s="90"/>
      <c r="QBK171" s="90"/>
      <c r="QBL171" s="90"/>
      <c r="QBM171" s="90"/>
      <c r="QBN171" s="90"/>
      <c r="QBO171" s="90"/>
      <c r="QBP171" s="90"/>
      <c r="QBQ171" s="90"/>
      <c r="QBR171" s="90"/>
      <c r="QBS171" s="90"/>
      <c r="QBT171" s="90"/>
      <c r="QBU171" s="90"/>
      <c r="QBV171" s="90"/>
      <c r="QBW171" s="90"/>
      <c r="QBX171" s="90"/>
      <c r="QBY171" s="90"/>
      <c r="QBZ171" s="90"/>
      <c r="QCA171" s="90"/>
      <c r="QCB171" s="90"/>
      <c r="QCC171" s="90"/>
      <c r="QCD171" s="90"/>
      <c r="QCE171" s="90"/>
      <c r="QCF171" s="90"/>
      <c r="QCG171" s="90"/>
      <c r="QCH171" s="90"/>
      <c r="QCI171" s="90"/>
      <c r="QCJ171" s="90"/>
      <c r="QCK171" s="90"/>
      <c r="QCL171" s="90"/>
      <c r="QCM171" s="90"/>
      <c r="QCN171" s="90"/>
      <c r="QCO171" s="90"/>
      <c r="QCP171" s="90"/>
      <c r="QCQ171" s="90"/>
      <c r="QCR171" s="90"/>
      <c r="QCS171" s="90"/>
      <c r="QCT171" s="90"/>
      <c r="QCU171" s="90"/>
      <c r="QCV171" s="90"/>
      <c r="QCW171" s="90"/>
      <c r="QCX171" s="90"/>
      <c r="QCY171" s="90"/>
      <c r="QCZ171" s="90"/>
      <c r="QDA171" s="90"/>
      <c r="QDB171" s="90"/>
      <c r="QDC171" s="90"/>
      <c r="QDD171" s="90"/>
      <c r="QDE171" s="90"/>
      <c r="QDF171" s="90"/>
      <c r="QDG171" s="90"/>
      <c r="QDH171" s="90"/>
      <c r="QDI171" s="90"/>
      <c r="QDJ171" s="90"/>
      <c r="QDK171" s="90"/>
      <c r="QDL171" s="90"/>
      <c r="QDM171" s="90"/>
      <c r="QDN171" s="90"/>
      <c r="QDO171" s="90"/>
      <c r="QDP171" s="90"/>
      <c r="QDQ171" s="90"/>
      <c r="QDR171" s="90"/>
      <c r="QDS171" s="90"/>
      <c r="QDT171" s="90"/>
      <c r="QDU171" s="90"/>
      <c r="QDV171" s="90"/>
      <c r="QDW171" s="90"/>
      <c r="QDX171" s="90"/>
      <c r="QDY171" s="90"/>
      <c r="QDZ171" s="90"/>
      <c r="QEA171" s="90"/>
      <c r="QEB171" s="90"/>
      <c r="QEC171" s="90"/>
      <c r="QED171" s="90"/>
      <c r="QEE171" s="90"/>
      <c r="QEF171" s="90"/>
      <c r="QEG171" s="90"/>
      <c r="QEH171" s="90"/>
      <c r="QEI171" s="90"/>
      <c r="QEJ171" s="90"/>
      <c r="QEK171" s="90"/>
      <c r="QEL171" s="90"/>
      <c r="QEM171" s="90"/>
      <c r="QEN171" s="90"/>
      <c r="QEO171" s="90"/>
      <c r="QEP171" s="90"/>
      <c r="QEQ171" s="90"/>
      <c r="QER171" s="90"/>
      <c r="QES171" s="90"/>
      <c r="QET171" s="90"/>
      <c r="QEU171" s="90"/>
      <c r="QEV171" s="90"/>
      <c r="QEW171" s="90"/>
      <c r="QEX171" s="90"/>
      <c r="QEY171" s="90"/>
      <c r="QEZ171" s="90"/>
      <c r="QFA171" s="90"/>
      <c r="QFB171" s="90"/>
      <c r="QFC171" s="90"/>
      <c r="QFD171" s="90"/>
      <c r="QFE171" s="90"/>
      <c r="QFF171" s="90"/>
      <c r="QFG171" s="90"/>
      <c r="QFH171" s="90"/>
      <c r="QFI171" s="90"/>
      <c r="QFJ171" s="90"/>
      <c r="QFK171" s="90"/>
      <c r="QFL171" s="90"/>
      <c r="QFM171" s="90"/>
      <c r="QFN171" s="90"/>
      <c r="QFO171" s="90"/>
      <c r="QFP171" s="90"/>
      <c r="QFQ171" s="90"/>
      <c r="QFR171" s="90"/>
      <c r="QFS171" s="90"/>
      <c r="QFT171" s="90"/>
      <c r="QFU171" s="90"/>
      <c r="QFV171" s="90"/>
      <c r="QFW171" s="90"/>
      <c r="QFX171" s="90"/>
      <c r="QFY171" s="90"/>
      <c r="QFZ171" s="90"/>
      <c r="QGA171" s="90"/>
      <c r="QGB171" s="90"/>
      <c r="QGC171" s="90"/>
      <c r="QGD171" s="90"/>
      <c r="QGE171" s="90"/>
      <c r="QGF171" s="90"/>
      <c r="QGG171" s="90"/>
      <c r="QGH171" s="90"/>
      <c r="QGI171" s="90"/>
      <c r="QGJ171" s="90"/>
      <c r="QGK171" s="90"/>
      <c r="QGL171" s="90"/>
      <c r="QGM171" s="90"/>
      <c r="QGN171" s="90"/>
      <c r="QGO171" s="90"/>
      <c r="QGP171" s="90"/>
      <c r="QGQ171" s="90"/>
      <c r="QGR171" s="90"/>
      <c r="QGS171" s="90"/>
      <c r="QGT171" s="90"/>
      <c r="QGU171" s="90"/>
      <c r="QGV171" s="90"/>
      <c r="QGW171" s="90"/>
      <c r="QGX171" s="90"/>
      <c r="QGY171" s="90"/>
      <c r="QGZ171" s="90"/>
      <c r="QHA171" s="90"/>
      <c r="QHB171" s="90"/>
      <c r="QHC171" s="90"/>
      <c r="QHD171" s="90"/>
      <c r="QHE171" s="90"/>
      <c r="QHF171" s="90"/>
      <c r="QHG171" s="90"/>
      <c r="QHH171" s="90"/>
      <c r="QHI171" s="90"/>
      <c r="QHJ171" s="90"/>
      <c r="QHK171" s="90"/>
      <c r="QHL171" s="90"/>
      <c r="QHM171" s="90"/>
      <c r="QHN171" s="90"/>
      <c r="QHO171" s="90"/>
      <c r="QHP171" s="90"/>
      <c r="QHQ171" s="90"/>
      <c r="QHR171" s="90"/>
      <c r="QHS171" s="90"/>
      <c r="QHT171" s="90"/>
      <c r="QHU171" s="90"/>
      <c r="QHV171" s="90"/>
      <c r="QHW171" s="90"/>
      <c r="QHX171" s="90"/>
      <c r="QHY171" s="90"/>
      <c r="QHZ171" s="90"/>
      <c r="QIA171" s="90"/>
      <c r="QIB171" s="90"/>
      <c r="QIC171" s="90"/>
      <c r="QID171" s="90"/>
      <c r="QIE171" s="90"/>
      <c r="QIF171" s="90"/>
      <c r="QIG171" s="90"/>
      <c r="QIH171" s="90"/>
      <c r="QII171" s="90"/>
      <c r="QIJ171" s="90"/>
      <c r="QIK171" s="90"/>
      <c r="QIL171" s="90"/>
      <c r="QIM171" s="90"/>
      <c r="QIN171" s="90"/>
      <c r="QIO171" s="90"/>
      <c r="QIP171" s="90"/>
      <c r="QIQ171" s="90"/>
      <c r="QIR171" s="90"/>
      <c r="QIS171" s="90"/>
      <c r="QIT171" s="90"/>
      <c r="QIU171" s="90"/>
      <c r="QIV171" s="90"/>
      <c r="QIW171" s="90"/>
      <c r="QIX171" s="90"/>
      <c r="QIY171" s="90"/>
      <c r="QIZ171" s="90"/>
      <c r="QJA171" s="90"/>
      <c r="QJB171" s="90"/>
      <c r="QJC171" s="90"/>
      <c r="QJD171" s="90"/>
      <c r="QJE171" s="90"/>
      <c r="QJF171" s="90"/>
      <c r="QJG171" s="90"/>
      <c r="QJH171" s="90"/>
      <c r="QJI171" s="90"/>
      <c r="QJJ171" s="90"/>
      <c r="QJK171" s="90"/>
      <c r="QJL171" s="90"/>
      <c r="QJM171" s="90"/>
      <c r="QJN171" s="90"/>
      <c r="QJO171" s="90"/>
      <c r="QJP171" s="90"/>
      <c r="QJQ171" s="90"/>
      <c r="QJR171" s="90"/>
      <c r="QJS171" s="90"/>
      <c r="QJT171" s="90"/>
      <c r="QJU171" s="90"/>
      <c r="QJV171" s="90"/>
      <c r="QJW171" s="90"/>
      <c r="QJX171" s="90"/>
      <c r="QJY171" s="90"/>
      <c r="QJZ171" s="90"/>
      <c r="QKA171" s="90"/>
      <c r="QKB171" s="90"/>
      <c r="QKC171" s="90"/>
      <c r="QKD171" s="90"/>
      <c r="QKE171" s="90"/>
      <c r="QKF171" s="90"/>
      <c r="QKG171" s="90"/>
      <c r="QKH171" s="90"/>
      <c r="QKI171" s="90"/>
      <c r="QKJ171" s="90"/>
      <c r="QKK171" s="90"/>
      <c r="QKL171" s="90"/>
      <c r="QKM171" s="90"/>
      <c r="QKN171" s="90"/>
      <c r="QKO171" s="90"/>
      <c r="QKP171" s="90"/>
      <c r="QKQ171" s="90"/>
      <c r="QKR171" s="90"/>
      <c r="QKS171" s="90"/>
      <c r="QKT171" s="90"/>
      <c r="QKU171" s="90"/>
      <c r="QKV171" s="90"/>
      <c r="QKW171" s="90"/>
      <c r="QKX171" s="90"/>
      <c r="QKY171" s="90"/>
      <c r="QKZ171" s="90"/>
      <c r="QLA171" s="90"/>
      <c r="QLB171" s="90"/>
      <c r="QLC171" s="90"/>
      <c r="QLD171" s="90"/>
      <c r="QLE171" s="90"/>
      <c r="QLF171" s="90"/>
      <c r="QLG171" s="90"/>
      <c r="QLH171" s="90"/>
      <c r="QLI171" s="90"/>
      <c r="QLJ171" s="90"/>
      <c r="QLK171" s="90"/>
      <c r="QLL171" s="90"/>
      <c r="QLM171" s="90"/>
      <c r="QLN171" s="90"/>
      <c r="QLO171" s="90"/>
      <c r="QLP171" s="90"/>
      <c r="QLQ171" s="90"/>
      <c r="QLR171" s="90"/>
      <c r="QLS171" s="90"/>
      <c r="QLT171" s="90"/>
      <c r="QLU171" s="90"/>
      <c r="QLV171" s="90"/>
      <c r="QLW171" s="90"/>
      <c r="QLX171" s="90"/>
      <c r="QLY171" s="90"/>
      <c r="QLZ171" s="90"/>
      <c r="QMA171" s="90"/>
      <c r="QMB171" s="90"/>
      <c r="QMC171" s="90"/>
      <c r="QMD171" s="90"/>
      <c r="QME171" s="90"/>
      <c r="QMF171" s="90"/>
      <c r="QMG171" s="90"/>
      <c r="QMH171" s="90"/>
      <c r="QMI171" s="90"/>
      <c r="QMJ171" s="90"/>
      <c r="QMK171" s="90"/>
      <c r="QML171" s="90"/>
      <c r="QMM171" s="90"/>
      <c r="QMN171" s="90"/>
      <c r="QMO171" s="90"/>
      <c r="QMP171" s="90"/>
      <c r="QMQ171" s="90"/>
      <c r="QMR171" s="90"/>
      <c r="QMS171" s="90"/>
      <c r="QMT171" s="90"/>
      <c r="QMU171" s="90"/>
      <c r="QMV171" s="90"/>
      <c r="QMW171" s="90"/>
      <c r="QMX171" s="90"/>
      <c r="QMY171" s="90"/>
      <c r="QMZ171" s="90"/>
      <c r="QNA171" s="90"/>
      <c r="QNB171" s="90"/>
      <c r="QNC171" s="90"/>
      <c r="QND171" s="90"/>
      <c r="QNE171" s="90"/>
      <c r="QNF171" s="90"/>
      <c r="QNG171" s="90"/>
      <c r="QNH171" s="90"/>
      <c r="QNI171" s="90"/>
      <c r="QNJ171" s="90"/>
      <c r="QNK171" s="90"/>
      <c r="QNL171" s="90"/>
      <c r="QNM171" s="90"/>
      <c r="QNN171" s="90"/>
      <c r="QNO171" s="90"/>
      <c r="QNP171" s="90"/>
      <c r="QNQ171" s="90"/>
      <c r="QNR171" s="90"/>
      <c r="QNS171" s="90"/>
      <c r="QNT171" s="90"/>
      <c r="QNU171" s="90"/>
      <c r="QNV171" s="90"/>
      <c r="QNW171" s="90"/>
      <c r="QNX171" s="90"/>
      <c r="QNY171" s="90"/>
      <c r="QNZ171" s="90"/>
      <c r="QOA171" s="90"/>
      <c r="QOB171" s="90"/>
      <c r="QOC171" s="90"/>
      <c r="QOD171" s="90"/>
      <c r="QOE171" s="90"/>
      <c r="QOF171" s="90"/>
      <c r="QOG171" s="90"/>
      <c r="QOH171" s="90"/>
      <c r="QOI171" s="90"/>
      <c r="QOJ171" s="90"/>
      <c r="QOK171" s="90"/>
      <c r="QOL171" s="90"/>
      <c r="QOM171" s="90"/>
      <c r="QON171" s="90"/>
      <c r="QOO171" s="90"/>
      <c r="QOP171" s="90"/>
      <c r="QOQ171" s="90"/>
      <c r="QOR171" s="90"/>
      <c r="QOS171" s="90"/>
      <c r="QOT171" s="90"/>
      <c r="QOU171" s="90"/>
      <c r="QOV171" s="90"/>
      <c r="QOW171" s="90"/>
      <c r="QOX171" s="90"/>
      <c r="QOY171" s="90"/>
      <c r="QOZ171" s="90"/>
      <c r="QPA171" s="90"/>
      <c r="QPB171" s="90"/>
      <c r="QPC171" s="90"/>
      <c r="QPD171" s="90"/>
      <c r="QPE171" s="90"/>
      <c r="QPF171" s="90"/>
      <c r="QPG171" s="90"/>
      <c r="QPH171" s="90"/>
      <c r="QPI171" s="90"/>
      <c r="QPJ171" s="90"/>
      <c r="QPK171" s="90"/>
      <c r="QPL171" s="90"/>
      <c r="QPM171" s="90"/>
      <c r="QPN171" s="90"/>
      <c r="QPO171" s="90"/>
      <c r="QPP171" s="90"/>
      <c r="QPQ171" s="90"/>
      <c r="QPR171" s="90"/>
      <c r="QPS171" s="90"/>
      <c r="QPT171" s="90"/>
      <c r="QPU171" s="90"/>
      <c r="QPV171" s="90"/>
      <c r="QPW171" s="90"/>
      <c r="QPX171" s="90"/>
      <c r="QPY171" s="90"/>
      <c r="QPZ171" s="90"/>
      <c r="QQA171" s="90"/>
      <c r="QQB171" s="90"/>
      <c r="QQC171" s="90"/>
      <c r="QQD171" s="90"/>
      <c r="QQE171" s="90"/>
      <c r="QQF171" s="90"/>
      <c r="QQG171" s="90"/>
      <c r="QQH171" s="90"/>
      <c r="QQI171" s="90"/>
      <c r="QQJ171" s="90"/>
      <c r="QQK171" s="90"/>
      <c r="QQL171" s="90"/>
      <c r="QQM171" s="90"/>
      <c r="QQN171" s="90"/>
      <c r="QQO171" s="90"/>
      <c r="QQP171" s="90"/>
      <c r="QQQ171" s="90"/>
      <c r="QQR171" s="90"/>
      <c r="QQS171" s="90"/>
      <c r="QQT171" s="90"/>
      <c r="QQU171" s="90"/>
      <c r="QQV171" s="90"/>
      <c r="QQW171" s="90"/>
      <c r="QQX171" s="90"/>
      <c r="QQY171" s="90"/>
      <c r="QQZ171" s="90"/>
      <c r="QRA171" s="90"/>
      <c r="QRB171" s="90"/>
      <c r="QRC171" s="90"/>
      <c r="QRD171" s="90"/>
      <c r="QRE171" s="90"/>
      <c r="QRF171" s="90"/>
      <c r="QRG171" s="90"/>
      <c r="QRH171" s="90"/>
      <c r="QRI171" s="90"/>
      <c r="QRJ171" s="90"/>
      <c r="QRK171" s="90"/>
      <c r="QRL171" s="90"/>
      <c r="QRM171" s="90"/>
      <c r="QRN171" s="90"/>
      <c r="QRO171" s="90"/>
      <c r="QRP171" s="90"/>
      <c r="QRQ171" s="90"/>
      <c r="QRR171" s="90"/>
      <c r="QRS171" s="90"/>
      <c r="QRT171" s="90"/>
      <c r="QRU171" s="90"/>
      <c r="QRV171" s="90"/>
      <c r="QRW171" s="90"/>
      <c r="QRX171" s="90"/>
      <c r="QRY171" s="90"/>
      <c r="QRZ171" s="90"/>
      <c r="QSA171" s="90"/>
      <c r="QSB171" s="90"/>
      <c r="QSC171" s="90"/>
      <c r="QSD171" s="90"/>
      <c r="QSE171" s="90"/>
      <c r="QSF171" s="90"/>
      <c r="QSG171" s="90"/>
      <c r="QSH171" s="90"/>
      <c r="QSI171" s="90"/>
      <c r="QSJ171" s="90"/>
      <c r="QSK171" s="90"/>
      <c r="QSL171" s="90"/>
      <c r="QSM171" s="90"/>
      <c r="QSN171" s="90"/>
      <c r="QSO171" s="90"/>
      <c r="QSP171" s="90"/>
      <c r="QSQ171" s="90"/>
      <c r="QSR171" s="90"/>
      <c r="QSS171" s="90"/>
      <c r="QST171" s="90"/>
      <c r="QSU171" s="90"/>
      <c r="QSV171" s="90"/>
      <c r="QSW171" s="90"/>
      <c r="QSX171" s="90"/>
      <c r="QSY171" s="90"/>
      <c r="QSZ171" s="90"/>
      <c r="QTA171" s="90"/>
      <c r="QTB171" s="90"/>
      <c r="QTC171" s="90"/>
      <c r="QTD171" s="90"/>
      <c r="QTE171" s="90"/>
      <c r="QTF171" s="90"/>
      <c r="QTG171" s="90"/>
      <c r="QTH171" s="90"/>
      <c r="QTI171" s="90"/>
      <c r="QTJ171" s="90"/>
      <c r="QTK171" s="90"/>
      <c r="QTL171" s="90"/>
      <c r="QTM171" s="90"/>
      <c r="QTN171" s="90"/>
      <c r="QTO171" s="90"/>
      <c r="QTP171" s="90"/>
      <c r="QTQ171" s="90"/>
      <c r="QTR171" s="90"/>
      <c r="QTS171" s="90"/>
      <c r="QTT171" s="90"/>
      <c r="QTU171" s="90"/>
      <c r="QTV171" s="90"/>
      <c r="QTW171" s="90"/>
      <c r="QTX171" s="90"/>
      <c r="QTY171" s="90"/>
      <c r="QTZ171" s="90"/>
      <c r="QUA171" s="90"/>
      <c r="QUB171" s="90"/>
      <c r="QUC171" s="90"/>
      <c r="QUD171" s="90"/>
      <c r="QUE171" s="90"/>
      <c r="QUF171" s="90"/>
      <c r="QUG171" s="90"/>
      <c r="QUH171" s="90"/>
      <c r="QUI171" s="90"/>
      <c r="QUJ171" s="90"/>
      <c r="QUK171" s="90"/>
      <c r="QUL171" s="90"/>
      <c r="QUM171" s="90"/>
      <c r="QUN171" s="90"/>
      <c r="QUO171" s="90"/>
      <c r="QUP171" s="90"/>
      <c r="QUQ171" s="90"/>
      <c r="QUR171" s="90"/>
      <c r="QUS171" s="90"/>
      <c r="QUT171" s="90"/>
      <c r="QUU171" s="90"/>
      <c r="QUV171" s="90"/>
      <c r="QUW171" s="90"/>
      <c r="QUX171" s="90"/>
      <c r="QUY171" s="90"/>
      <c r="QUZ171" s="90"/>
      <c r="QVA171" s="90"/>
      <c r="QVB171" s="90"/>
      <c r="QVC171" s="90"/>
      <c r="QVD171" s="90"/>
      <c r="QVE171" s="90"/>
      <c r="QVF171" s="90"/>
      <c r="QVG171" s="90"/>
      <c r="QVH171" s="90"/>
      <c r="QVI171" s="90"/>
      <c r="QVJ171" s="90"/>
      <c r="QVK171" s="90"/>
      <c r="QVL171" s="90"/>
      <c r="QVM171" s="90"/>
      <c r="QVN171" s="90"/>
      <c r="QVO171" s="90"/>
      <c r="QVP171" s="90"/>
      <c r="QVQ171" s="90"/>
      <c r="QVR171" s="90"/>
      <c r="QVS171" s="90"/>
      <c r="QVT171" s="90"/>
      <c r="QVU171" s="90"/>
      <c r="QVV171" s="90"/>
      <c r="QVW171" s="90"/>
      <c r="QVX171" s="90"/>
      <c r="QVY171" s="90"/>
      <c r="QVZ171" s="90"/>
      <c r="QWA171" s="90"/>
      <c r="QWB171" s="90"/>
      <c r="QWC171" s="90"/>
      <c r="QWD171" s="90"/>
      <c r="QWE171" s="90"/>
      <c r="QWF171" s="90"/>
      <c r="QWG171" s="90"/>
      <c r="QWH171" s="90"/>
      <c r="QWI171" s="90"/>
      <c r="QWJ171" s="90"/>
      <c r="QWK171" s="90"/>
      <c r="QWL171" s="90"/>
      <c r="QWM171" s="90"/>
      <c r="QWN171" s="90"/>
      <c r="QWO171" s="90"/>
      <c r="QWP171" s="90"/>
      <c r="QWQ171" s="90"/>
      <c r="QWR171" s="90"/>
      <c r="QWS171" s="90"/>
      <c r="QWT171" s="90"/>
      <c r="QWU171" s="90"/>
      <c r="QWV171" s="90"/>
      <c r="QWW171" s="90"/>
      <c r="QWX171" s="90"/>
      <c r="QWY171" s="90"/>
      <c r="QWZ171" s="90"/>
      <c r="QXA171" s="90"/>
      <c r="QXB171" s="90"/>
      <c r="QXC171" s="90"/>
      <c r="QXD171" s="90"/>
      <c r="QXE171" s="90"/>
      <c r="QXF171" s="90"/>
      <c r="QXG171" s="90"/>
      <c r="QXH171" s="90"/>
      <c r="QXI171" s="90"/>
      <c r="QXJ171" s="90"/>
      <c r="QXK171" s="90"/>
      <c r="QXL171" s="90"/>
      <c r="QXM171" s="90"/>
      <c r="QXN171" s="90"/>
      <c r="QXO171" s="90"/>
      <c r="QXP171" s="90"/>
      <c r="QXQ171" s="90"/>
      <c r="QXR171" s="90"/>
      <c r="QXS171" s="90"/>
      <c r="QXT171" s="90"/>
      <c r="QXU171" s="90"/>
      <c r="QXV171" s="90"/>
      <c r="QXW171" s="90"/>
      <c r="QXX171" s="90"/>
      <c r="QXY171" s="90"/>
      <c r="QXZ171" s="90"/>
      <c r="QYA171" s="90"/>
      <c r="QYB171" s="90"/>
      <c r="QYC171" s="90"/>
      <c r="QYD171" s="90"/>
      <c r="QYE171" s="90"/>
      <c r="QYF171" s="90"/>
      <c r="QYG171" s="90"/>
      <c r="QYH171" s="90"/>
      <c r="QYI171" s="90"/>
      <c r="QYJ171" s="90"/>
      <c r="QYK171" s="90"/>
      <c r="QYL171" s="90"/>
      <c r="QYM171" s="90"/>
      <c r="QYN171" s="90"/>
      <c r="QYO171" s="90"/>
      <c r="QYP171" s="90"/>
      <c r="QYQ171" s="90"/>
      <c r="QYR171" s="90"/>
      <c r="QYS171" s="90"/>
      <c r="QYT171" s="90"/>
      <c r="QYU171" s="90"/>
      <c r="QYV171" s="90"/>
      <c r="QYW171" s="90"/>
      <c r="QYX171" s="90"/>
      <c r="QYY171" s="90"/>
      <c r="QYZ171" s="90"/>
      <c r="QZA171" s="90"/>
      <c r="QZB171" s="90"/>
      <c r="QZC171" s="90"/>
      <c r="QZD171" s="90"/>
      <c r="QZE171" s="90"/>
      <c r="QZF171" s="90"/>
      <c r="QZG171" s="90"/>
      <c r="QZH171" s="90"/>
      <c r="QZI171" s="90"/>
      <c r="QZJ171" s="90"/>
      <c r="QZK171" s="90"/>
      <c r="QZL171" s="90"/>
      <c r="QZM171" s="90"/>
      <c r="QZN171" s="90"/>
      <c r="QZO171" s="90"/>
      <c r="QZP171" s="90"/>
      <c r="QZQ171" s="90"/>
      <c r="QZR171" s="90"/>
      <c r="QZS171" s="90"/>
      <c r="QZT171" s="90"/>
      <c r="QZU171" s="90"/>
      <c r="QZV171" s="90"/>
      <c r="QZW171" s="90"/>
      <c r="QZX171" s="90"/>
      <c r="QZY171" s="90"/>
      <c r="QZZ171" s="90"/>
      <c r="RAA171" s="90"/>
      <c r="RAB171" s="90"/>
      <c r="RAC171" s="90"/>
      <c r="RAD171" s="90"/>
      <c r="RAE171" s="90"/>
      <c r="RAF171" s="90"/>
      <c r="RAG171" s="90"/>
      <c r="RAH171" s="90"/>
      <c r="RAI171" s="90"/>
      <c r="RAJ171" s="90"/>
      <c r="RAK171" s="90"/>
      <c r="RAL171" s="90"/>
      <c r="RAM171" s="90"/>
      <c r="RAN171" s="90"/>
      <c r="RAO171" s="90"/>
      <c r="RAP171" s="90"/>
      <c r="RAQ171" s="90"/>
      <c r="RAR171" s="90"/>
      <c r="RAS171" s="90"/>
      <c r="RAT171" s="90"/>
      <c r="RAU171" s="90"/>
      <c r="RAV171" s="90"/>
      <c r="RAW171" s="90"/>
      <c r="RAX171" s="90"/>
      <c r="RAY171" s="90"/>
      <c r="RAZ171" s="90"/>
      <c r="RBA171" s="90"/>
      <c r="RBB171" s="90"/>
      <c r="RBC171" s="90"/>
      <c r="RBD171" s="90"/>
      <c r="RBE171" s="90"/>
      <c r="RBF171" s="90"/>
      <c r="RBG171" s="90"/>
      <c r="RBH171" s="90"/>
      <c r="RBI171" s="90"/>
      <c r="RBJ171" s="90"/>
      <c r="RBK171" s="90"/>
      <c r="RBL171" s="90"/>
      <c r="RBM171" s="90"/>
      <c r="RBN171" s="90"/>
      <c r="RBO171" s="90"/>
      <c r="RBP171" s="90"/>
      <c r="RBQ171" s="90"/>
      <c r="RBR171" s="90"/>
      <c r="RBS171" s="90"/>
      <c r="RBT171" s="90"/>
      <c r="RBU171" s="90"/>
      <c r="RBV171" s="90"/>
      <c r="RBW171" s="90"/>
      <c r="RBX171" s="90"/>
      <c r="RBY171" s="90"/>
      <c r="RBZ171" s="90"/>
      <c r="RCA171" s="90"/>
      <c r="RCB171" s="90"/>
      <c r="RCC171" s="90"/>
      <c r="RCD171" s="90"/>
      <c r="RCE171" s="90"/>
      <c r="RCF171" s="90"/>
      <c r="RCG171" s="90"/>
      <c r="RCH171" s="90"/>
      <c r="RCI171" s="90"/>
      <c r="RCJ171" s="90"/>
      <c r="RCK171" s="90"/>
      <c r="RCL171" s="90"/>
      <c r="RCM171" s="90"/>
      <c r="RCN171" s="90"/>
      <c r="RCO171" s="90"/>
      <c r="RCP171" s="90"/>
      <c r="RCQ171" s="90"/>
      <c r="RCR171" s="90"/>
      <c r="RCS171" s="90"/>
      <c r="RCT171" s="90"/>
      <c r="RCU171" s="90"/>
      <c r="RCV171" s="90"/>
      <c r="RCW171" s="90"/>
      <c r="RCX171" s="90"/>
      <c r="RCY171" s="90"/>
      <c r="RCZ171" s="90"/>
      <c r="RDA171" s="90"/>
      <c r="RDB171" s="90"/>
      <c r="RDC171" s="90"/>
      <c r="RDD171" s="90"/>
      <c r="RDE171" s="90"/>
      <c r="RDF171" s="90"/>
      <c r="RDG171" s="90"/>
      <c r="RDH171" s="90"/>
      <c r="RDI171" s="90"/>
      <c r="RDJ171" s="90"/>
      <c r="RDK171" s="90"/>
      <c r="RDL171" s="90"/>
      <c r="RDM171" s="90"/>
      <c r="RDN171" s="90"/>
      <c r="RDO171" s="90"/>
      <c r="RDP171" s="90"/>
      <c r="RDQ171" s="90"/>
      <c r="RDR171" s="90"/>
      <c r="RDS171" s="90"/>
      <c r="RDT171" s="90"/>
      <c r="RDU171" s="90"/>
      <c r="RDV171" s="90"/>
      <c r="RDW171" s="90"/>
      <c r="RDX171" s="90"/>
      <c r="RDY171" s="90"/>
      <c r="RDZ171" s="90"/>
      <c r="REA171" s="90"/>
      <c r="REB171" s="90"/>
      <c r="REC171" s="90"/>
      <c r="RED171" s="90"/>
      <c r="REE171" s="90"/>
      <c r="REF171" s="90"/>
      <c r="REG171" s="90"/>
      <c r="REH171" s="90"/>
      <c r="REI171" s="90"/>
      <c r="REJ171" s="90"/>
      <c r="REK171" s="90"/>
      <c r="REL171" s="90"/>
      <c r="REM171" s="90"/>
      <c r="REN171" s="90"/>
      <c r="REO171" s="90"/>
      <c r="REP171" s="90"/>
      <c r="REQ171" s="90"/>
      <c r="RER171" s="90"/>
      <c r="RES171" s="90"/>
      <c r="RET171" s="90"/>
      <c r="REU171" s="90"/>
      <c r="REV171" s="90"/>
      <c r="REW171" s="90"/>
      <c r="REX171" s="90"/>
      <c r="REY171" s="90"/>
      <c r="REZ171" s="90"/>
      <c r="RFA171" s="90"/>
      <c r="RFB171" s="90"/>
      <c r="RFC171" s="90"/>
      <c r="RFD171" s="90"/>
      <c r="RFE171" s="90"/>
      <c r="RFF171" s="90"/>
      <c r="RFG171" s="90"/>
      <c r="RFH171" s="90"/>
      <c r="RFI171" s="90"/>
      <c r="RFJ171" s="90"/>
      <c r="RFK171" s="90"/>
      <c r="RFL171" s="90"/>
      <c r="RFM171" s="90"/>
      <c r="RFN171" s="90"/>
      <c r="RFO171" s="90"/>
      <c r="RFP171" s="90"/>
      <c r="RFQ171" s="90"/>
      <c r="RFR171" s="90"/>
      <c r="RFS171" s="90"/>
      <c r="RFT171" s="90"/>
      <c r="RFU171" s="90"/>
      <c r="RFV171" s="90"/>
      <c r="RFW171" s="90"/>
      <c r="RFX171" s="90"/>
      <c r="RFY171" s="90"/>
      <c r="RFZ171" s="90"/>
      <c r="RGA171" s="90"/>
      <c r="RGB171" s="90"/>
      <c r="RGC171" s="90"/>
      <c r="RGD171" s="90"/>
      <c r="RGE171" s="90"/>
      <c r="RGF171" s="90"/>
      <c r="RGG171" s="90"/>
      <c r="RGH171" s="90"/>
      <c r="RGI171" s="90"/>
      <c r="RGJ171" s="90"/>
      <c r="RGK171" s="90"/>
      <c r="RGL171" s="90"/>
      <c r="RGM171" s="90"/>
      <c r="RGN171" s="90"/>
      <c r="RGO171" s="90"/>
      <c r="RGP171" s="90"/>
      <c r="RGQ171" s="90"/>
      <c r="RGR171" s="90"/>
      <c r="RGS171" s="90"/>
      <c r="RGT171" s="90"/>
      <c r="RGU171" s="90"/>
      <c r="RGV171" s="90"/>
      <c r="RGW171" s="90"/>
      <c r="RGX171" s="90"/>
      <c r="RGY171" s="90"/>
      <c r="RGZ171" s="90"/>
      <c r="RHA171" s="90"/>
      <c r="RHB171" s="90"/>
      <c r="RHC171" s="90"/>
      <c r="RHD171" s="90"/>
      <c r="RHE171" s="90"/>
      <c r="RHF171" s="90"/>
      <c r="RHG171" s="90"/>
      <c r="RHH171" s="90"/>
      <c r="RHI171" s="90"/>
      <c r="RHJ171" s="90"/>
      <c r="RHK171" s="90"/>
      <c r="RHL171" s="90"/>
      <c r="RHM171" s="90"/>
      <c r="RHN171" s="90"/>
      <c r="RHO171" s="90"/>
      <c r="RHP171" s="90"/>
      <c r="RHQ171" s="90"/>
      <c r="RHR171" s="90"/>
      <c r="RHS171" s="90"/>
      <c r="RHT171" s="90"/>
      <c r="RHU171" s="90"/>
      <c r="RHV171" s="90"/>
      <c r="RHW171" s="90"/>
      <c r="RHX171" s="90"/>
      <c r="RHY171" s="90"/>
      <c r="RHZ171" s="90"/>
      <c r="RIA171" s="90"/>
      <c r="RIB171" s="90"/>
      <c r="RIC171" s="90"/>
      <c r="RID171" s="90"/>
      <c r="RIE171" s="90"/>
      <c r="RIF171" s="90"/>
      <c r="RIG171" s="90"/>
      <c r="RIH171" s="90"/>
      <c r="RII171" s="90"/>
      <c r="RIJ171" s="90"/>
      <c r="RIK171" s="90"/>
      <c r="RIL171" s="90"/>
      <c r="RIM171" s="90"/>
      <c r="RIN171" s="90"/>
      <c r="RIO171" s="90"/>
      <c r="RIP171" s="90"/>
      <c r="RIQ171" s="90"/>
      <c r="RIR171" s="90"/>
      <c r="RIS171" s="90"/>
      <c r="RIT171" s="90"/>
      <c r="RIU171" s="90"/>
      <c r="RIV171" s="90"/>
      <c r="RIW171" s="90"/>
      <c r="RIX171" s="90"/>
      <c r="RIY171" s="90"/>
      <c r="RIZ171" s="90"/>
      <c r="RJA171" s="90"/>
      <c r="RJB171" s="90"/>
      <c r="RJC171" s="90"/>
      <c r="RJD171" s="90"/>
      <c r="RJE171" s="90"/>
      <c r="RJF171" s="90"/>
      <c r="RJG171" s="90"/>
      <c r="RJH171" s="90"/>
      <c r="RJI171" s="90"/>
      <c r="RJJ171" s="90"/>
      <c r="RJK171" s="90"/>
      <c r="RJL171" s="90"/>
      <c r="RJM171" s="90"/>
      <c r="RJN171" s="90"/>
      <c r="RJO171" s="90"/>
      <c r="RJP171" s="90"/>
      <c r="RJQ171" s="90"/>
      <c r="RJR171" s="90"/>
      <c r="RJS171" s="90"/>
      <c r="RJT171" s="90"/>
      <c r="RJU171" s="90"/>
      <c r="RJV171" s="90"/>
      <c r="RJW171" s="90"/>
      <c r="RJX171" s="90"/>
      <c r="RJY171" s="90"/>
      <c r="RJZ171" s="90"/>
      <c r="RKA171" s="90"/>
      <c r="RKB171" s="90"/>
      <c r="RKC171" s="90"/>
      <c r="RKD171" s="90"/>
      <c r="RKE171" s="90"/>
      <c r="RKF171" s="90"/>
      <c r="RKG171" s="90"/>
      <c r="RKH171" s="90"/>
      <c r="RKI171" s="90"/>
      <c r="RKJ171" s="90"/>
      <c r="RKK171" s="90"/>
      <c r="RKL171" s="90"/>
      <c r="RKM171" s="90"/>
      <c r="RKN171" s="90"/>
      <c r="RKO171" s="90"/>
      <c r="RKP171" s="90"/>
      <c r="RKQ171" s="90"/>
      <c r="RKR171" s="90"/>
      <c r="RKS171" s="90"/>
      <c r="RKT171" s="90"/>
      <c r="RKU171" s="90"/>
      <c r="RKV171" s="90"/>
      <c r="RKW171" s="90"/>
      <c r="RKX171" s="90"/>
      <c r="RKY171" s="90"/>
      <c r="RKZ171" s="90"/>
      <c r="RLA171" s="90"/>
      <c r="RLB171" s="90"/>
      <c r="RLC171" s="90"/>
      <c r="RLD171" s="90"/>
      <c r="RLE171" s="90"/>
      <c r="RLF171" s="90"/>
      <c r="RLG171" s="90"/>
      <c r="RLH171" s="90"/>
      <c r="RLI171" s="90"/>
      <c r="RLJ171" s="90"/>
      <c r="RLK171" s="90"/>
      <c r="RLL171" s="90"/>
      <c r="RLM171" s="90"/>
      <c r="RLN171" s="90"/>
      <c r="RLO171" s="90"/>
      <c r="RLP171" s="90"/>
      <c r="RLQ171" s="90"/>
      <c r="RLR171" s="90"/>
      <c r="RLS171" s="90"/>
      <c r="RLT171" s="90"/>
      <c r="RLU171" s="90"/>
      <c r="RLV171" s="90"/>
      <c r="RLW171" s="90"/>
      <c r="RLX171" s="90"/>
      <c r="RLY171" s="90"/>
      <c r="RLZ171" s="90"/>
      <c r="RMA171" s="90"/>
      <c r="RMB171" s="90"/>
      <c r="RMC171" s="90"/>
      <c r="RMD171" s="90"/>
      <c r="RME171" s="90"/>
      <c r="RMF171" s="90"/>
      <c r="RMG171" s="90"/>
      <c r="RMH171" s="90"/>
      <c r="RMI171" s="90"/>
      <c r="RMJ171" s="90"/>
      <c r="RMK171" s="90"/>
      <c r="RML171" s="90"/>
      <c r="RMM171" s="90"/>
      <c r="RMN171" s="90"/>
      <c r="RMO171" s="90"/>
      <c r="RMP171" s="90"/>
      <c r="RMQ171" s="90"/>
      <c r="RMR171" s="90"/>
      <c r="RMS171" s="90"/>
      <c r="RMT171" s="90"/>
      <c r="RMU171" s="90"/>
      <c r="RMV171" s="90"/>
      <c r="RMW171" s="90"/>
      <c r="RMX171" s="90"/>
      <c r="RMY171" s="90"/>
      <c r="RMZ171" s="90"/>
      <c r="RNA171" s="90"/>
      <c r="RNB171" s="90"/>
      <c r="RNC171" s="90"/>
      <c r="RND171" s="90"/>
      <c r="RNE171" s="90"/>
      <c r="RNF171" s="90"/>
      <c r="RNG171" s="90"/>
      <c r="RNH171" s="90"/>
      <c r="RNI171" s="90"/>
      <c r="RNJ171" s="90"/>
      <c r="RNK171" s="90"/>
      <c r="RNL171" s="90"/>
      <c r="RNM171" s="90"/>
      <c r="RNN171" s="90"/>
      <c r="RNO171" s="90"/>
      <c r="RNP171" s="90"/>
      <c r="RNQ171" s="90"/>
      <c r="RNR171" s="90"/>
      <c r="RNS171" s="90"/>
      <c r="RNT171" s="90"/>
      <c r="RNU171" s="90"/>
      <c r="RNV171" s="90"/>
      <c r="RNW171" s="90"/>
      <c r="RNX171" s="90"/>
      <c r="RNY171" s="90"/>
      <c r="RNZ171" s="90"/>
      <c r="ROA171" s="90"/>
      <c r="ROB171" s="90"/>
      <c r="ROC171" s="90"/>
      <c r="ROD171" s="90"/>
      <c r="ROE171" s="90"/>
      <c r="ROF171" s="90"/>
      <c r="ROG171" s="90"/>
      <c r="ROH171" s="90"/>
      <c r="ROI171" s="90"/>
      <c r="ROJ171" s="90"/>
      <c r="ROK171" s="90"/>
      <c r="ROL171" s="90"/>
      <c r="ROM171" s="90"/>
      <c r="RON171" s="90"/>
      <c r="ROO171" s="90"/>
      <c r="ROP171" s="90"/>
      <c r="ROQ171" s="90"/>
      <c r="ROR171" s="90"/>
      <c r="ROS171" s="90"/>
      <c r="ROT171" s="90"/>
      <c r="ROU171" s="90"/>
      <c r="ROV171" s="90"/>
      <c r="ROW171" s="90"/>
      <c r="ROX171" s="90"/>
      <c r="ROY171" s="90"/>
      <c r="ROZ171" s="90"/>
      <c r="RPA171" s="90"/>
      <c r="RPB171" s="90"/>
      <c r="RPC171" s="90"/>
      <c r="RPD171" s="90"/>
      <c r="RPE171" s="90"/>
      <c r="RPF171" s="90"/>
      <c r="RPG171" s="90"/>
      <c r="RPH171" s="90"/>
      <c r="RPI171" s="90"/>
      <c r="RPJ171" s="90"/>
      <c r="RPK171" s="90"/>
      <c r="RPL171" s="90"/>
      <c r="RPM171" s="90"/>
      <c r="RPN171" s="90"/>
      <c r="RPO171" s="90"/>
      <c r="RPP171" s="90"/>
      <c r="RPQ171" s="90"/>
      <c r="RPR171" s="90"/>
      <c r="RPS171" s="90"/>
      <c r="RPT171" s="90"/>
      <c r="RPU171" s="90"/>
      <c r="RPV171" s="90"/>
      <c r="RPW171" s="90"/>
      <c r="RPX171" s="90"/>
      <c r="RPY171" s="90"/>
      <c r="RPZ171" s="90"/>
      <c r="RQA171" s="90"/>
      <c r="RQB171" s="90"/>
      <c r="RQC171" s="90"/>
      <c r="RQD171" s="90"/>
      <c r="RQE171" s="90"/>
      <c r="RQF171" s="90"/>
      <c r="RQG171" s="90"/>
      <c r="RQH171" s="90"/>
      <c r="RQI171" s="90"/>
      <c r="RQJ171" s="90"/>
      <c r="RQK171" s="90"/>
      <c r="RQL171" s="90"/>
      <c r="RQM171" s="90"/>
      <c r="RQN171" s="90"/>
      <c r="RQO171" s="90"/>
      <c r="RQP171" s="90"/>
      <c r="RQQ171" s="90"/>
      <c r="RQR171" s="90"/>
      <c r="RQS171" s="90"/>
      <c r="RQT171" s="90"/>
      <c r="RQU171" s="90"/>
      <c r="RQV171" s="90"/>
      <c r="RQW171" s="90"/>
      <c r="RQX171" s="90"/>
      <c r="RQY171" s="90"/>
      <c r="RQZ171" s="90"/>
      <c r="RRA171" s="90"/>
      <c r="RRB171" s="90"/>
      <c r="RRC171" s="90"/>
      <c r="RRD171" s="90"/>
      <c r="RRE171" s="90"/>
      <c r="RRF171" s="90"/>
      <c r="RRG171" s="90"/>
      <c r="RRH171" s="90"/>
      <c r="RRI171" s="90"/>
      <c r="RRJ171" s="90"/>
      <c r="RRK171" s="90"/>
      <c r="RRL171" s="90"/>
      <c r="RRM171" s="90"/>
      <c r="RRN171" s="90"/>
      <c r="RRO171" s="90"/>
      <c r="RRP171" s="90"/>
      <c r="RRQ171" s="90"/>
      <c r="RRR171" s="90"/>
      <c r="RRS171" s="90"/>
      <c r="RRT171" s="90"/>
      <c r="RRU171" s="90"/>
      <c r="RRV171" s="90"/>
      <c r="RRW171" s="90"/>
      <c r="RRX171" s="90"/>
      <c r="RRY171" s="90"/>
      <c r="RRZ171" s="90"/>
      <c r="RSA171" s="90"/>
      <c r="RSB171" s="90"/>
      <c r="RSC171" s="90"/>
      <c r="RSD171" s="90"/>
      <c r="RSE171" s="90"/>
      <c r="RSF171" s="90"/>
      <c r="RSG171" s="90"/>
      <c r="RSH171" s="90"/>
      <c r="RSI171" s="90"/>
      <c r="RSJ171" s="90"/>
      <c r="RSK171" s="90"/>
      <c r="RSL171" s="90"/>
      <c r="RSM171" s="90"/>
      <c r="RSN171" s="90"/>
      <c r="RSO171" s="90"/>
      <c r="RSP171" s="90"/>
      <c r="RSQ171" s="90"/>
      <c r="RSR171" s="90"/>
      <c r="RSS171" s="90"/>
      <c r="RST171" s="90"/>
      <c r="RSU171" s="90"/>
      <c r="RSV171" s="90"/>
      <c r="RSW171" s="90"/>
      <c r="RSX171" s="90"/>
      <c r="RSY171" s="90"/>
      <c r="RSZ171" s="90"/>
      <c r="RTA171" s="90"/>
      <c r="RTB171" s="90"/>
      <c r="RTC171" s="90"/>
      <c r="RTD171" s="90"/>
      <c r="RTE171" s="90"/>
      <c r="RTF171" s="90"/>
      <c r="RTG171" s="90"/>
      <c r="RTH171" s="90"/>
      <c r="RTI171" s="90"/>
      <c r="RTJ171" s="90"/>
      <c r="RTK171" s="90"/>
      <c r="RTL171" s="90"/>
      <c r="RTM171" s="90"/>
      <c r="RTN171" s="90"/>
      <c r="RTO171" s="90"/>
      <c r="RTP171" s="90"/>
      <c r="RTQ171" s="90"/>
      <c r="RTR171" s="90"/>
      <c r="RTS171" s="90"/>
      <c r="RTT171" s="90"/>
      <c r="RTU171" s="90"/>
      <c r="RTV171" s="90"/>
      <c r="RTW171" s="90"/>
      <c r="RTX171" s="90"/>
      <c r="RTY171" s="90"/>
      <c r="RTZ171" s="90"/>
      <c r="RUA171" s="90"/>
      <c r="RUB171" s="90"/>
      <c r="RUC171" s="90"/>
      <c r="RUD171" s="90"/>
      <c r="RUE171" s="90"/>
      <c r="RUF171" s="90"/>
      <c r="RUG171" s="90"/>
      <c r="RUH171" s="90"/>
      <c r="RUI171" s="90"/>
      <c r="RUJ171" s="90"/>
      <c r="RUK171" s="90"/>
      <c r="RUL171" s="90"/>
      <c r="RUM171" s="90"/>
      <c r="RUN171" s="90"/>
      <c r="RUO171" s="90"/>
      <c r="RUP171" s="90"/>
      <c r="RUQ171" s="90"/>
      <c r="RUR171" s="90"/>
      <c r="RUS171" s="90"/>
      <c r="RUT171" s="90"/>
      <c r="RUU171" s="90"/>
      <c r="RUV171" s="90"/>
      <c r="RUW171" s="90"/>
      <c r="RUX171" s="90"/>
      <c r="RUY171" s="90"/>
      <c r="RUZ171" s="90"/>
      <c r="RVA171" s="90"/>
      <c r="RVB171" s="90"/>
      <c r="RVC171" s="90"/>
      <c r="RVD171" s="90"/>
      <c r="RVE171" s="90"/>
      <c r="RVF171" s="90"/>
      <c r="RVG171" s="90"/>
      <c r="RVH171" s="90"/>
      <c r="RVI171" s="90"/>
      <c r="RVJ171" s="90"/>
      <c r="RVK171" s="90"/>
      <c r="RVL171" s="90"/>
      <c r="RVM171" s="90"/>
      <c r="RVN171" s="90"/>
      <c r="RVO171" s="90"/>
      <c r="RVP171" s="90"/>
      <c r="RVQ171" s="90"/>
      <c r="RVR171" s="90"/>
      <c r="RVS171" s="90"/>
      <c r="RVT171" s="90"/>
      <c r="RVU171" s="90"/>
      <c r="RVV171" s="90"/>
      <c r="RVW171" s="90"/>
      <c r="RVX171" s="90"/>
      <c r="RVY171" s="90"/>
      <c r="RVZ171" s="90"/>
      <c r="RWA171" s="90"/>
      <c r="RWB171" s="90"/>
      <c r="RWC171" s="90"/>
      <c r="RWD171" s="90"/>
      <c r="RWE171" s="90"/>
      <c r="RWF171" s="90"/>
      <c r="RWG171" s="90"/>
      <c r="RWH171" s="90"/>
      <c r="RWI171" s="90"/>
      <c r="RWJ171" s="90"/>
      <c r="RWK171" s="90"/>
      <c r="RWL171" s="90"/>
      <c r="RWM171" s="90"/>
      <c r="RWN171" s="90"/>
      <c r="RWO171" s="90"/>
      <c r="RWP171" s="90"/>
      <c r="RWQ171" s="90"/>
      <c r="RWR171" s="90"/>
      <c r="RWS171" s="90"/>
      <c r="RWT171" s="90"/>
      <c r="RWU171" s="90"/>
      <c r="RWV171" s="90"/>
      <c r="RWW171" s="90"/>
      <c r="RWX171" s="90"/>
      <c r="RWY171" s="90"/>
      <c r="RWZ171" s="90"/>
      <c r="RXA171" s="90"/>
      <c r="RXB171" s="90"/>
      <c r="RXC171" s="90"/>
      <c r="RXD171" s="90"/>
      <c r="RXE171" s="90"/>
      <c r="RXF171" s="90"/>
      <c r="RXG171" s="90"/>
      <c r="RXH171" s="90"/>
      <c r="RXI171" s="90"/>
      <c r="RXJ171" s="90"/>
      <c r="RXK171" s="90"/>
      <c r="RXL171" s="90"/>
      <c r="RXM171" s="90"/>
      <c r="RXN171" s="90"/>
      <c r="RXO171" s="90"/>
      <c r="RXP171" s="90"/>
      <c r="RXQ171" s="90"/>
      <c r="RXR171" s="90"/>
      <c r="RXS171" s="90"/>
      <c r="RXT171" s="90"/>
      <c r="RXU171" s="90"/>
      <c r="RXV171" s="90"/>
      <c r="RXW171" s="90"/>
      <c r="RXX171" s="90"/>
      <c r="RXY171" s="90"/>
      <c r="RXZ171" s="90"/>
      <c r="RYA171" s="90"/>
      <c r="RYB171" s="90"/>
      <c r="RYC171" s="90"/>
      <c r="RYD171" s="90"/>
      <c r="RYE171" s="90"/>
      <c r="RYF171" s="90"/>
      <c r="RYG171" s="90"/>
      <c r="RYH171" s="90"/>
      <c r="RYI171" s="90"/>
      <c r="RYJ171" s="90"/>
      <c r="RYK171" s="90"/>
      <c r="RYL171" s="90"/>
      <c r="RYM171" s="90"/>
      <c r="RYN171" s="90"/>
      <c r="RYO171" s="90"/>
      <c r="RYP171" s="90"/>
      <c r="RYQ171" s="90"/>
      <c r="RYR171" s="90"/>
      <c r="RYS171" s="90"/>
      <c r="RYT171" s="90"/>
      <c r="RYU171" s="90"/>
      <c r="RYV171" s="90"/>
      <c r="RYW171" s="90"/>
      <c r="RYX171" s="90"/>
      <c r="RYY171" s="90"/>
      <c r="RYZ171" s="90"/>
      <c r="RZA171" s="90"/>
      <c r="RZB171" s="90"/>
      <c r="RZC171" s="90"/>
      <c r="RZD171" s="90"/>
      <c r="RZE171" s="90"/>
      <c r="RZF171" s="90"/>
      <c r="RZG171" s="90"/>
      <c r="RZH171" s="90"/>
      <c r="RZI171" s="90"/>
      <c r="RZJ171" s="90"/>
      <c r="RZK171" s="90"/>
      <c r="RZL171" s="90"/>
      <c r="RZM171" s="90"/>
      <c r="RZN171" s="90"/>
      <c r="RZO171" s="90"/>
      <c r="RZP171" s="90"/>
      <c r="RZQ171" s="90"/>
      <c r="RZR171" s="90"/>
      <c r="RZS171" s="90"/>
      <c r="RZT171" s="90"/>
      <c r="RZU171" s="90"/>
      <c r="RZV171" s="90"/>
      <c r="RZW171" s="90"/>
      <c r="RZX171" s="90"/>
      <c r="RZY171" s="90"/>
      <c r="RZZ171" s="90"/>
      <c r="SAA171" s="90"/>
      <c r="SAB171" s="90"/>
      <c r="SAC171" s="90"/>
      <c r="SAD171" s="90"/>
      <c r="SAE171" s="90"/>
      <c r="SAF171" s="90"/>
      <c r="SAG171" s="90"/>
      <c r="SAH171" s="90"/>
      <c r="SAI171" s="90"/>
      <c r="SAJ171" s="90"/>
      <c r="SAK171" s="90"/>
      <c r="SAL171" s="90"/>
      <c r="SAM171" s="90"/>
      <c r="SAN171" s="90"/>
      <c r="SAO171" s="90"/>
      <c r="SAP171" s="90"/>
      <c r="SAQ171" s="90"/>
      <c r="SAR171" s="90"/>
      <c r="SAS171" s="90"/>
      <c r="SAT171" s="90"/>
      <c r="SAU171" s="90"/>
      <c r="SAV171" s="90"/>
      <c r="SAW171" s="90"/>
      <c r="SAX171" s="90"/>
      <c r="SAY171" s="90"/>
      <c r="SAZ171" s="90"/>
      <c r="SBA171" s="90"/>
      <c r="SBB171" s="90"/>
      <c r="SBC171" s="90"/>
      <c r="SBD171" s="90"/>
      <c r="SBE171" s="90"/>
      <c r="SBF171" s="90"/>
      <c r="SBG171" s="90"/>
      <c r="SBH171" s="90"/>
      <c r="SBI171" s="90"/>
      <c r="SBJ171" s="90"/>
      <c r="SBK171" s="90"/>
      <c r="SBL171" s="90"/>
      <c r="SBM171" s="90"/>
      <c r="SBN171" s="90"/>
      <c r="SBO171" s="90"/>
      <c r="SBP171" s="90"/>
      <c r="SBQ171" s="90"/>
      <c r="SBR171" s="90"/>
      <c r="SBS171" s="90"/>
      <c r="SBT171" s="90"/>
      <c r="SBU171" s="90"/>
      <c r="SBV171" s="90"/>
      <c r="SBW171" s="90"/>
      <c r="SBX171" s="90"/>
      <c r="SBY171" s="90"/>
      <c r="SBZ171" s="90"/>
      <c r="SCA171" s="90"/>
      <c r="SCB171" s="90"/>
      <c r="SCC171" s="90"/>
      <c r="SCD171" s="90"/>
      <c r="SCE171" s="90"/>
      <c r="SCF171" s="90"/>
      <c r="SCG171" s="90"/>
      <c r="SCH171" s="90"/>
      <c r="SCI171" s="90"/>
      <c r="SCJ171" s="90"/>
      <c r="SCK171" s="90"/>
      <c r="SCL171" s="90"/>
      <c r="SCM171" s="90"/>
      <c r="SCN171" s="90"/>
      <c r="SCO171" s="90"/>
      <c r="SCP171" s="90"/>
      <c r="SCQ171" s="90"/>
      <c r="SCR171" s="90"/>
      <c r="SCS171" s="90"/>
      <c r="SCT171" s="90"/>
      <c r="SCU171" s="90"/>
      <c r="SCV171" s="90"/>
      <c r="SCW171" s="90"/>
      <c r="SCX171" s="90"/>
      <c r="SCY171" s="90"/>
      <c r="SCZ171" s="90"/>
      <c r="SDA171" s="90"/>
      <c r="SDB171" s="90"/>
      <c r="SDC171" s="90"/>
      <c r="SDD171" s="90"/>
      <c r="SDE171" s="90"/>
      <c r="SDF171" s="90"/>
      <c r="SDG171" s="90"/>
      <c r="SDH171" s="90"/>
      <c r="SDI171" s="90"/>
      <c r="SDJ171" s="90"/>
      <c r="SDK171" s="90"/>
      <c r="SDL171" s="90"/>
      <c r="SDM171" s="90"/>
      <c r="SDN171" s="90"/>
      <c r="SDO171" s="90"/>
      <c r="SDP171" s="90"/>
      <c r="SDQ171" s="90"/>
      <c r="SDR171" s="90"/>
      <c r="SDS171" s="90"/>
      <c r="SDT171" s="90"/>
      <c r="SDU171" s="90"/>
      <c r="SDV171" s="90"/>
      <c r="SDW171" s="90"/>
      <c r="SDX171" s="90"/>
      <c r="SDY171" s="90"/>
      <c r="SDZ171" s="90"/>
      <c r="SEA171" s="90"/>
      <c r="SEB171" s="90"/>
      <c r="SEC171" s="90"/>
      <c r="SED171" s="90"/>
      <c r="SEE171" s="90"/>
      <c r="SEF171" s="90"/>
      <c r="SEG171" s="90"/>
      <c r="SEH171" s="90"/>
      <c r="SEI171" s="90"/>
      <c r="SEJ171" s="90"/>
      <c r="SEK171" s="90"/>
      <c r="SEL171" s="90"/>
      <c r="SEM171" s="90"/>
      <c r="SEN171" s="90"/>
      <c r="SEO171" s="90"/>
      <c r="SEP171" s="90"/>
      <c r="SEQ171" s="90"/>
      <c r="SER171" s="90"/>
      <c r="SES171" s="90"/>
      <c r="SET171" s="90"/>
      <c r="SEU171" s="90"/>
      <c r="SEV171" s="90"/>
      <c r="SEW171" s="90"/>
      <c r="SEX171" s="90"/>
      <c r="SEY171" s="90"/>
      <c r="SEZ171" s="90"/>
      <c r="SFA171" s="90"/>
      <c r="SFB171" s="90"/>
      <c r="SFC171" s="90"/>
      <c r="SFD171" s="90"/>
      <c r="SFE171" s="90"/>
      <c r="SFF171" s="90"/>
      <c r="SFG171" s="90"/>
      <c r="SFH171" s="90"/>
      <c r="SFI171" s="90"/>
      <c r="SFJ171" s="90"/>
      <c r="SFK171" s="90"/>
      <c r="SFL171" s="90"/>
      <c r="SFM171" s="90"/>
      <c r="SFN171" s="90"/>
      <c r="SFO171" s="90"/>
      <c r="SFP171" s="90"/>
      <c r="SFQ171" s="90"/>
      <c r="SFR171" s="90"/>
      <c r="SFS171" s="90"/>
      <c r="SFT171" s="90"/>
      <c r="SFU171" s="90"/>
      <c r="SFV171" s="90"/>
      <c r="SFW171" s="90"/>
      <c r="SFX171" s="90"/>
      <c r="SFY171" s="90"/>
      <c r="SFZ171" s="90"/>
      <c r="SGA171" s="90"/>
      <c r="SGB171" s="90"/>
      <c r="SGC171" s="90"/>
      <c r="SGD171" s="90"/>
      <c r="SGE171" s="90"/>
      <c r="SGF171" s="90"/>
      <c r="SGG171" s="90"/>
      <c r="SGH171" s="90"/>
      <c r="SGI171" s="90"/>
      <c r="SGJ171" s="90"/>
      <c r="SGK171" s="90"/>
      <c r="SGL171" s="90"/>
      <c r="SGM171" s="90"/>
      <c r="SGN171" s="90"/>
      <c r="SGO171" s="90"/>
      <c r="SGP171" s="90"/>
      <c r="SGQ171" s="90"/>
      <c r="SGR171" s="90"/>
      <c r="SGS171" s="90"/>
      <c r="SGT171" s="90"/>
      <c r="SGU171" s="90"/>
      <c r="SGV171" s="90"/>
      <c r="SGW171" s="90"/>
      <c r="SGX171" s="90"/>
      <c r="SGY171" s="90"/>
      <c r="SGZ171" s="90"/>
      <c r="SHA171" s="90"/>
      <c r="SHB171" s="90"/>
      <c r="SHC171" s="90"/>
      <c r="SHD171" s="90"/>
      <c r="SHE171" s="90"/>
      <c r="SHF171" s="90"/>
      <c r="SHG171" s="90"/>
      <c r="SHH171" s="90"/>
      <c r="SHI171" s="90"/>
      <c r="SHJ171" s="90"/>
      <c r="SHK171" s="90"/>
      <c r="SHL171" s="90"/>
      <c r="SHM171" s="90"/>
      <c r="SHN171" s="90"/>
      <c r="SHO171" s="90"/>
      <c r="SHP171" s="90"/>
      <c r="SHQ171" s="90"/>
      <c r="SHR171" s="90"/>
      <c r="SHS171" s="90"/>
      <c r="SHT171" s="90"/>
      <c r="SHU171" s="90"/>
      <c r="SHV171" s="90"/>
      <c r="SHW171" s="90"/>
      <c r="SHX171" s="90"/>
      <c r="SHY171" s="90"/>
      <c r="SHZ171" s="90"/>
      <c r="SIA171" s="90"/>
      <c r="SIB171" s="90"/>
      <c r="SIC171" s="90"/>
      <c r="SID171" s="90"/>
      <c r="SIE171" s="90"/>
      <c r="SIF171" s="90"/>
      <c r="SIG171" s="90"/>
      <c r="SIH171" s="90"/>
      <c r="SII171" s="90"/>
      <c r="SIJ171" s="90"/>
      <c r="SIK171" s="90"/>
      <c r="SIL171" s="90"/>
      <c r="SIM171" s="90"/>
      <c r="SIN171" s="90"/>
      <c r="SIO171" s="90"/>
      <c r="SIP171" s="90"/>
      <c r="SIQ171" s="90"/>
      <c r="SIR171" s="90"/>
      <c r="SIS171" s="90"/>
      <c r="SIT171" s="90"/>
      <c r="SIU171" s="90"/>
      <c r="SIV171" s="90"/>
      <c r="SIW171" s="90"/>
      <c r="SIX171" s="90"/>
      <c r="SIY171" s="90"/>
      <c r="SIZ171" s="90"/>
      <c r="SJA171" s="90"/>
      <c r="SJB171" s="90"/>
      <c r="SJC171" s="90"/>
      <c r="SJD171" s="90"/>
      <c r="SJE171" s="90"/>
      <c r="SJF171" s="90"/>
      <c r="SJG171" s="90"/>
      <c r="SJH171" s="90"/>
      <c r="SJI171" s="90"/>
      <c r="SJJ171" s="90"/>
      <c r="SJK171" s="90"/>
      <c r="SJL171" s="90"/>
      <c r="SJM171" s="90"/>
      <c r="SJN171" s="90"/>
      <c r="SJO171" s="90"/>
      <c r="SJP171" s="90"/>
      <c r="SJQ171" s="90"/>
      <c r="SJR171" s="90"/>
      <c r="SJS171" s="90"/>
      <c r="SJT171" s="90"/>
      <c r="SJU171" s="90"/>
      <c r="SJV171" s="90"/>
      <c r="SJW171" s="90"/>
      <c r="SJX171" s="90"/>
      <c r="SJY171" s="90"/>
      <c r="SJZ171" s="90"/>
      <c r="SKA171" s="90"/>
      <c r="SKB171" s="90"/>
      <c r="SKC171" s="90"/>
      <c r="SKD171" s="90"/>
      <c r="SKE171" s="90"/>
      <c r="SKF171" s="90"/>
      <c r="SKG171" s="90"/>
      <c r="SKH171" s="90"/>
      <c r="SKI171" s="90"/>
      <c r="SKJ171" s="90"/>
      <c r="SKK171" s="90"/>
      <c r="SKL171" s="90"/>
      <c r="SKM171" s="90"/>
      <c r="SKN171" s="90"/>
      <c r="SKO171" s="90"/>
      <c r="SKP171" s="90"/>
      <c r="SKQ171" s="90"/>
      <c r="SKR171" s="90"/>
      <c r="SKS171" s="90"/>
      <c r="SKT171" s="90"/>
      <c r="SKU171" s="90"/>
      <c r="SKV171" s="90"/>
      <c r="SKW171" s="90"/>
      <c r="SKX171" s="90"/>
      <c r="SKY171" s="90"/>
      <c r="SKZ171" s="90"/>
      <c r="SLA171" s="90"/>
      <c r="SLB171" s="90"/>
      <c r="SLC171" s="90"/>
      <c r="SLD171" s="90"/>
      <c r="SLE171" s="90"/>
      <c r="SLF171" s="90"/>
      <c r="SLG171" s="90"/>
      <c r="SLH171" s="90"/>
      <c r="SLI171" s="90"/>
      <c r="SLJ171" s="90"/>
      <c r="SLK171" s="90"/>
      <c r="SLL171" s="90"/>
      <c r="SLM171" s="90"/>
      <c r="SLN171" s="90"/>
      <c r="SLO171" s="90"/>
      <c r="SLP171" s="90"/>
      <c r="SLQ171" s="90"/>
      <c r="SLR171" s="90"/>
      <c r="SLS171" s="90"/>
      <c r="SLT171" s="90"/>
      <c r="SLU171" s="90"/>
      <c r="SLV171" s="90"/>
      <c r="SLW171" s="90"/>
      <c r="SLX171" s="90"/>
      <c r="SLY171" s="90"/>
      <c r="SLZ171" s="90"/>
      <c r="SMA171" s="90"/>
      <c r="SMB171" s="90"/>
      <c r="SMC171" s="90"/>
      <c r="SMD171" s="90"/>
      <c r="SME171" s="90"/>
      <c r="SMF171" s="90"/>
      <c r="SMG171" s="90"/>
      <c r="SMH171" s="90"/>
      <c r="SMI171" s="90"/>
      <c r="SMJ171" s="90"/>
      <c r="SMK171" s="90"/>
      <c r="SML171" s="90"/>
      <c r="SMM171" s="90"/>
      <c r="SMN171" s="90"/>
      <c r="SMO171" s="90"/>
      <c r="SMP171" s="90"/>
      <c r="SMQ171" s="90"/>
      <c r="SMR171" s="90"/>
      <c r="SMS171" s="90"/>
      <c r="SMT171" s="90"/>
      <c r="SMU171" s="90"/>
      <c r="SMV171" s="90"/>
      <c r="SMW171" s="90"/>
      <c r="SMX171" s="90"/>
      <c r="SMY171" s="90"/>
      <c r="SMZ171" s="90"/>
      <c r="SNA171" s="90"/>
      <c r="SNB171" s="90"/>
      <c r="SNC171" s="90"/>
      <c r="SND171" s="90"/>
      <c r="SNE171" s="90"/>
      <c r="SNF171" s="90"/>
      <c r="SNG171" s="90"/>
      <c r="SNH171" s="90"/>
      <c r="SNI171" s="90"/>
      <c r="SNJ171" s="90"/>
      <c r="SNK171" s="90"/>
      <c r="SNL171" s="90"/>
      <c r="SNM171" s="90"/>
      <c r="SNN171" s="90"/>
      <c r="SNO171" s="90"/>
      <c r="SNP171" s="90"/>
      <c r="SNQ171" s="90"/>
      <c r="SNR171" s="90"/>
      <c r="SNS171" s="90"/>
      <c r="SNT171" s="90"/>
      <c r="SNU171" s="90"/>
      <c r="SNV171" s="90"/>
      <c r="SNW171" s="90"/>
      <c r="SNX171" s="90"/>
      <c r="SNY171" s="90"/>
      <c r="SNZ171" s="90"/>
      <c r="SOA171" s="90"/>
      <c r="SOB171" s="90"/>
      <c r="SOC171" s="90"/>
      <c r="SOD171" s="90"/>
      <c r="SOE171" s="90"/>
      <c r="SOF171" s="90"/>
      <c r="SOG171" s="90"/>
      <c r="SOH171" s="90"/>
      <c r="SOI171" s="90"/>
      <c r="SOJ171" s="90"/>
      <c r="SOK171" s="90"/>
      <c r="SOL171" s="90"/>
      <c r="SOM171" s="90"/>
      <c r="SON171" s="90"/>
      <c r="SOO171" s="90"/>
      <c r="SOP171" s="90"/>
      <c r="SOQ171" s="90"/>
      <c r="SOR171" s="90"/>
      <c r="SOS171" s="90"/>
      <c r="SOT171" s="90"/>
      <c r="SOU171" s="90"/>
      <c r="SOV171" s="90"/>
      <c r="SOW171" s="90"/>
      <c r="SOX171" s="90"/>
      <c r="SOY171" s="90"/>
      <c r="SOZ171" s="90"/>
      <c r="SPA171" s="90"/>
      <c r="SPB171" s="90"/>
      <c r="SPC171" s="90"/>
      <c r="SPD171" s="90"/>
      <c r="SPE171" s="90"/>
      <c r="SPF171" s="90"/>
      <c r="SPG171" s="90"/>
      <c r="SPH171" s="90"/>
      <c r="SPI171" s="90"/>
      <c r="SPJ171" s="90"/>
      <c r="SPK171" s="90"/>
      <c r="SPL171" s="90"/>
      <c r="SPM171" s="90"/>
      <c r="SPN171" s="90"/>
      <c r="SPO171" s="90"/>
      <c r="SPP171" s="90"/>
      <c r="SPQ171" s="90"/>
      <c r="SPR171" s="90"/>
      <c r="SPS171" s="90"/>
      <c r="SPT171" s="90"/>
      <c r="SPU171" s="90"/>
      <c r="SPV171" s="90"/>
      <c r="SPW171" s="90"/>
      <c r="SPX171" s="90"/>
      <c r="SPY171" s="90"/>
      <c r="SPZ171" s="90"/>
      <c r="SQA171" s="90"/>
      <c r="SQB171" s="90"/>
      <c r="SQC171" s="90"/>
      <c r="SQD171" s="90"/>
      <c r="SQE171" s="90"/>
      <c r="SQF171" s="90"/>
      <c r="SQG171" s="90"/>
      <c r="SQH171" s="90"/>
      <c r="SQI171" s="90"/>
      <c r="SQJ171" s="90"/>
      <c r="SQK171" s="90"/>
      <c r="SQL171" s="90"/>
      <c r="SQM171" s="90"/>
      <c r="SQN171" s="90"/>
      <c r="SQO171" s="90"/>
      <c r="SQP171" s="90"/>
      <c r="SQQ171" s="90"/>
      <c r="SQR171" s="90"/>
      <c r="SQS171" s="90"/>
      <c r="SQT171" s="90"/>
      <c r="SQU171" s="90"/>
      <c r="SQV171" s="90"/>
      <c r="SQW171" s="90"/>
      <c r="SQX171" s="90"/>
      <c r="SQY171" s="90"/>
      <c r="SQZ171" s="90"/>
      <c r="SRA171" s="90"/>
      <c r="SRB171" s="90"/>
      <c r="SRC171" s="90"/>
      <c r="SRD171" s="90"/>
      <c r="SRE171" s="90"/>
      <c r="SRF171" s="90"/>
      <c r="SRG171" s="90"/>
      <c r="SRH171" s="90"/>
      <c r="SRI171" s="90"/>
      <c r="SRJ171" s="90"/>
      <c r="SRK171" s="90"/>
      <c r="SRL171" s="90"/>
      <c r="SRM171" s="90"/>
      <c r="SRN171" s="90"/>
      <c r="SRO171" s="90"/>
      <c r="SRP171" s="90"/>
      <c r="SRQ171" s="90"/>
      <c r="SRR171" s="90"/>
      <c r="SRS171" s="90"/>
      <c r="SRT171" s="90"/>
      <c r="SRU171" s="90"/>
      <c r="SRV171" s="90"/>
      <c r="SRW171" s="90"/>
      <c r="SRX171" s="90"/>
      <c r="SRY171" s="90"/>
      <c r="SRZ171" s="90"/>
      <c r="SSA171" s="90"/>
      <c r="SSB171" s="90"/>
      <c r="SSC171" s="90"/>
      <c r="SSD171" s="90"/>
      <c r="SSE171" s="90"/>
      <c r="SSF171" s="90"/>
      <c r="SSG171" s="90"/>
      <c r="SSH171" s="90"/>
      <c r="SSI171" s="90"/>
      <c r="SSJ171" s="90"/>
      <c r="SSK171" s="90"/>
      <c r="SSL171" s="90"/>
      <c r="SSM171" s="90"/>
      <c r="SSN171" s="90"/>
      <c r="SSO171" s="90"/>
      <c r="SSP171" s="90"/>
      <c r="SSQ171" s="90"/>
      <c r="SSR171" s="90"/>
      <c r="SSS171" s="90"/>
      <c r="SST171" s="90"/>
      <c r="SSU171" s="90"/>
      <c r="SSV171" s="90"/>
      <c r="SSW171" s="90"/>
      <c r="SSX171" s="90"/>
      <c r="SSY171" s="90"/>
      <c r="SSZ171" s="90"/>
      <c r="STA171" s="90"/>
      <c r="STB171" s="90"/>
      <c r="STC171" s="90"/>
      <c r="STD171" s="90"/>
      <c r="STE171" s="90"/>
      <c r="STF171" s="90"/>
      <c r="STG171" s="90"/>
      <c r="STH171" s="90"/>
      <c r="STI171" s="90"/>
      <c r="STJ171" s="90"/>
      <c r="STK171" s="90"/>
      <c r="STL171" s="90"/>
      <c r="STM171" s="90"/>
      <c r="STN171" s="90"/>
      <c r="STO171" s="90"/>
      <c r="STP171" s="90"/>
      <c r="STQ171" s="90"/>
      <c r="STR171" s="90"/>
      <c r="STS171" s="90"/>
      <c r="STT171" s="90"/>
      <c r="STU171" s="90"/>
      <c r="STV171" s="90"/>
      <c r="STW171" s="90"/>
      <c r="STX171" s="90"/>
      <c r="STY171" s="90"/>
      <c r="STZ171" s="90"/>
      <c r="SUA171" s="90"/>
      <c r="SUB171" s="90"/>
      <c r="SUC171" s="90"/>
      <c r="SUD171" s="90"/>
      <c r="SUE171" s="90"/>
      <c r="SUF171" s="90"/>
      <c r="SUG171" s="90"/>
      <c r="SUH171" s="90"/>
      <c r="SUI171" s="90"/>
      <c r="SUJ171" s="90"/>
      <c r="SUK171" s="90"/>
      <c r="SUL171" s="90"/>
      <c r="SUM171" s="90"/>
      <c r="SUN171" s="90"/>
      <c r="SUO171" s="90"/>
      <c r="SUP171" s="90"/>
      <c r="SUQ171" s="90"/>
      <c r="SUR171" s="90"/>
      <c r="SUS171" s="90"/>
      <c r="SUT171" s="90"/>
      <c r="SUU171" s="90"/>
      <c r="SUV171" s="90"/>
      <c r="SUW171" s="90"/>
      <c r="SUX171" s="90"/>
      <c r="SUY171" s="90"/>
      <c r="SUZ171" s="90"/>
      <c r="SVA171" s="90"/>
      <c r="SVB171" s="90"/>
      <c r="SVC171" s="90"/>
      <c r="SVD171" s="90"/>
      <c r="SVE171" s="90"/>
      <c r="SVF171" s="90"/>
      <c r="SVG171" s="90"/>
      <c r="SVH171" s="90"/>
      <c r="SVI171" s="90"/>
      <c r="SVJ171" s="90"/>
      <c r="SVK171" s="90"/>
      <c r="SVL171" s="90"/>
      <c r="SVM171" s="90"/>
      <c r="SVN171" s="90"/>
      <c r="SVO171" s="90"/>
      <c r="SVP171" s="90"/>
      <c r="SVQ171" s="90"/>
      <c r="SVR171" s="90"/>
      <c r="SVS171" s="90"/>
      <c r="SVT171" s="90"/>
      <c r="SVU171" s="90"/>
      <c r="SVV171" s="90"/>
      <c r="SVW171" s="90"/>
      <c r="SVX171" s="90"/>
      <c r="SVY171" s="90"/>
      <c r="SVZ171" s="90"/>
      <c r="SWA171" s="90"/>
      <c r="SWB171" s="90"/>
      <c r="SWC171" s="90"/>
      <c r="SWD171" s="90"/>
      <c r="SWE171" s="90"/>
      <c r="SWF171" s="90"/>
      <c r="SWG171" s="90"/>
      <c r="SWH171" s="90"/>
      <c r="SWI171" s="90"/>
      <c r="SWJ171" s="90"/>
      <c r="SWK171" s="90"/>
      <c r="SWL171" s="90"/>
      <c r="SWM171" s="90"/>
      <c r="SWN171" s="90"/>
      <c r="SWO171" s="90"/>
      <c r="SWP171" s="90"/>
      <c r="SWQ171" s="90"/>
      <c r="SWR171" s="90"/>
      <c r="SWS171" s="90"/>
      <c r="SWT171" s="90"/>
      <c r="SWU171" s="90"/>
      <c r="SWV171" s="90"/>
      <c r="SWW171" s="90"/>
      <c r="SWX171" s="90"/>
      <c r="SWY171" s="90"/>
      <c r="SWZ171" s="90"/>
      <c r="SXA171" s="90"/>
      <c r="SXB171" s="90"/>
      <c r="SXC171" s="90"/>
      <c r="SXD171" s="90"/>
      <c r="SXE171" s="90"/>
      <c r="SXF171" s="90"/>
      <c r="SXG171" s="90"/>
      <c r="SXH171" s="90"/>
      <c r="SXI171" s="90"/>
      <c r="SXJ171" s="90"/>
      <c r="SXK171" s="90"/>
      <c r="SXL171" s="90"/>
      <c r="SXM171" s="90"/>
      <c r="SXN171" s="90"/>
      <c r="SXO171" s="90"/>
      <c r="SXP171" s="90"/>
      <c r="SXQ171" s="90"/>
      <c r="SXR171" s="90"/>
      <c r="SXS171" s="90"/>
      <c r="SXT171" s="90"/>
      <c r="SXU171" s="90"/>
      <c r="SXV171" s="90"/>
      <c r="SXW171" s="90"/>
      <c r="SXX171" s="90"/>
      <c r="SXY171" s="90"/>
      <c r="SXZ171" s="90"/>
      <c r="SYA171" s="90"/>
      <c r="SYB171" s="90"/>
      <c r="SYC171" s="90"/>
      <c r="SYD171" s="90"/>
      <c r="SYE171" s="90"/>
      <c r="SYF171" s="90"/>
      <c r="SYG171" s="90"/>
      <c r="SYH171" s="90"/>
      <c r="SYI171" s="90"/>
      <c r="SYJ171" s="90"/>
      <c r="SYK171" s="90"/>
      <c r="SYL171" s="90"/>
      <c r="SYM171" s="90"/>
      <c r="SYN171" s="90"/>
      <c r="SYO171" s="90"/>
      <c r="SYP171" s="90"/>
      <c r="SYQ171" s="90"/>
      <c r="SYR171" s="90"/>
      <c r="SYS171" s="90"/>
      <c r="SYT171" s="90"/>
      <c r="SYU171" s="90"/>
      <c r="SYV171" s="90"/>
      <c r="SYW171" s="90"/>
      <c r="SYX171" s="90"/>
      <c r="SYY171" s="90"/>
      <c r="SYZ171" s="90"/>
      <c r="SZA171" s="90"/>
      <c r="SZB171" s="90"/>
      <c r="SZC171" s="90"/>
      <c r="SZD171" s="90"/>
      <c r="SZE171" s="90"/>
      <c r="SZF171" s="90"/>
      <c r="SZG171" s="90"/>
      <c r="SZH171" s="90"/>
      <c r="SZI171" s="90"/>
      <c r="SZJ171" s="90"/>
      <c r="SZK171" s="90"/>
      <c r="SZL171" s="90"/>
      <c r="SZM171" s="90"/>
      <c r="SZN171" s="90"/>
      <c r="SZO171" s="90"/>
      <c r="SZP171" s="90"/>
      <c r="SZQ171" s="90"/>
      <c r="SZR171" s="90"/>
      <c r="SZS171" s="90"/>
      <c r="SZT171" s="90"/>
      <c r="SZU171" s="90"/>
      <c r="SZV171" s="90"/>
      <c r="SZW171" s="90"/>
      <c r="SZX171" s="90"/>
      <c r="SZY171" s="90"/>
      <c r="SZZ171" s="90"/>
      <c r="TAA171" s="90"/>
      <c r="TAB171" s="90"/>
      <c r="TAC171" s="90"/>
      <c r="TAD171" s="90"/>
      <c r="TAE171" s="90"/>
      <c r="TAF171" s="90"/>
      <c r="TAG171" s="90"/>
      <c r="TAH171" s="90"/>
      <c r="TAI171" s="90"/>
      <c r="TAJ171" s="90"/>
      <c r="TAK171" s="90"/>
      <c r="TAL171" s="90"/>
      <c r="TAM171" s="90"/>
      <c r="TAN171" s="90"/>
      <c r="TAO171" s="90"/>
      <c r="TAP171" s="90"/>
      <c r="TAQ171" s="90"/>
      <c r="TAR171" s="90"/>
      <c r="TAS171" s="90"/>
      <c r="TAT171" s="90"/>
      <c r="TAU171" s="90"/>
      <c r="TAV171" s="90"/>
      <c r="TAW171" s="90"/>
      <c r="TAX171" s="90"/>
      <c r="TAY171" s="90"/>
      <c r="TAZ171" s="90"/>
      <c r="TBA171" s="90"/>
      <c r="TBB171" s="90"/>
      <c r="TBC171" s="90"/>
      <c r="TBD171" s="90"/>
      <c r="TBE171" s="90"/>
      <c r="TBF171" s="90"/>
      <c r="TBG171" s="90"/>
      <c r="TBH171" s="90"/>
      <c r="TBI171" s="90"/>
      <c r="TBJ171" s="90"/>
      <c r="TBK171" s="90"/>
      <c r="TBL171" s="90"/>
      <c r="TBM171" s="90"/>
      <c r="TBN171" s="90"/>
      <c r="TBO171" s="90"/>
      <c r="TBP171" s="90"/>
      <c r="TBQ171" s="90"/>
      <c r="TBR171" s="90"/>
      <c r="TBS171" s="90"/>
      <c r="TBT171" s="90"/>
      <c r="TBU171" s="90"/>
      <c r="TBV171" s="90"/>
      <c r="TBW171" s="90"/>
      <c r="TBX171" s="90"/>
      <c r="TBY171" s="90"/>
      <c r="TBZ171" s="90"/>
      <c r="TCA171" s="90"/>
      <c r="TCB171" s="90"/>
      <c r="TCC171" s="90"/>
      <c r="TCD171" s="90"/>
      <c r="TCE171" s="90"/>
      <c r="TCF171" s="90"/>
      <c r="TCG171" s="90"/>
      <c r="TCH171" s="90"/>
      <c r="TCI171" s="90"/>
      <c r="TCJ171" s="90"/>
      <c r="TCK171" s="90"/>
      <c r="TCL171" s="90"/>
      <c r="TCM171" s="90"/>
      <c r="TCN171" s="90"/>
      <c r="TCO171" s="90"/>
      <c r="TCP171" s="90"/>
      <c r="TCQ171" s="90"/>
      <c r="TCR171" s="90"/>
      <c r="TCS171" s="90"/>
      <c r="TCT171" s="90"/>
      <c r="TCU171" s="90"/>
      <c r="TCV171" s="90"/>
      <c r="TCW171" s="90"/>
      <c r="TCX171" s="90"/>
      <c r="TCY171" s="90"/>
      <c r="TCZ171" s="90"/>
      <c r="TDA171" s="90"/>
      <c r="TDB171" s="90"/>
      <c r="TDC171" s="90"/>
      <c r="TDD171" s="90"/>
      <c r="TDE171" s="90"/>
      <c r="TDF171" s="90"/>
      <c r="TDG171" s="90"/>
      <c r="TDH171" s="90"/>
      <c r="TDI171" s="90"/>
      <c r="TDJ171" s="90"/>
      <c r="TDK171" s="90"/>
      <c r="TDL171" s="90"/>
      <c r="TDM171" s="90"/>
      <c r="TDN171" s="90"/>
      <c r="TDO171" s="90"/>
      <c r="TDP171" s="90"/>
      <c r="TDQ171" s="90"/>
      <c r="TDR171" s="90"/>
      <c r="TDS171" s="90"/>
      <c r="TDT171" s="90"/>
      <c r="TDU171" s="90"/>
      <c r="TDV171" s="90"/>
      <c r="TDW171" s="90"/>
      <c r="TDX171" s="90"/>
      <c r="TDY171" s="90"/>
      <c r="TDZ171" s="90"/>
      <c r="TEA171" s="90"/>
      <c r="TEB171" s="90"/>
      <c r="TEC171" s="90"/>
      <c r="TED171" s="90"/>
      <c r="TEE171" s="90"/>
      <c r="TEF171" s="90"/>
      <c r="TEG171" s="90"/>
      <c r="TEH171" s="90"/>
      <c r="TEI171" s="90"/>
      <c r="TEJ171" s="90"/>
      <c r="TEK171" s="90"/>
      <c r="TEL171" s="90"/>
      <c r="TEM171" s="90"/>
      <c r="TEN171" s="90"/>
      <c r="TEO171" s="90"/>
      <c r="TEP171" s="90"/>
      <c r="TEQ171" s="90"/>
      <c r="TER171" s="90"/>
      <c r="TES171" s="90"/>
      <c r="TET171" s="90"/>
      <c r="TEU171" s="90"/>
      <c r="TEV171" s="90"/>
      <c r="TEW171" s="90"/>
      <c r="TEX171" s="90"/>
      <c r="TEY171" s="90"/>
      <c r="TEZ171" s="90"/>
      <c r="TFA171" s="90"/>
      <c r="TFB171" s="90"/>
      <c r="TFC171" s="90"/>
      <c r="TFD171" s="90"/>
      <c r="TFE171" s="90"/>
      <c r="TFF171" s="90"/>
      <c r="TFG171" s="90"/>
      <c r="TFH171" s="90"/>
      <c r="TFI171" s="90"/>
      <c r="TFJ171" s="90"/>
      <c r="TFK171" s="90"/>
      <c r="TFL171" s="90"/>
      <c r="TFM171" s="90"/>
      <c r="TFN171" s="90"/>
      <c r="TFO171" s="90"/>
      <c r="TFP171" s="90"/>
      <c r="TFQ171" s="90"/>
      <c r="TFR171" s="90"/>
      <c r="TFS171" s="90"/>
      <c r="TFT171" s="90"/>
      <c r="TFU171" s="90"/>
      <c r="TFV171" s="90"/>
      <c r="TFW171" s="90"/>
      <c r="TFX171" s="90"/>
      <c r="TFY171" s="90"/>
      <c r="TFZ171" s="90"/>
      <c r="TGA171" s="90"/>
      <c r="TGB171" s="90"/>
      <c r="TGC171" s="90"/>
      <c r="TGD171" s="90"/>
      <c r="TGE171" s="90"/>
      <c r="TGF171" s="90"/>
      <c r="TGG171" s="90"/>
      <c r="TGH171" s="90"/>
      <c r="TGI171" s="90"/>
      <c r="TGJ171" s="90"/>
      <c r="TGK171" s="90"/>
      <c r="TGL171" s="90"/>
      <c r="TGM171" s="90"/>
      <c r="TGN171" s="90"/>
      <c r="TGO171" s="90"/>
      <c r="TGP171" s="90"/>
      <c r="TGQ171" s="90"/>
      <c r="TGR171" s="90"/>
      <c r="TGS171" s="90"/>
      <c r="TGT171" s="90"/>
      <c r="TGU171" s="90"/>
      <c r="TGV171" s="90"/>
      <c r="TGW171" s="90"/>
      <c r="TGX171" s="90"/>
      <c r="TGY171" s="90"/>
      <c r="TGZ171" s="90"/>
      <c r="THA171" s="90"/>
      <c r="THB171" s="90"/>
      <c r="THC171" s="90"/>
      <c r="THD171" s="90"/>
      <c r="THE171" s="90"/>
      <c r="THF171" s="90"/>
      <c r="THG171" s="90"/>
      <c r="THH171" s="90"/>
      <c r="THI171" s="90"/>
      <c r="THJ171" s="90"/>
      <c r="THK171" s="90"/>
      <c r="THL171" s="90"/>
      <c r="THM171" s="90"/>
      <c r="THN171" s="90"/>
      <c r="THO171" s="90"/>
      <c r="THP171" s="90"/>
      <c r="THQ171" s="90"/>
      <c r="THR171" s="90"/>
      <c r="THS171" s="90"/>
      <c r="THT171" s="90"/>
      <c r="THU171" s="90"/>
      <c r="THV171" s="90"/>
      <c r="THW171" s="90"/>
      <c r="THX171" s="90"/>
      <c r="THY171" s="90"/>
      <c r="THZ171" s="90"/>
      <c r="TIA171" s="90"/>
      <c r="TIB171" s="90"/>
      <c r="TIC171" s="90"/>
      <c r="TID171" s="90"/>
      <c r="TIE171" s="90"/>
      <c r="TIF171" s="90"/>
      <c r="TIG171" s="90"/>
      <c r="TIH171" s="90"/>
      <c r="TII171" s="90"/>
      <c r="TIJ171" s="90"/>
      <c r="TIK171" s="90"/>
      <c r="TIL171" s="90"/>
      <c r="TIM171" s="90"/>
      <c r="TIN171" s="90"/>
      <c r="TIO171" s="90"/>
      <c r="TIP171" s="90"/>
      <c r="TIQ171" s="90"/>
      <c r="TIR171" s="90"/>
      <c r="TIS171" s="90"/>
      <c r="TIT171" s="90"/>
      <c r="TIU171" s="90"/>
      <c r="TIV171" s="90"/>
      <c r="TIW171" s="90"/>
      <c r="TIX171" s="90"/>
      <c r="TIY171" s="90"/>
      <c r="TIZ171" s="90"/>
      <c r="TJA171" s="90"/>
      <c r="TJB171" s="90"/>
      <c r="TJC171" s="90"/>
      <c r="TJD171" s="90"/>
      <c r="TJE171" s="90"/>
      <c r="TJF171" s="90"/>
      <c r="TJG171" s="90"/>
      <c r="TJH171" s="90"/>
      <c r="TJI171" s="90"/>
      <c r="TJJ171" s="90"/>
      <c r="TJK171" s="90"/>
      <c r="TJL171" s="90"/>
      <c r="TJM171" s="90"/>
      <c r="TJN171" s="90"/>
      <c r="TJO171" s="90"/>
      <c r="TJP171" s="90"/>
      <c r="TJQ171" s="90"/>
      <c r="TJR171" s="90"/>
      <c r="TJS171" s="90"/>
      <c r="TJT171" s="90"/>
      <c r="TJU171" s="90"/>
      <c r="TJV171" s="90"/>
      <c r="TJW171" s="90"/>
      <c r="TJX171" s="90"/>
      <c r="TJY171" s="90"/>
      <c r="TJZ171" s="90"/>
      <c r="TKA171" s="90"/>
      <c r="TKB171" s="90"/>
      <c r="TKC171" s="90"/>
      <c r="TKD171" s="90"/>
      <c r="TKE171" s="90"/>
      <c r="TKF171" s="90"/>
      <c r="TKG171" s="90"/>
      <c r="TKH171" s="90"/>
      <c r="TKI171" s="90"/>
      <c r="TKJ171" s="90"/>
      <c r="TKK171" s="90"/>
      <c r="TKL171" s="90"/>
      <c r="TKM171" s="90"/>
      <c r="TKN171" s="90"/>
      <c r="TKO171" s="90"/>
      <c r="TKP171" s="90"/>
      <c r="TKQ171" s="90"/>
      <c r="TKR171" s="90"/>
      <c r="TKS171" s="90"/>
      <c r="TKT171" s="90"/>
      <c r="TKU171" s="90"/>
      <c r="TKV171" s="90"/>
      <c r="TKW171" s="90"/>
      <c r="TKX171" s="90"/>
      <c r="TKY171" s="90"/>
      <c r="TKZ171" s="90"/>
      <c r="TLA171" s="90"/>
      <c r="TLB171" s="90"/>
      <c r="TLC171" s="90"/>
      <c r="TLD171" s="90"/>
      <c r="TLE171" s="90"/>
      <c r="TLF171" s="90"/>
      <c r="TLG171" s="90"/>
      <c r="TLH171" s="90"/>
      <c r="TLI171" s="90"/>
      <c r="TLJ171" s="90"/>
      <c r="TLK171" s="90"/>
      <c r="TLL171" s="90"/>
      <c r="TLM171" s="90"/>
      <c r="TLN171" s="90"/>
      <c r="TLO171" s="90"/>
      <c r="TLP171" s="90"/>
      <c r="TLQ171" s="90"/>
      <c r="TLR171" s="90"/>
      <c r="TLS171" s="90"/>
      <c r="TLT171" s="90"/>
      <c r="TLU171" s="90"/>
      <c r="TLV171" s="90"/>
      <c r="TLW171" s="90"/>
      <c r="TLX171" s="90"/>
      <c r="TLY171" s="90"/>
      <c r="TLZ171" s="90"/>
      <c r="TMA171" s="90"/>
      <c r="TMB171" s="90"/>
      <c r="TMC171" s="90"/>
      <c r="TMD171" s="90"/>
      <c r="TME171" s="90"/>
      <c r="TMF171" s="90"/>
      <c r="TMG171" s="90"/>
      <c r="TMH171" s="90"/>
      <c r="TMI171" s="90"/>
      <c r="TMJ171" s="90"/>
      <c r="TMK171" s="90"/>
      <c r="TML171" s="90"/>
      <c r="TMM171" s="90"/>
      <c r="TMN171" s="90"/>
      <c r="TMO171" s="90"/>
      <c r="TMP171" s="90"/>
      <c r="TMQ171" s="90"/>
      <c r="TMR171" s="90"/>
      <c r="TMS171" s="90"/>
      <c r="TMT171" s="90"/>
      <c r="TMU171" s="90"/>
      <c r="TMV171" s="90"/>
      <c r="TMW171" s="90"/>
      <c r="TMX171" s="90"/>
      <c r="TMY171" s="90"/>
      <c r="TMZ171" s="90"/>
      <c r="TNA171" s="90"/>
      <c r="TNB171" s="90"/>
      <c r="TNC171" s="90"/>
      <c r="TND171" s="90"/>
      <c r="TNE171" s="90"/>
      <c r="TNF171" s="90"/>
      <c r="TNG171" s="90"/>
      <c r="TNH171" s="90"/>
      <c r="TNI171" s="90"/>
      <c r="TNJ171" s="90"/>
      <c r="TNK171" s="90"/>
      <c r="TNL171" s="90"/>
      <c r="TNM171" s="90"/>
      <c r="TNN171" s="90"/>
      <c r="TNO171" s="90"/>
      <c r="TNP171" s="90"/>
      <c r="TNQ171" s="90"/>
      <c r="TNR171" s="90"/>
      <c r="TNS171" s="90"/>
      <c r="TNT171" s="90"/>
      <c r="TNU171" s="90"/>
      <c r="TNV171" s="90"/>
      <c r="TNW171" s="90"/>
      <c r="TNX171" s="90"/>
      <c r="TNY171" s="90"/>
      <c r="TNZ171" s="90"/>
      <c r="TOA171" s="90"/>
      <c r="TOB171" s="90"/>
      <c r="TOC171" s="90"/>
      <c r="TOD171" s="90"/>
      <c r="TOE171" s="90"/>
      <c r="TOF171" s="90"/>
      <c r="TOG171" s="90"/>
      <c r="TOH171" s="90"/>
      <c r="TOI171" s="90"/>
      <c r="TOJ171" s="90"/>
      <c r="TOK171" s="90"/>
      <c r="TOL171" s="90"/>
      <c r="TOM171" s="90"/>
      <c r="TON171" s="90"/>
      <c r="TOO171" s="90"/>
      <c r="TOP171" s="90"/>
      <c r="TOQ171" s="90"/>
      <c r="TOR171" s="90"/>
      <c r="TOS171" s="90"/>
      <c r="TOT171" s="90"/>
      <c r="TOU171" s="90"/>
      <c r="TOV171" s="90"/>
      <c r="TOW171" s="90"/>
      <c r="TOX171" s="90"/>
      <c r="TOY171" s="90"/>
      <c r="TOZ171" s="90"/>
      <c r="TPA171" s="90"/>
      <c r="TPB171" s="90"/>
      <c r="TPC171" s="90"/>
      <c r="TPD171" s="90"/>
      <c r="TPE171" s="90"/>
      <c r="TPF171" s="90"/>
      <c r="TPG171" s="90"/>
      <c r="TPH171" s="90"/>
      <c r="TPI171" s="90"/>
      <c r="TPJ171" s="90"/>
      <c r="TPK171" s="90"/>
      <c r="TPL171" s="90"/>
      <c r="TPM171" s="90"/>
      <c r="TPN171" s="90"/>
      <c r="TPO171" s="90"/>
      <c r="TPP171" s="90"/>
      <c r="TPQ171" s="90"/>
      <c r="TPR171" s="90"/>
      <c r="TPS171" s="90"/>
      <c r="TPT171" s="90"/>
      <c r="TPU171" s="90"/>
      <c r="TPV171" s="90"/>
      <c r="TPW171" s="90"/>
      <c r="TPX171" s="90"/>
      <c r="TPY171" s="90"/>
      <c r="TPZ171" s="90"/>
      <c r="TQA171" s="90"/>
      <c r="TQB171" s="90"/>
      <c r="TQC171" s="90"/>
      <c r="TQD171" s="90"/>
      <c r="TQE171" s="90"/>
      <c r="TQF171" s="90"/>
      <c r="TQG171" s="90"/>
      <c r="TQH171" s="90"/>
      <c r="TQI171" s="90"/>
      <c r="TQJ171" s="90"/>
      <c r="TQK171" s="90"/>
      <c r="TQL171" s="90"/>
      <c r="TQM171" s="90"/>
      <c r="TQN171" s="90"/>
      <c r="TQO171" s="90"/>
      <c r="TQP171" s="90"/>
      <c r="TQQ171" s="90"/>
      <c r="TQR171" s="90"/>
      <c r="TQS171" s="90"/>
      <c r="TQT171" s="90"/>
      <c r="TQU171" s="90"/>
      <c r="TQV171" s="90"/>
      <c r="TQW171" s="90"/>
      <c r="TQX171" s="90"/>
      <c r="TQY171" s="90"/>
      <c r="TQZ171" s="90"/>
      <c r="TRA171" s="90"/>
      <c r="TRB171" s="90"/>
      <c r="TRC171" s="90"/>
      <c r="TRD171" s="90"/>
      <c r="TRE171" s="90"/>
      <c r="TRF171" s="90"/>
      <c r="TRG171" s="90"/>
      <c r="TRH171" s="90"/>
      <c r="TRI171" s="90"/>
      <c r="TRJ171" s="90"/>
      <c r="TRK171" s="90"/>
      <c r="TRL171" s="90"/>
      <c r="TRM171" s="90"/>
      <c r="TRN171" s="90"/>
      <c r="TRO171" s="90"/>
      <c r="TRP171" s="90"/>
      <c r="TRQ171" s="90"/>
      <c r="TRR171" s="90"/>
      <c r="TRS171" s="90"/>
      <c r="TRT171" s="90"/>
      <c r="TRU171" s="90"/>
      <c r="TRV171" s="90"/>
      <c r="TRW171" s="90"/>
      <c r="TRX171" s="90"/>
      <c r="TRY171" s="90"/>
      <c r="TRZ171" s="90"/>
      <c r="TSA171" s="90"/>
      <c r="TSB171" s="90"/>
      <c r="TSC171" s="90"/>
      <c r="TSD171" s="90"/>
      <c r="TSE171" s="90"/>
      <c r="TSF171" s="90"/>
      <c r="TSG171" s="90"/>
      <c r="TSH171" s="90"/>
      <c r="TSI171" s="90"/>
      <c r="TSJ171" s="90"/>
      <c r="TSK171" s="90"/>
      <c r="TSL171" s="90"/>
      <c r="TSM171" s="90"/>
      <c r="TSN171" s="90"/>
      <c r="TSO171" s="90"/>
      <c r="TSP171" s="90"/>
      <c r="TSQ171" s="90"/>
      <c r="TSR171" s="90"/>
      <c r="TSS171" s="90"/>
      <c r="TST171" s="90"/>
      <c r="TSU171" s="90"/>
      <c r="TSV171" s="90"/>
      <c r="TSW171" s="90"/>
      <c r="TSX171" s="90"/>
      <c r="TSY171" s="90"/>
      <c r="TSZ171" s="90"/>
      <c r="TTA171" s="90"/>
      <c r="TTB171" s="90"/>
      <c r="TTC171" s="90"/>
      <c r="TTD171" s="90"/>
      <c r="TTE171" s="90"/>
      <c r="TTF171" s="90"/>
      <c r="TTG171" s="90"/>
      <c r="TTH171" s="90"/>
      <c r="TTI171" s="90"/>
      <c r="TTJ171" s="90"/>
      <c r="TTK171" s="90"/>
      <c r="TTL171" s="90"/>
      <c r="TTM171" s="90"/>
      <c r="TTN171" s="90"/>
      <c r="TTO171" s="90"/>
      <c r="TTP171" s="90"/>
      <c r="TTQ171" s="90"/>
      <c r="TTR171" s="90"/>
      <c r="TTS171" s="90"/>
      <c r="TTT171" s="90"/>
      <c r="TTU171" s="90"/>
      <c r="TTV171" s="90"/>
      <c r="TTW171" s="90"/>
      <c r="TTX171" s="90"/>
      <c r="TTY171" s="90"/>
      <c r="TTZ171" s="90"/>
      <c r="TUA171" s="90"/>
      <c r="TUB171" s="90"/>
      <c r="TUC171" s="90"/>
      <c r="TUD171" s="90"/>
      <c r="TUE171" s="90"/>
      <c r="TUF171" s="90"/>
      <c r="TUG171" s="90"/>
      <c r="TUH171" s="90"/>
      <c r="TUI171" s="90"/>
      <c r="TUJ171" s="90"/>
      <c r="TUK171" s="90"/>
      <c r="TUL171" s="90"/>
      <c r="TUM171" s="90"/>
      <c r="TUN171" s="90"/>
      <c r="TUO171" s="90"/>
      <c r="TUP171" s="90"/>
      <c r="TUQ171" s="90"/>
      <c r="TUR171" s="90"/>
      <c r="TUS171" s="90"/>
      <c r="TUT171" s="90"/>
      <c r="TUU171" s="90"/>
      <c r="TUV171" s="90"/>
      <c r="TUW171" s="90"/>
      <c r="TUX171" s="90"/>
      <c r="TUY171" s="90"/>
      <c r="TUZ171" s="90"/>
      <c r="TVA171" s="90"/>
      <c r="TVB171" s="90"/>
      <c r="TVC171" s="90"/>
      <c r="TVD171" s="90"/>
      <c r="TVE171" s="90"/>
      <c r="TVF171" s="90"/>
      <c r="TVG171" s="90"/>
      <c r="TVH171" s="90"/>
      <c r="TVI171" s="90"/>
      <c r="TVJ171" s="90"/>
      <c r="TVK171" s="90"/>
      <c r="TVL171" s="90"/>
      <c r="TVM171" s="90"/>
      <c r="TVN171" s="90"/>
      <c r="TVO171" s="90"/>
      <c r="TVP171" s="90"/>
      <c r="TVQ171" s="90"/>
      <c r="TVR171" s="90"/>
      <c r="TVS171" s="90"/>
      <c r="TVT171" s="90"/>
      <c r="TVU171" s="90"/>
      <c r="TVV171" s="90"/>
      <c r="TVW171" s="90"/>
      <c r="TVX171" s="90"/>
      <c r="TVY171" s="90"/>
      <c r="TVZ171" s="90"/>
      <c r="TWA171" s="90"/>
      <c r="TWB171" s="90"/>
      <c r="TWC171" s="90"/>
      <c r="TWD171" s="90"/>
      <c r="TWE171" s="90"/>
      <c r="TWF171" s="90"/>
      <c r="TWG171" s="90"/>
      <c r="TWH171" s="90"/>
      <c r="TWI171" s="90"/>
      <c r="TWJ171" s="90"/>
      <c r="TWK171" s="90"/>
      <c r="TWL171" s="90"/>
      <c r="TWM171" s="90"/>
      <c r="TWN171" s="90"/>
      <c r="TWO171" s="90"/>
      <c r="TWP171" s="90"/>
      <c r="TWQ171" s="90"/>
      <c r="TWR171" s="90"/>
      <c r="TWS171" s="90"/>
      <c r="TWT171" s="90"/>
      <c r="TWU171" s="90"/>
      <c r="TWV171" s="90"/>
      <c r="TWW171" s="90"/>
      <c r="TWX171" s="90"/>
      <c r="TWY171" s="90"/>
      <c r="TWZ171" s="90"/>
      <c r="TXA171" s="90"/>
      <c r="TXB171" s="90"/>
      <c r="TXC171" s="90"/>
      <c r="TXD171" s="90"/>
      <c r="TXE171" s="90"/>
      <c r="TXF171" s="90"/>
      <c r="TXG171" s="90"/>
      <c r="TXH171" s="90"/>
      <c r="TXI171" s="90"/>
      <c r="TXJ171" s="90"/>
      <c r="TXK171" s="90"/>
      <c r="TXL171" s="90"/>
      <c r="TXM171" s="90"/>
      <c r="TXN171" s="90"/>
      <c r="TXO171" s="90"/>
      <c r="TXP171" s="90"/>
      <c r="TXQ171" s="90"/>
      <c r="TXR171" s="90"/>
      <c r="TXS171" s="90"/>
      <c r="TXT171" s="90"/>
      <c r="TXU171" s="90"/>
      <c r="TXV171" s="90"/>
      <c r="TXW171" s="90"/>
      <c r="TXX171" s="90"/>
      <c r="TXY171" s="90"/>
      <c r="TXZ171" s="90"/>
      <c r="TYA171" s="90"/>
      <c r="TYB171" s="90"/>
      <c r="TYC171" s="90"/>
      <c r="TYD171" s="90"/>
      <c r="TYE171" s="90"/>
      <c r="TYF171" s="90"/>
      <c r="TYG171" s="90"/>
      <c r="TYH171" s="90"/>
      <c r="TYI171" s="90"/>
      <c r="TYJ171" s="90"/>
      <c r="TYK171" s="90"/>
      <c r="TYL171" s="90"/>
      <c r="TYM171" s="90"/>
      <c r="TYN171" s="90"/>
      <c r="TYO171" s="90"/>
      <c r="TYP171" s="90"/>
      <c r="TYQ171" s="90"/>
      <c r="TYR171" s="90"/>
      <c r="TYS171" s="90"/>
      <c r="TYT171" s="90"/>
      <c r="TYU171" s="90"/>
      <c r="TYV171" s="90"/>
      <c r="TYW171" s="90"/>
      <c r="TYX171" s="90"/>
      <c r="TYY171" s="90"/>
      <c r="TYZ171" s="90"/>
      <c r="TZA171" s="90"/>
      <c r="TZB171" s="90"/>
      <c r="TZC171" s="90"/>
      <c r="TZD171" s="90"/>
      <c r="TZE171" s="90"/>
      <c r="TZF171" s="90"/>
      <c r="TZG171" s="90"/>
      <c r="TZH171" s="90"/>
      <c r="TZI171" s="90"/>
      <c r="TZJ171" s="90"/>
      <c r="TZK171" s="90"/>
      <c r="TZL171" s="90"/>
      <c r="TZM171" s="90"/>
      <c r="TZN171" s="90"/>
      <c r="TZO171" s="90"/>
      <c r="TZP171" s="90"/>
      <c r="TZQ171" s="90"/>
      <c r="TZR171" s="90"/>
      <c r="TZS171" s="90"/>
      <c r="TZT171" s="90"/>
      <c r="TZU171" s="90"/>
      <c r="TZV171" s="90"/>
      <c r="TZW171" s="90"/>
      <c r="TZX171" s="90"/>
      <c r="TZY171" s="90"/>
      <c r="TZZ171" s="90"/>
      <c r="UAA171" s="90"/>
      <c r="UAB171" s="90"/>
      <c r="UAC171" s="90"/>
      <c r="UAD171" s="90"/>
      <c r="UAE171" s="90"/>
      <c r="UAF171" s="90"/>
      <c r="UAG171" s="90"/>
      <c r="UAH171" s="90"/>
      <c r="UAI171" s="90"/>
      <c r="UAJ171" s="90"/>
      <c r="UAK171" s="90"/>
      <c r="UAL171" s="90"/>
      <c r="UAM171" s="90"/>
      <c r="UAN171" s="90"/>
      <c r="UAO171" s="90"/>
      <c r="UAP171" s="90"/>
      <c r="UAQ171" s="90"/>
      <c r="UAR171" s="90"/>
      <c r="UAS171" s="90"/>
      <c r="UAT171" s="90"/>
      <c r="UAU171" s="90"/>
      <c r="UAV171" s="90"/>
      <c r="UAW171" s="90"/>
      <c r="UAX171" s="90"/>
      <c r="UAY171" s="90"/>
      <c r="UAZ171" s="90"/>
      <c r="UBA171" s="90"/>
      <c r="UBB171" s="90"/>
      <c r="UBC171" s="90"/>
      <c r="UBD171" s="90"/>
      <c r="UBE171" s="90"/>
      <c r="UBF171" s="90"/>
      <c r="UBG171" s="90"/>
      <c r="UBH171" s="90"/>
      <c r="UBI171" s="90"/>
      <c r="UBJ171" s="90"/>
      <c r="UBK171" s="90"/>
      <c r="UBL171" s="90"/>
      <c r="UBM171" s="90"/>
      <c r="UBN171" s="90"/>
      <c r="UBO171" s="90"/>
      <c r="UBP171" s="90"/>
      <c r="UBQ171" s="90"/>
      <c r="UBR171" s="90"/>
      <c r="UBS171" s="90"/>
      <c r="UBT171" s="90"/>
      <c r="UBU171" s="90"/>
      <c r="UBV171" s="90"/>
      <c r="UBW171" s="90"/>
      <c r="UBX171" s="90"/>
      <c r="UBY171" s="90"/>
      <c r="UBZ171" s="90"/>
      <c r="UCA171" s="90"/>
      <c r="UCB171" s="90"/>
      <c r="UCC171" s="90"/>
      <c r="UCD171" s="90"/>
      <c r="UCE171" s="90"/>
      <c r="UCF171" s="90"/>
      <c r="UCG171" s="90"/>
      <c r="UCH171" s="90"/>
      <c r="UCI171" s="90"/>
      <c r="UCJ171" s="90"/>
      <c r="UCK171" s="90"/>
      <c r="UCL171" s="90"/>
      <c r="UCM171" s="90"/>
      <c r="UCN171" s="90"/>
      <c r="UCO171" s="90"/>
      <c r="UCP171" s="90"/>
      <c r="UCQ171" s="90"/>
      <c r="UCR171" s="90"/>
      <c r="UCS171" s="90"/>
      <c r="UCT171" s="90"/>
      <c r="UCU171" s="90"/>
      <c r="UCV171" s="90"/>
      <c r="UCW171" s="90"/>
      <c r="UCX171" s="90"/>
      <c r="UCY171" s="90"/>
      <c r="UCZ171" s="90"/>
      <c r="UDA171" s="90"/>
      <c r="UDB171" s="90"/>
      <c r="UDC171" s="90"/>
      <c r="UDD171" s="90"/>
      <c r="UDE171" s="90"/>
      <c r="UDF171" s="90"/>
      <c r="UDG171" s="90"/>
      <c r="UDH171" s="90"/>
      <c r="UDI171" s="90"/>
      <c r="UDJ171" s="90"/>
      <c r="UDK171" s="90"/>
      <c r="UDL171" s="90"/>
      <c r="UDM171" s="90"/>
      <c r="UDN171" s="90"/>
      <c r="UDO171" s="90"/>
      <c r="UDP171" s="90"/>
      <c r="UDQ171" s="90"/>
      <c r="UDR171" s="90"/>
      <c r="UDS171" s="90"/>
      <c r="UDT171" s="90"/>
      <c r="UDU171" s="90"/>
      <c r="UDV171" s="90"/>
      <c r="UDW171" s="90"/>
      <c r="UDX171" s="90"/>
      <c r="UDY171" s="90"/>
      <c r="UDZ171" s="90"/>
      <c r="UEA171" s="90"/>
      <c r="UEB171" s="90"/>
      <c r="UEC171" s="90"/>
      <c r="UED171" s="90"/>
      <c r="UEE171" s="90"/>
      <c r="UEF171" s="90"/>
      <c r="UEG171" s="90"/>
      <c r="UEH171" s="90"/>
      <c r="UEI171" s="90"/>
      <c r="UEJ171" s="90"/>
      <c r="UEK171" s="90"/>
      <c r="UEL171" s="90"/>
      <c r="UEM171" s="90"/>
      <c r="UEN171" s="90"/>
      <c r="UEO171" s="90"/>
      <c r="UEP171" s="90"/>
      <c r="UEQ171" s="90"/>
      <c r="UER171" s="90"/>
      <c r="UES171" s="90"/>
      <c r="UET171" s="90"/>
      <c r="UEU171" s="90"/>
      <c r="UEV171" s="90"/>
      <c r="UEW171" s="90"/>
      <c r="UEX171" s="90"/>
      <c r="UEY171" s="90"/>
      <c r="UEZ171" s="90"/>
      <c r="UFA171" s="90"/>
      <c r="UFB171" s="90"/>
      <c r="UFC171" s="90"/>
      <c r="UFD171" s="90"/>
      <c r="UFE171" s="90"/>
      <c r="UFF171" s="90"/>
      <c r="UFG171" s="90"/>
      <c r="UFH171" s="90"/>
      <c r="UFI171" s="90"/>
      <c r="UFJ171" s="90"/>
      <c r="UFK171" s="90"/>
      <c r="UFL171" s="90"/>
      <c r="UFM171" s="90"/>
      <c r="UFN171" s="90"/>
      <c r="UFO171" s="90"/>
      <c r="UFP171" s="90"/>
      <c r="UFQ171" s="90"/>
      <c r="UFR171" s="90"/>
      <c r="UFS171" s="90"/>
      <c r="UFT171" s="90"/>
      <c r="UFU171" s="90"/>
      <c r="UFV171" s="90"/>
      <c r="UFW171" s="90"/>
      <c r="UFX171" s="90"/>
      <c r="UFY171" s="90"/>
      <c r="UFZ171" s="90"/>
      <c r="UGA171" s="90"/>
      <c r="UGB171" s="90"/>
      <c r="UGC171" s="90"/>
      <c r="UGD171" s="90"/>
      <c r="UGE171" s="90"/>
      <c r="UGF171" s="90"/>
      <c r="UGG171" s="90"/>
      <c r="UGH171" s="90"/>
      <c r="UGI171" s="90"/>
      <c r="UGJ171" s="90"/>
      <c r="UGK171" s="90"/>
      <c r="UGL171" s="90"/>
      <c r="UGM171" s="90"/>
      <c r="UGN171" s="90"/>
      <c r="UGO171" s="90"/>
      <c r="UGP171" s="90"/>
      <c r="UGQ171" s="90"/>
      <c r="UGR171" s="90"/>
      <c r="UGS171" s="90"/>
      <c r="UGT171" s="90"/>
      <c r="UGU171" s="90"/>
      <c r="UGV171" s="90"/>
      <c r="UGW171" s="90"/>
      <c r="UGX171" s="90"/>
      <c r="UGY171" s="90"/>
      <c r="UGZ171" s="90"/>
      <c r="UHA171" s="90"/>
      <c r="UHB171" s="90"/>
      <c r="UHC171" s="90"/>
      <c r="UHD171" s="90"/>
      <c r="UHE171" s="90"/>
      <c r="UHF171" s="90"/>
      <c r="UHG171" s="90"/>
      <c r="UHH171" s="90"/>
      <c r="UHI171" s="90"/>
      <c r="UHJ171" s="90"/>
      <c r="UHK171" s="90"/>
      <c r="UHL171" s="90"/>
      <c r="UHM171" s="90"/>
      <c r="UHN171" s="90"/>
      <c r="UHO171" s="90"/>
      <c r="UHP171" s="90"/>
      <c r="UHQ171" s="90"/>
      <c r="UHR171" s="90"/>
      <c r="UHS171" s="90"/>
      <c r="UHT171" s="90"/>
      <c r="UHU171" s="90"/>
      <c r="UHV171" s="90"/>
      <c r="UHW171" s="90"/>
      <c r="UHX171" s="90"/>
      <c r="UHY171" s="90"/>
      <c r="UHZ171" s="90"/>
      <c r="UIA171" s="90"/>
      <c r="UIB171" s="90"/>
      <c r="UIC171" s="90"/>
      <c r="UID171" s="90"/>
      <c r="UIE171" s="90"/>
      <c r="UIF171" s="90"/>
      <c r="UIG171" s="90"/>
      <c r="UIH171" s="90"/>
      <c r="UII171" s="90"/>
      <c r="UIJ171" s="90"/>
      <c r="UIK171" s="90"/>
      <c r="UIL171" s="90"/>
      <c r="UIM171" s="90"/>
      <c r="UIN171" s="90"/>
      <c r="UIO171" s="90"/>
      <c r="UIP171" s="90"/>
      <c r="UIQ171" s="90"/>
      <c r="UIR171" s="90"/>
      <c r="UIS171" s="90"/>
      <c r="UIT171" s="90"/>
      <c r="UIU171" s="90"/>
      <c r="UIV171" s="90"/>
      <c r="UIW171" s="90"/>
      <c r="UIX171" s="90"/>
      <c r="UIY171" s="90"/>
      <c r="UIZ171" s="90"/>
      <c r="UJA171" s="90"/>
      <c r="UJB171" s="90"/>
      <c r="UJC171" s="90"/>
      <c r="UJD171" s="90"/>
      <c r="UJE171" s="90"/>
      <c r="UJF171" s="90"/>
      <c r="UJG171" s="90"/>
      <c r="UJH171" s="90"/>
      <c r="UJI171" s="90"/>
      <c r="UJJ171" s="90"/>
      <c r="UJK171" s="90"/>
      <c r="UJL171" s="90"/>
      <c r="UJM171" s="90"/>
      <c r="UJN171" s="90"/>
      <c r="UJO171" s="90"/>
      <c r="UJP171" s="90"/>
      <c r="UJQ171" s="90"/>
      <c r="UJR171" s="90"/>
      <c r="UJS171" s="90"/>
      <c r="UJT171" s="90"/>
      <c r="UJU171" s="90"/>
      <c r="UJV171" s="90"/>
      <c r="UJW171" s="90"/>
      <c r="UJX171" s="90"/>
      <c r="UJY171" s="90"/>
      <c r="UJZ171" s="90"/>
      <c r="UKA171" s="90"/>
      <c r="UKB171" s="90"/>
      <c r="UKC171" s="90"/>
      <c r="UKD171" s="90"/>
      <c r="UKE171" s="90"/>
      <c r="UKF171" s="90"/>
      <c r="UKG171" s="90"/>
      <c r="UKH171" s="90"/>
      <c r="UKI171" s="90"/>
      <c r="UKJ171" s="90"/>
      <c r="UKK171" s="90"/>
      <c r="UKL171" s="90"/>
      <c r="UKM171" s="90"/>
      <c r="UKN171" s="90"/>
      <c r="UKO171" s="90"/>
      <c r="UKP171" s="90"/>
      <c r="UKQ171" s="90"/>
      <c r="UKR171" s="90"/>
      <c r="UKS171" s="90"/>
      <c r="UKT171" s="90"/>
      <c r="UKU171" s="90"/>
      <c r="UKV171" s="90"/>
      <c r="UKW171" s="90"/>
      <c r="UKX171" s="90"/>
      <c r="UKY171" s="90"/>
      <c r="UKZ171" s="90"/>
      <c r="ULA171" s="90"/>
      <c r="ULB171" s="90"/>
      <c r="ULC171" s="90"/>
      <c r="ULD171" s="90"/>
      <c r="ULE171" s="90"/>
      <c r="ULF171" s="90"/>
      <c r="ULG171" s="90"/>
      <c r="ULH171" s="90"/>
      <c r="ULI171" s="90"/>
      <c r="ULJ171" s="90"/>
      <c r="ULK171" s="90"/>
      <c r="ULL171" s="90"/>
      <c r="ULM171" s="90"/>
      <c r="ULN171" s="90"/>
      <c r="ULO171" s="90"/>
      <c r="ULP171" s="90"/>
      <c r="ULQ171" s="90"/>
      <c r="ULR171" s="90"/>
      <c r="ULS171" s="90"/>
      <c r="ULT171" s="90"/>
      <c r="ULU171" s="90"/>
      <c r="ULV171" s="90"/>
      <c r="ULW171" s="90"/>
      <c r="ULX171" s="90"/>
      <c r="ULY171" s="90"/>
      <c r="ULZ171" s="90"/>
      <c r="UMA171" s="90"/>
      <c r="UMB171" s="90"/>
      <c r="UMC171" s="90"/>
      <c r="UMD171" s="90"/>
      <c r="UME171" s="90"/>
      <c r="UMF171" s="90"/>
      <c r="UMG171" s="90"/>
      <c r="UMH171" s="90"/>
      <c r="UMI171" s="90"/>
      <c r="UMJ171" s="90"/>
      <c r="UMK171" s="90"/>
      <c r="UML171" s="90"/>
      <c r="UMM171" s="90"/>
      <c r="UMN171" s="90"/>
      <c r="UMO171" s="90"/>
      <c r="UMP171" s="90"/>
      <c r="UMQ171" s="90"/>
      <c r="UMR171" s="90"/>
      <c r="UMS171" s="90"/>
      <c r="UMT171" s="90"/>
      <c r="UMU171" s="90"/>
      <c r="UMV171" s="90"/>
      <c r="UMW171" s="90"/>
      <c r="UMX171" s="90"/>
      <c r="UMY171" s="90"/>
      <c r="UMZ171" s="90"/>
      <c r="UNA171" s="90"/>
      <c r="UNB171" s="90"/>
      <c r="UNC171" s="90"/>
      <c r="UND171" s="90"/>
      <c r="UNE171" s="90"/>
      <c r="UNF171" s="90"/>
      <c r="UNG171" s="90"/>
      <c r="UNH171" s="90"/>
      <c r="UNI171" s="90"/>
      <c r="UNJ171" s="90"/>
      <c r="UNK171" s="90"/>
      <c r="UNL171" s="90"/>
      <c r="UNM171" s="90"/>
      <c r="UNN171" s="90"/>
      <c r="UNO171" s="90"/>
      <c r="UNP171" s="90"/>
      <c r="UNQ171" s="90"/>
      <c r="UNR171" s="90"/>
      <c r="UNS171" s="90"/>
      <c r="UNT171" s="90"/>
      <c r="UNU171" s="90"/>
      <c r="UNV171" s="90"/>
      <c r="UNW171" s="90"/>
      <c r="UNX171" s="90"/>
      <c r="UNY171" s="90"/>
      <c r="UNZ171" s="90"/>
      <c r="UOA171" s="90"/>
      <c r="UOB171" s="90"/>
      <c r="UOC171" s="90"/>
      <c r="UOD171" s="90"/>
      <c r="UOE171" s="90"/>
      <c r="UOF171" s="90"/>
      <c r="UOG171" s="90"/>
      <c r="UOH171" s="90"/>
      <c r="UOI171" s="90"/>
      <c r="UOJ171" s="90"/>
      <c r="UOK171" s="90"/>
      <c r="UOL171" s="90"/>
      <c r="UOM171" s="90"/>
      <c r="UON171" s="90"/>
      <c r="UOO171" s="90"/>
      <c r="UOP171" s="90"/>
      <c r="UOQ171" s="90"/>
      <c r="UOR171" s="90"/>
      <c r="UOS171" s="90"/>
      <c r="UOT171" s="90"/>
      <c r="UOU171" s="90"/>
      <c r="UOV171" s="90"/>
      <c r="UOW171" s="90"/>
      <c r="UOX171" s="90"/>
      <c r="UOY171" s="90"/>
      <c r="UOZ171" s="90"/>
      <c r="UPA171" s="90"/>
      <c r="UPB171" s="90"/>
      <c r="UPC171" s="90"/>
      <c r="UPD171" s="90"/>
      <c r="UPE171" s="90"/>
      <c r="UPF171" s="90"/>
      <c r="UPG171" s="90"/>
      <c r="UPH171" s="90"/>
      <c r="UPI171" s="90"/>
      <c r="UPJ171" s="90"/>
      <c r="UPK171" s="90"/>
      <c r="UPL171" s="90"/>
      <c r="UPM171" s="90"/>
      <c r="UPN171" s="90"/>
      <c r="UPO171" s="90"/>
      <c r="UPP171" s="90"/>
      <c r="UPQ171" s="90"/>
      <c r="UPR171" s="90"/>
      <c r="UPS171" s="90"/>
      <c r="UPT171" s="90"/>
      <c r="UPU171" s="90"/>
      <c r="UPV171" s="90"/>
      <c r="UPW171" s="90"/>
      <c r="UPX171" s="90"/>
      <c r="UPY171" s="90"/>
      <c r="UPZ171" s="90"/>
      <c r="UQA171" s="90"/>
      <c r="UQB171" s="90"/>
      <c r="UQC171" s="90"/>
      <c r="UQD171" s="90"/>
      <c r="UQE171" s="90"/>
      <c r="UQF171" s="90"/>
      <c r="UQG171" s="90"/>
      <c r="UQH171" s="90"/>
      <c r="UQI171" s="90"/>
      <c r="UQJ171" s="90"/>
      <c r="UQK171" s="90"/>
      <c r="UQL171" s="90"/>
      <c r="UQM171" s="90"/>
      <c r="UQN171" s="90"/>
      <c r="UQO171" s="90"/>
      <c r="UQP171" s="90"/>
      <c r="UQQ171" s="90"/>
      <c r="UQR171" s="90"/>
      <c r="UQS171" s="90"/>
      <c r="UQT171" s="90"/>
      <c r="UQU171" s="90"/>
      <c r="UQV171" s="90"/>
      <c r="UQW171" s="90"/>
      <c r="UQX171" s="90"/>
      <c r="UQY171" s="90"/>
      <c r="UQZ171" s="90"/>
      <c r="URA171" s="90"/>
      <c r="URB171" s="90"/>
      <c r="URC171" s="90"/>
      <c r="URD171" s="90"/>
      <c r="URE171" s="90"/>
      <c r="URF171" s="90"/>
      <c r="URG171" s="90"/>
      <c r="URH171" s="90"/>
      <c r="URI171" s="90"/>
      <c r="URJ171" s="90"/>
      <c r="URK171" s="90"/>
      <c r="URL171" s="90"/>
      <c r="URM171" s="90"/>
      <c r="URN171" s="90"/>
      <c r="URO171" s="90"/>
      <c r="URP171" s="90"/>
      <c r="URQ171" s="90"/>
      <c r="URR171" s="90"/>
      <c r="URS171" s="90"/>
      <c r="URT171" s="90"/>
      <c r="URU171" s="90"/>
      <c r="URV171" s="90"/>
      <c r="URW171" s="90"/>
      <c r="URX171" s="90"/>
      <c r="URY171" s="90"/>
      <c r="URZ171" s="90"/>
      <c r="USA171" s="90"/>
      <c r="USB171" s="90"/>
      <c r="USC171" s="90"/>
      <c r="USD171" s="90"/>
      <c r="USE171" s="90"/>
      <c r="USF171" s="90"/>
      <c r="USG171" s="90"/>
      <c r="USH171" s="90"/>
      <c r="USI171" s="90"/>
      <c r="USJ171" s="90"/>
      <c r="USK171" s="90"/>
      <c r="USL171" s="90"/>
      <c r="USM171" s="90"/>
      <c r="USN171" s="90"/>
      <c r="USO171" s="90"/>
      <c r="USP171" s="90"/>
      <c r="USQ171" s="90"/>
      <c r="USR171" s="90"/>
      <c r="USS171" s="90"/>
      <c r="UST171" s="90"/>
      <c r="USU171" s="90"/>
      <c r="USV171" s="90"/>
      <c r="USW171" s="90"/>
      <c r="USX171" s="90"/>
      <c r="USY171" s="90"/>
      <c r="USZ171" s="90"/>
      <c r="UTA171" s="90"/>
      <c r="UTB171" s="90"/>
      <c r="UTC171" s="90"/>
      <c r="UTD171" s="90"/>
      <c r="UTE171" s="90"/>
      <c r="UTF171" s="90"/>
      <c r="UTG171" s="90"/>
      <c r="UTH171" s="90"/>
      <c r="UTI171" s="90"/>
      <c r="UTJ171" s="90"/>
      <c r="UTK171" s="90"/>
      <c r="UTL171" s="90"/>
      <c r="UTM171" s="90"/>
      <c r="UTN171" s="90"/>
      <c r="UTO171" s="90"/>
      <c r="UTP171" s="90"/>
      <c r="UTQ171" s="90"/>
      <c r="UTR171" s="90"/>
      <c r="UTS171" s="90"/>
      <c r="UTT171" s="90"/>
      <c r="UTU171" s="90"/>
      <c r="UTV171" s="90"/>
      <c r="UTW171" s="90"/>
      <c r="UTX171" s="90"/>
      <c r="UTY171" s="90"/>
      <c r="UTZ171" s="90"/>
      <c r="UUA171" s="90"/>
      <c r="UUB171" s="90"/>
      <c r="UUC171" s="90"/>
      <c r="UUD171" s="90"/>
      <c r="UUE171" s="90"/>
      <c r="UUF171" s="90"/>
      <c r="UUG171" s="90"/>
      <c r="UUH171" s="90"/>
      <c r="UUI171" s="90"/>
      <c r="UUJ171" s="90"/>
      <c r="UUK171" s="90"/>
      <c r="UUL171" s="90"/>
      <c r="UUM171" s="90"/>
      <c r="UUN171" s="90"/>
      <c r="UUO171" s="90"/>
      <c r="UUP171" s="90"/>
      <c r="UUQ171" s="90"/>
      <c r="UUR171" s="90"/>
      <c r="UUS171" s="90"/>
      <c r="UUT171" s="90"/>
      <c r="UUU171" s="90"/>
      <c r="UUV171" s="90"/>
      <c r="UUW171" s="90"/>
      <c r="UUX171" s="90"/>
      <c r="UUY171" s="90"/>
      <c r="UUZ171" s="90"/>
      <c r="UVA171" s="90"/>
      <c r="UVB171" s="90"/>
      <c r="UVC171" s="90"/>
      <c r="UVD171" s="90"/>
      <c r="UVE171" s="90"/>
      <c r="UVF171" s="90"/>
      <c r="UVG171" s="90"/>
      <c r="UVH171" s="90"/>
      <c r="UVI171" s="90"/>
      <c r="UVJ171" s="90"/>
      <c r="UVK171" s="90"/>
      <c r="UVL171" s="90"/>
      <c r="UVM171" s="90"/>
      <c r="UVN171" s="90"/>
      <c r="UVO171" s="90"/>
      <c r="UVP171" s="90"/>
      <c r="UVQ171" s="90"/>
      <c r="UVR171" s="90"/>
      <c r="UVS171" s="90"/>
      <c r="UVT171" s="90"/>
      <c r="UVU171" s="90"/>
      <c r="UVV171" s="90"/>
      <c r="UVW171" s="90"/>
      <c r="UVX171" s="90"/>
      <c r="UVY171" s="90"/>
      <c r="UVZ171" s="90"/>
      <c r="UWA171" s="90"/>
      <c r="UWB171" s="90"/>
      <c r="UWC171" s="90"/>
      <c r="UWD171" s="90"/>
      <c r="UWE171" s="90"/>
      <c r="UWF171" s="90"/>
      <c r="UWG171" s="90"/>
      <c r="UWH171" s="90"/>
      <c r="UWI171" s="90"/>
      <c r="UWJ171" s="90"/>
      <c r="UWK171" s="90"/>
      <c r="UWL171" s="90"/>
      <c r="UWM171" s="90"/>
      <c r="UWN171" s="90"/>
      <c r="UWO171" s="90"/>
      <c r="UWP171" s="90"/>
      <c r="UWQ171" s="90"/>
      <c r="UWR171" s="90"/>
      <c r="UWS171" s="90"/>
      <c r="UWT171" s="90"/>
      <c r="UWU171" s="90"/>
      <c r="UWV171" s="90"/>
      <c r="UWW171" s="90"/>
      <c r="UWX171" s="90"/>
      <c r="UWY171" s="90"/>
      <c r="UWZ171" s="90"/>
      <c r="UXA171" s="90"/>
      <c r="UXB171" s="90"/>
      <c r="UXC171" s="90"/>
      <c r="UXD171" s="90"/>
      <c r="UXE171" s="90"/>
      <c r="UXF171" s="90"/>
      <c r="UXG171" s="90"/>
      <c r="UXH171" s="90"/>
      <c r="UXI171" s="90"/>
      <c r="UXJ171" s="90"/>
      <c r="UXK171" s="90"/>
      <c r="UXL171" s="90"/>
      <c r="UXM171" s="90"/>
      <c r="UXN171" s="90"/>
      <c r="UXO171" s="90"/>
      <c r="UXP171" s="90"/>
      <c r="UXQ171" s="90"/>
      <c r="UXR171" s="90"/>
      <c r="UXS171" s="90"/>
      <c r="UXT171" s="90"/>
      <c r="UXU171" s="90"/>
      <c r="UXV171" s="90"/>
      <c r="UXW171" s="90"/>
      <c r="UXX171" s="90"/>
      <c r="UXY171" s="90"/>
      <c r="UXZ171" s="90"/>
      <c r="UYA171" s="90"/>
      <c r="UYB171" s="90"/>
      <c r="UYC171" s="90"/>
      <c r="UYD171" s="90"/>
      <c r="UYE171" s="90"/>
      <c r="UYF171" s="90"/>
      <c r="UYG171" s="90"/>
      <c r="UYH171" s="90"/>
      <c r="UYI171" s="90"/>
      <c r="UYJ171" s="90"/>
      <c r="UYK171" s="90"/>
      <c r="UYL171" s="90"/>
      <c r="UYM171" s="90"/>
      <c r="UYN171" s="90"/>
      <c r="UYO171" s="90"/>
      <c r="UYP171" s="90"/>
      <c r="UYQ171" s="90"/>
      <c r="UYR171" s="90"/>
      <c r="UYS171" s="90"/>
      <c r="UYT171" s="90"/>
      <c r="UYU171" s="90"/>
      <c r="UYV171" s="90"/>
      <c r="UYW171" s="90"/>
      <c r="UYX171" s="90"/>
      <c r="UYY171" s="90"/>
      <c r="UYZ171" s="90"/>
      <c r="UZA171" s="90"/>
      <c r="UZB171" s="90"/>
      <c r="UZC171" s="90"/>
      <c r="UZD171" s="90"/>
      <c r="UZE171" s="90"/>
      <c r="UZF171" s="90"/>
      <c r="UZG171" s="90"/>
      <c r="UZH171" s="90"/>
      <c r="UZI171" s="90"/>
      <c r="UZJ171" s="90"/>
      <c r="UZK171" s="90"/>
      <c r="UZL171" s="90"/>
      <c r="UZM171" s="90"/>
      <c r="UZN171" s="90"/>
      <c r="UZO171" s="90"/>
      <c r="UZP171" s="90"/>
      <c r="UZQ171" s="90"/>
      <c r="UZR171" s="90"/>
      <c r="UZS171" s="90"/>
      <c r="UZT171" s="90"/>
      <c r="UZU171" s="90"/>
      <c r="UZV171" s="90"/>
      <c r="UZW171" s="90"/>
      <c r="UZX171" s="90"/>
      <c r="UZY171" s="90"/>
      <c r="UZZ171" s="90"/>
      <c r="VAA171" s="90"/>
      <c r="VAB171" s="90"/>
      <c r="VAC171" s="90"/>
      <c r="VAD171" s="90"/>
      <c r="VAE171" s="90"/>
      <c r="VAF171" s="90"/>
      <c r="VAG171" s="90"/>
      <c r="VAH171" s="90"/>
      <c r="VAI171" s="90"/>
      <c r="VAJ171" s="90"/>
      <c r="VAK171" s="90"/>
      <c r="VAL171" s="90"/>
      <c r="VAM171" s="90"/>
      <c r="VAN171" s="90"/>
      <c r="VAO171" s="90"/>
      <c r="VAP171" s="90"/>
      <c r="VAQ171" s="90"/>
      <c r="VAR171" s="90"/>
      <c r="VAS171" s="90"/>
      <c r="VAT171" s="90"/>
      <c r="VAU171" s="90"/>
      <c r="VAV171" s="90"/>
      <c r="VAW171" s="90"/>
      <c r="VAX171" s="90"/>
      <c r="VAY171" s="90"/>
      <c r="VAZ171" s="90"/>
      <c r="VBA171" s="90"/>
      <c r="VBB171" s="90"/>
      <c r="VBC171" s="90"/>
      <c r="VBD171" s="90"/>
      <c r="VBE171" s="90"/>
      <c r="VBF171" s="90"/>
      <c r="VBG171" s="90"/>
      <c r="VBH171" s="90"/>
      <c r="VBI171" s="90"/>
      <c r="VBJ171" s="90"/>
      <c r="VBK171" s="90"/>
      <c r="VBL171" s="90"/>
      <c r="VBM171" s="90"/>
      <c r="VBN171" s="90"/>
      <c r="VBO171" s="90"/>
      <c r="VBP171" s="90"/>
      <c r="VBQ171" s="90"/>
      <c r="VBR171" s="90"/>
      <c r="VBS171" s="90"/>
      <c r="VBT171" s="90"/>
      <c r="VBU171" s="90"/>
      <c r="VBV171" s="90"/>
      <c r="VBW171" s="90"/>
      <c r="VBX171" s="90"/>
      <c r="VBY171" s="90"/>
      <c r="VBZ171" s="90"/>
      <c r="VCA171" s="90"/>
      <c r="VCB171" s="90"/>
      <c r="VCC171" s="90"/>
      <c r="VCD171" s="90"/>
      <c r="VCE171" s="90"/>
      <c r="VCF171" s="90"/>
      <c r="VCG171" s="90"/>
      <c r="VCH171" s="90"/>
      <c r="VCI171" s="90"/>
      <c r="VCJ171" s="90"/>
      <c r="VCK171" s="90"/>
      <c r="VCL171" s="90"/>
      <c r="VCM171" s="90"/>
      <c r="VCN171" s="90"/>
      <c r="VCO171" s="90"/>
      <c r="VCP171" s="90"/>
      <c r="VCQ171" s="90"/>
      <c r="VCR171" s="90"/>
      <c r="VCS171" s="90"/>
      <c r="VCT171" s="90"/>
      <c r="VCU171" s="90"/>
      <c r="VCV171" s="90"/>
      <c r="VCW171" s="90"/>
      <c r="VCX171" s="90"/>
      <c r="VCY171" s="90"/>
      <c r="VCZ171" s="90"/>
      <c r="VDA171" s="90"/>
      <c r="VDB171" s="90"/>
      <c r="VDC171" s="90"/>
      <c r="VDD171" s="90"/>
      <c r="VDE171" s="90"/>
      <c r="VDF171" s="90"/>
      <c r="VDG171" s="90"/>
      <c r="VDH171" s="90"/>
      <c r="VDI171" s="90"/>
      <c r="VDJ171" s="90"/>
      <c r="VDK171" s="90"/>
      <c r="VDL171" s="90"/>
      <c r="VDM171" s="90"/>
      <c r="VDN171" s="90"/>
      <c r="VDO171" s="90"/>
      <c r="VDP171" s="90"/>
      <c r="VDQ171" s="90"/>
      <c r="VDR171" s="90"/>
      <c r="VDS171" s="90"/>
      <c r="VDT171" s="90"/>
      <c r="VDU171" s="90"/>
      <c r="VDV171" s="90"/>
      <c r="VDW171" s="90"/>
      <c r="VDX171" s="90"/>
      <c r="VDY171" s="90"/>
      <c r="VDZ171" s="90"/>
      <c r="VEA171" s="90"/>
      <c r="VEB171" s="90"/>
      <c r="VEC171" s="90"/>
      <c r="VED171" s="90"/>
      <c r="VEE171" s="90"/>
      <c r="VEF171" s="90"/>
      <c r="VEG171" s="90"/>
      <c r="VEH171" s="90"/>
      <c r="VEI171" s="90"/>
      <c r="VEJ171" s="90"/>
      <c r="VEK171" s="90"/>
      <c r="VEL171" s="90"/>
      <c r="VEM171" s="90"/>
      <c r="VEN171" s="90"/>
      <c r="VEO171" s="90"/>
      <c r="VEP171" s="90"/>
      <c r="VEQ171" s="90"/>
      <c r="VER171" s="90"/>
      <c r="VES171" s="90"/>
      <c r="VET171" s="90"/>
      <c r="VEU171" s="90"/>
      <c r="VEV171" s="90"/>
      <c r="VEW171" s="90"/>
      <c r="VEX171" s="90"/>
      <c r="VEY171" s="90"/>
      <c r="VEZ171" s="90"/>
      <c r="VFA171" s="90"/>
      <c r="VFB171" s="90"/>
      <c r="VFC171" s="90"/>
      <c r="VFD171" s="90"/>
      <c r="VFE171" s="90"/>
      <c r="VFF171" s="90"/>
      <c r="VFG171" s="90"/>
      <c r="VFH171" s="90"/>
      <c r="VFI171" s="90"/>
      <c r="VFJ171" s="90"/>
      <c r="VFK171" s="90"/>
      <c r="VFL171" s="90"/>
      <c r="VFM171" s="90"/>
      <c r="VFN171" s="90"/>
      <c r="VFO171" s="90"/>
      <c r="VFP171" s="90"/>
      <c r="VFQ171" s="90"/>
      <c r="VFR171" s="90"/>
      <c r="VFS171" s="90"/>
      <c r="VFT171" s="90"/>
      <c r="VFU171" s="90"/>
      <c r="VFV171" s="90"/>
      <c r="VFW171" s="90"/>
      <c r="VFX171" s="90"/>
      <c r="VFY171" s="90"/>
      <c r="VFZ171" s="90"/>
      <c r="VGA171" s="90"/>
      <c r="VGB171" s="90"/>
      <c r="VGC171" s="90"/>
      <c r="VGD171" s="90"/>
      <c r="VGE171" s="90"/>
      <c r="VGF171" s="90"/>
      <c r="VGG171" s="90"/>
      <c r="VGH171" s="90"/>
      <c r="VGI171" s="90"/>
      <c r="VGJ171" s="90"/>
      <c r="VGK171" s="90"/>
      <c r="VGL171" s="90"/>
      <c r="VGM171" s="90"/>
      <c r="VGN171" s="90"/>
      <c r="VGO171" s="90"/>
      <c r="VGP171" s="90"/>
      <c r="VGQ171" s="90"/>
      <c r="VGR171" s="90"/>
      <c r="VGS171" s="90"/>
      <c r="VGT171" s="90"/>
      <c r="VGU171" s="90"/>
      <c r="VGV171" s="90"/>
      <c r="VGW171" s="90"/>
      <c r="VGX171" s="90"/>
      <c r="VGY171" s="90"/>
      <c r="VGZ171" s="90"/>
      <c r="VHA171" s="90"/>
      <c r="VHB171" s="90"/>
      <c r="VHC171" s="90"/>
      <c r="VHD171" s="90"/>
      <c r="VHE171" s="90"/>
      <c r="VHF171" s="90"/>
      <c r="VHG171" s="90"/>
      <c r="VHH171" s="90"/>
      <c r="VHI171" s="90"/>
      <c r="VHJ171" s="90"/>
      <c r="VHK171" s="90"/>
      <c r="VHL171" s="90"/>
      <c r="VHM171" s="90"/>
      <c r="VHN171" s="90"/>
      <c r="VHO171" s="90"/>
      <c r="VHP171" s="90"/>
      <c r="VHQ171" s="90"/>
      <c r="VHR171" s="90"/>
      <c r="VHS171" s="90"/>
      <c r="VHT171" s="90"/>
      <c r="VHU171" s="90"/>
      <c r="VHV171" s="90"/>
      <c r="VHW171" s="90"/>
      <c r="VHX171" s="90"/>
      <c r="VHY171" s="90"/>
      <c r="VHZ171" s="90"/>
      <c r="VIA171" s="90"/>
      <c r="VIB171" s="90"/>
      <c r="VIC171" s="90"/>
      <c r="VID171" s="90"/>
      <c r="VIE171" s="90"/>
      <c r="VIF171" s="90"/>
      <c r="VIG171" s="90"/>
      <c r="VIH171" s="90"/>
      <c r="VII171" s="90"/>
      <c r="VIJ171" s="90"/>
      <c r="VIK171" s="90"/>
      <c r="VIL171" s="90"/>
      <c r="VIM171" s="90"/>
      <c r="VIN171" s="90"/>
      <c r="VIO171" s="90"/>
      <c r="VIP171" s="90"/>
      <c r="VIQ171" s="90"/>
      <c r="VIR171" s="90"/>
      <c r="VIS171" s="90"/>
      <c r="VIT171" s="90"/>
      <c r="VIU171" s="90"/>
      <c r="VIV171" s="90"/>
      <c r="VIW171" s="90"/>
      <c r="VIX171" s="90"/>
      <c r="VIY171" s="90"/>
      <c r="VIZ171" s="90"/>
      <c r="VJA171" s="90"/>
      <c r="VJB171" s="90"/>
      <c r="VJC171" s="90"/>
      <c r="VJD171" s="90"/>
      <c r="VJE171" s="90"/>
      <c r="VJF171" s="90"/>
      <c r="VJG171" s="90"/>
      <c r="VJH171" s="90"/>
      <c r="VJI171" s="90"/>
      <c r="VJJ171" s="90"/>
      <c r="VJK171" s="90"/>
      <c r="VJL171" s="90"/>
      <c r="VJM171" s="90"/>
      <c r="VJN171" s="90"/>
      <c r="VJO171" s="90"/>
      <c r="VJP171" s="90"/>
      <c r="VJQ171" s="90"/>
      <c r="VJR171" s="90"/>
      <c r="VJS171" s="90"/>
      <c r="VJT171" s="90"/>
      <c r="VJU171" s="90"/>
      <c r="VJV171" s="90"/>
      <c r="VJW171" s="90"/>
      <c r="VJX171" s="90"/>
      <c r="VJY171" s="90"/>
      <c r="VJZ171" s="90"/>
      <c r="VKA171" s="90"/>
      <c r="VKB171" s="90"/>
      <c r="VKC171" s="90"/>
      <c r="VKD171" s="90"/>
      <c r="VKE171" s="90"/>
      <c r="VKF171" s="90"/>
      <c r="VKG171" s="90"/>
      <c r="VKH171" s="90"/>
      <c r="VKI171" s="90"/>
      <c r="VKJ171" s="90"/>
      <c r="VKK171" s="90"/>
      <c r="VKL171" s="90"/>
      <c r="VKM171" s="90"/>
      <c r="VKN171" s="90"/>
      <c r="VKO171" s="90"/>
      <c r="VKP171" s="90"/>
      <c r="VKQ171" s="90"/>
      <c r="VKR171" s="90"/>
      <c r="VKS171" s="90"/>
      <c r="VKT171" s="90"/>
      <c r="VKU171" s="90"/>
      <c r="VKV171" s="90"/>
      <c r="VKW171" s="90"/>
      <c r="VKX171" s="90"/>
      <c r="VKY171" s="90"/>
      <c r="VKZ171" s="90"/>
      <c r="VLA171" s="90"/>
      <c r="VLB171" s="90"/>
      <c r="VLC171" s="90"/>
      <c r="VLD171" s="90"/>
      <c r="VLE171" s="90"/>
      <c r="VLF171" s="90"/>
      <c r="VLG171" s="90"/>
      <c r="VLH171" s="90"/>
      <c r="VLI171" s="90"/>
      <c r="VLJ171" s="90"/>
      <c r="VLK171" s="90"/>
      <c r="VLL171" s="90"/>
      <c r="VLM171" s="90"/>
      <c r="VLN171" s="90"/>
      <c r="VLO171" s="90"/>
      <c r="VLP171" s="90"/>
      <c r="VLQ171" s="90"/>
      <c r="VLR171" s="90"/>
      <c r="VLS171" s="90"/>
      <c r="VLT171" s="90"/>
      <c r="VLU171" s="90"/>
      <c r="VLV171" s="90"/>
      <c r="VLW171" s="90"/>
      <c r="VLX171" s="90"/>
      <c r="VLY171" s="90"/>
      <c r="VLZ171" s="90"/>
      <c r="VMA171" s="90"/>
      <c r="VMB171" s="90"/>
      <c r="VMC171" s="90"/>
      <c r="VMD171" s="90"/>
      <c r="VME171" s="90"/>
      <c r="VMF171" s="90"/>
      <c r="VMG171" s="90"/>
      <c r="VMH171" s="90"/>
      <c r="VMI171" s="90"/>
      <c r="VMJ171" s="90"/>
      <c r="VMK171" s="90"/>
      <c r="VML171" s="90"/>
      <c r="VMM171" s="90"/>
      <c r="VMN171" s="90"/>
      <c r="VMO171" s="90"/>
      <c r="VMP171" s="90"/>
      <c r="VMQ171" s="90"/>
      <c r="VMR171" s="90"/>
      <c r="VMS171" s="90"/>
      <c r="VMT171" s="90"/>
      <c r="VMU171" s="90"/>
      <c r="VMV171" s="90"/>
      <c r="VMW171" s="90"/>
      <c r="VMX171" s="90"/>
      <c r="VMY171" s="90"/>
      <c r="VMZ171" s="90"/>
      <c r="VNA171" s="90"/>
      <c r="VNB171" s="90"/>
      <c r="VNC171" s="90"/>
      <c r="VND171" s="90"/>
      <c r="VNE171" s="90"/>
      <c r="VNF171" s="90"/>
      <c r="VNG171" s="90"/>
      <c r="VNH171" s="90"/>
      <c r="VNI171" s="90"/>
      <c r="VNJ171" s="90"/>
      <c r="VNK171" s="90"/>
      <c r="VNL171" s="90"/>
      <c r="VNM171" s="90"/>
      <c r="VNN171" s="90"/>
      <c r="VNO171" s="90"/>
      <c r="VNP171" s="90"/>
      <c r="VNQ171" s="90"/>
      <c r="VNR171" s="90"/>
      <c r="VNS171" s="90"/>
      <c r="VNT171" s="90"/>
      <c r="VNU171" s="90"/>
      <c r="VNV171" s="90"/>
      <c r="VNW171" s="90"/>
      <c r="VNX171" s="90"/>
      <c r="VNY171" s="90"/>
      <c r="VNZ171" s="90"/>
      <c r="VOA171" s="90"/>
      <c r="VOB171" s="90"/>
      <c r="VOC171" s="90"/>
      <c r="VOD171" s="90"/>
      <c r="VOE171" s="90"/>
      <c r="VOF171" s="90"/>
      <c r="VOG171" s="90"/>
      <c r="VOH171" s="90"/>
      <c r="VOI171" s="90"/>
      <c r="VOJ171" s="90"/>
      <c r="VOK171" s="90"/>
      <c r="VOL171" s="90"/>
      <c r="VOM171" s="90"/>
      <c r="VON171" s="90"/>
      <c r="VOO171" s="90"/>
      <c r="VOP171" s="90"/>
      <c r="VOQ171" s="90"/>
      <c r="VOR171" s="90"/>
      <c r="VOS171" s="90"/>
      <c r="VOT171" s="90"/>
      <c r="VOU171" s="90"/>
      <c r="VOV171" s="90"/>
      <c r="VOW171" s="90"/>
      <c r="VOX171" s="90"/>
      <c r="VOY171" s="90"/>
      <c r="VOZ171" s="90"/>
      <c r="VPA171" s="90"/>
      <c r="VPB171" s="90"/>
      <c r="VPC171" s="90"/>
      <c r="VPD171" s="90"/>
      <c r="VPE171" s="90"/>
      <c r="VPF171" s="90"/>
      <c r="VPG171" s="90"/>
      <c r="VPH171" s="90"/>
      <c r="VPI171" s="90"/>
      <c r="VPJ171" s="90"/>
      <c r="VPK171" s="90"/>
      <c r="VPL171" s="90"/>
      <c r="VPM171" s="90"/>
      <c r="VPN171" s="90"/>
      <c r="VPO171" s="90"/>
      <c r="VPP171" s="90"/>
      <c r="VPQ171" s="90"/>
      <c r="VPR171" s="90"/>
      <c r="VPS171" s="90"/>
      <c r="VPT171" s="90"/>
      <c r="VPU171" s="90"/>
      <c r="VPV171" s="90"/>
      <c r="VPW171" s="90"/>
      <c r="VPX171" s="90"/>
      <c r="VPY171" s="90"/>
      <c r="VPZ171" s="90"/>
      <c r="VQA171" s="90"/>
      <c r="VQB171" s="90"/>
      <c r="VQC171" s="90"/>
      <c r="VQD171" s="90"/>
      <c r="VQE171" s="90"/>
      <c r="VQF171" s="90"/>
      <c r="VQG171" s="90"/>
      <c r="VQH171" s="90"/>
      <c r="VQI171" s="90"/>
      <c r="VQJ171" s="90"/>
      <c r="VQK171" s="90"/>
      <c r="VQL171" s="90"/>
      <c r="VQM171" s="90"/>
      <c r="VQN171" s="90"/>
      <c r="VQO171" s="90"/>
      <c r="VQP171" s="90"/>
      <c r="VQQ171" s="90"/>
      <c r="VQR171" s="90"/>
      <c r="VQS171" s="90"/>
      <c r="VQT171" s="90"/>
      <c r="VQU171" s="90"/>
      <c r="VQV171" s="90"/>
      <c r="VQW171" s="90"/>
      <c r="VQX171" s="90"/>
      <c r="VQY171" s="90"/>
      <c r="VQZ171" s="90"/>
      <c r="VRA171" s="90"/>
      <c r="VRB171" s="90"/>
      <c r="VRC171" s="90"/>
      <c r="VRD171" s="90"/>
      <c r="VRE171" s="90"/>
      <c r="VRF171" s="90"/>
      <c r="VRG171" s="90"/>
      <c r="VRH171" s="90"/>
      <c r="VRI171" s="90"/>
      <c r="VRJ171" s="90"/>
      <c r="VRK171" s="90"/>
      <c r="VRL171" s="90"/>
      <c r="VRM171" s="90"/>
      <c r="VRN171" s="90"/>
      <c r="VRO171" s="90"/>
      <c r="VRP171" s="90"/>
      <c r="VRQ171" s="90"/>
      <c r="VRR171" s="90"/>
      <c r="VRS171" s="90"/>
      <c r="VRT171" s="90"/>
      <c r="VRU171" s="90"/>
      <c r="VRV171" s="90"/>
      <c r="VRW171" s="90"/>
      <c r="VRX171" s="90"/>
      <c r="VRY171" s="90"/>
      <c r="VRZ171" s="90"/>
      <c r="VSA171" s="90"/>
      <c r="VSB171" s="90"/>
      <c r="VSC171" s="90"/>
      <c r="VSD171" s="90"/>
      <c r="VSE171" s="90"/>
      <c r="VSF171" s="90"/>
      <c r="VSG171" s="90"/>
      <c r="VSH171" s="90"/>
      <c r="VSI171" s="90"/>
      <c r="VSJ171" s="90"/>
      <c r="VSK171" s="90"/>
      <c r="VSL171" s="90"/>
      <c r="VSM171" s="90"/>
      <c r="VSN171" s="90"/>
      <c r="VSO171" s="90"/>
      <c r="VSP171" s="90"/>
      <c r="VSQ171" s="90"/>
      <c r="VSR171" s="90"/>
      <c r="VSS171" s="90"/>
      <c r="VST171" s="90"/>
      <c r="VSU171" s="90"/>
      <c r="VSV171" s="90"/>
      <c r="VSW171" s="90"/>
      <c r="VSX171" s="90"/>
      <c r="VSY171" s="90"/>
      <c r="VSZ171" s="90"/>
      <c r="VTA171" s="90"/>
      <c r="VTB171" s="90"/>
      <c r="VTC171" s="90"/>
      <c r="VTD171" s="90"/>
      <c r="VTE171" s="90"/>
      <c r="VTF171" s="90"/>
      <c r="VTG171" s="90"/>
      <c r="VTH171" s="90"/>
      <c r="VTI171" s="90"/>
      <c r="VTJ171" s="90"/>
      <c r="VTK171" s="90"/>
      <c r="VTL171" s="90"/>
      <c r="VTM171" s="90"/>
      <c r="VTN171" s="90"/>
      <c r="VTO171" s="90"/>
      <c r="VTP171" s="90"/>
      <c r="VTQ171" s="90"/>
      <c r="VTR171" s="90"/>
      <c r="VTS171" s="90"/>
      <c r="VTT171" s="90"/>
      <c r="VTU171" s="90"/>
      <c r="VTV171" s="90"/>
      <c r="VTW171" s="90"/>
      <c r="VTX171" s="90"/>
      <c r="VTY171" s="90"/>
      <c r="VTZ171" s="90"/>
      <c r="VUA171" s="90"/>
      <c r="VUB171" s="90"/>
      <c r="VUC171" s="90"/>
      <c r="VUD171" s="90"/>
      <c r="VUE171" s="90"/>
      <c r="VUF171" s="90"/>
      <c r="VUG171" s="90"/>
      <c r="VUH171" s="90"/>
      <c r="VUI171" s="90"/>
      <c r="VUJ171" s="90"/>
      <c r="VUK171" s="90"/>
      <c r="VUL171" s="90"/>
      <c r="VUM171" s="90"/>
      <c r="VUN171" s="90"/>
      <c r="VUO171" s="90"/>
      <c r="VUP171" s="90"/>
      <c r="VUQ171" s="90"/>
      <c r="VUR171" s="90"/>
      <c r="VUS171" s="90"/>
      <c r="VUT171" s="90"/>
      <c r="VUU171" s="90"/>
      <c r="VUV171" s="90"/>
      <c r="VUW171" s="90"/>
      <c r="VUX171" s="90"/>
      <c r="VUY171" s="90"/>
      <c r="VUZ171" s="90"/>
      <c r="VVA171" s="90"/>
      <c r="VVB171" s="90"/>
      <c r="VVC171" s="90"/>
      <c r="VVD171" s="90"/>
      <c r="VVE171" s="90"/>
      <c r="VVF171" s="90"/>
      <c r="VVG171" s="90"/>
      <c r="VVH171" s="90"/>
      <c r="VVI171" s="90"/>
      <c r="VVJ171" s="90"/>
      <c r="VVK171" s="90"/>
      <c r="VVL171" s="90"/>
      <c r="VVM171" s="90"/>
      <c r="VVN171" s="90"/>
      <c r="VVO171" s="90"/>
      <c r="VVP171" s="90"/>
      <c r="VVQ171" s="90"/>
      <c r="VVR171" s="90"/>
      <c r="VVS171" s="90"/>
      <c r="VVT171" s="90"/>
      <c r="VVU171" s="90"/>
      <c r="VVV171" s="90"/>
      <c r="VVW171" s="90"/>
      <c r="VVX171" s="90"/>
      <c r="VVY171" s="90"/>
      <c r="VVZ171" s="90"/>
      <c r="VWA171" s="90"/>
      <c r="VWB171" s="90"/>
      <c r="VWC171" s="90"/>
      <c r="VWD171" s="90"/>
      <c r="VWE171" s="90"/>
      <c r="VWF171" s="90"/>
      <c r="VWG171" s="90"/>
      <c r="VWH171" s="90"/>
      <c r="VWI171" s="90"/>
      <c r="VWJ171" s="90"/>
      <c r="VWK171" s="90"/>
      <c r="VWL171" s="90"/>
      <c r="VWM171" s="90"/>
      <c r="VWN171" s="90"/>
      <c r="VWO171" s="90"/>
      <c r="VWP171" s="90"/>
      <c r="VWQ171" s="90"/>
      <c r="VWR171" s="90"/>
      <c r="VWS171" s="90"/>
      <c r="VWT171" s="90"/>
      <c r="VWU171" s="90"/>
      <c r="VWV171" s="90"/>
      <c r="VWW171" s="90"/>
      <c r="VWX171" s="90"/>
      <c r="VWY171" s="90"/>
      <c r="VWZ171" s="90"/>
      <c r="VXA171" s="90"/>
      <c r="VXB171" s="90"/>
      <c r="VXC171" s="90"/>
      <c r="VXD171" s="90"/>
      <c r="VXE171" s="90"/>
      <c r="VXF171" s="90"/>
      <c r="VXG171" s="90"/>
      <c r="VXH171" s="90"/>
      <c r="VXI171" s="90"/>
      <c r="VXJ171" s="90"/>
      <c r="VXK171" s="90"/>
      <c r="VXL171" s="90"/>
      <c r="VXM171" s="90"/>
      <c r="VXN171" s="90"/>
      <c r="VXO171" s="90"/>
      <c r="VXP171" s="90"/>
      <c r="VXQ171" s="90"/>
      <c r="VXR171" s="90"/>
      <c r="VXS171" s="90"/>
      <c r="VXT171" s="90"/>
      <c r="VXU171" s="90"/>
      <c r="VXV171" s="90"/>
      <c r="VXW171" s="90"/>
      <c r="VXX171" s="90"/>
      <c r="VXY171" s="90"/>
      <c r="VXZ171" s="90"/>
      <c r="VYA171" s="90"/>
      <c r="VYB171" s="90"/>
      <c r="VYC171" s="90"/>
      <c r="VYD171" s="90"/>
      <c r="VYE171" s="90"/>
      <c r="VYF171" s="90"/>
      <c r="VYG171" s="90"/>
      <c r="VYH171" s="90"/>
      <c r="VYI171" s="90"/>
      <c r="VYJ171" s="90"/>
      <c r="VYK171" s="90"/>
      <c r="VYL171" s="90"/>
      <c r="VYM171" s="90"/>
      <c r="VYN171" s="90"/>
      <c r="VYO171" s="90"/>
      <c r="VYP171" s="90"/>
      <c r="VYQ171" s="90"/>
      <c r="VYR171" s="90"/>
      <c r="VYS171" s="90"/>
      <c r="VYT171" s="90"/>
      <c r="VYU171" s="90"/>
      <c r="VYV171" s="90"/>
      <c r="VYW171" s="90"/>
      <c r="VYX171" s="90"/>
      <c r="VYY171" s="90"/>
      <c r="VYZ171" s="90"/>
      <c r="VZA171" s="90"/>
      <c r="VZB171" s="90"/>
      <c r="VZC171" s="90"/>
      <c r="VZD171" s="90"/>
      <c r="VZE171" s="90"/>
      <c r="VZF171" s="90"/>
      <c r="VZG171" s="90"/>
      <c r="VZH171" s="90"/>
      <c r="VZI171" s="90"/>
      <c r="VZJ171" s="90"/>
      <c r="VZK171" s="90"/>
      <c r="VZL171" s="90"/>
      <c r="VZM171" s="90"/>
      <c r="VZN171" s="90"/>
      <c r="VZO171" s="90"/>
      <c r="VZP171" s="90"/>
      <c r="VZQ171" s="90"/>
      <c r="VZR171" s="90"/>
      <c r="VZS171" s="90"/>
      <c r="VZT171" s="90"/>
      <c r="VZU171" s="90"/>
      <c r="VZV171" s="90"/>
      <c r="VZW171" s="90"/>
      <c r="VZX171" s="90"/>
      <c r="VZY171" s="90"/>
      <c r="VZZ171" s="90"/>
      <c r="WAA171" s="90"/>
      <c r="WAB171" s="90"/>
      <c r="WAC171" s="90"/>
      <c r="WAD171" s="90"/>
      <c r="WAE171" s="90"/>
      <c r="WAF171" s="90"/>
      <c r="WAG171" s="90"/>
      <c r="WAH171" s="90"/>
      <c r="WAI171" s="90"/>
      <c r="WAJ171" s="90"/>
      <c r="WAK171" s="90"/>
      <c r="WAL171" s="90"/>
      <c r="WAM171" s="90"/>
      <c r="WAN171" s="90"/>
      <c r="WAO171" s="90"/>
      <c r="WAP171" s="90"/>
      <c r="WAQ171" s="90"/>
      <c r="WAR171" s="90"/>
      <c r="WAS171" s="90"/>
      <c r="WAT171" s="90"/>
      <c r="WAU171" s="90"/>
      <c r="WAV171" s="90"/>
      <c r="WAW171" s="90"/>
      <c r="WAX171" s="90"/>
      <c r="WAY171" s="90"/>
      <c r="WAZ171" s="90"/>
      <c r="WBA171" s="90"/>
      <c r="WBB171" s="90"/>
      <c r="WBC171" s="90"/>
      <c r="WBD171" s="90"/>
      <c r="WBE171" s="90"/>
      <c r="WBF171" s="90"/>
      <c r="WBG171" s="90"/>
      <c r="WBH171" s="90"/>
      <c r="WBI171" s="90"/>
      <c r="WBJ171" s="90"/>
      <c r="WBK171" s="90"/>
      <c r="WBL171" s="90"/>
      <c r="WBM171" s="90"/>
      <c r="WBN171" s="90"/>
      <c r="WBO171" s="90"/>
      <c r="WBP171" s="90"/>
      <c r="WBQ171" s="90"/>
      <c r="WBR171" s="90"/>
      <c r="WBS171" s="90"/>
      <c r="WBT171" s="90"/>
      <c r="WBU171" s="90"/>
      <c r="WBV171" s="90"/>
      <c r="WBW171" s="90"/>
      <c r="WBX171" s="90"/>
      <c r="WBY171" s="90"/>
      <c r="WBZ171" s="90"/>
      <c r="WCA171" s="90"/>
      <c r="WCB171" s="90"/>
      <c r="WCC171" s="90"/>
      <c r="WCD171" s="90"/>
      <c r="WCE171" s="90"/>
      <c r="WCF171" s="90"/>
      <c r="WCG171" s="90"/>
      <c r="WCH171" s="90"/>
      <c r="WCI171" s="90"/>
      <c r="WCJ171" s="90"/>
      <c r="WCK171" s="90"/>
      <c r="WCL171" s="90"/>
      <c r="WCM171" s="90"/>
      <c r="WCN171" s="90"/>
      <c r="WCO171" s="90"/>
      <c r="WCP171" s="90"/>
      <c r="WCQ171" s="90"/>
      <c r="WCR171" s="90"/>
      <c r="WCS171" s="90"/>
      <c r="WCT171" s="90"/>
      <c r="WCU171" s="90"/>
      <c r="WCV171" s="90"/>
      <c r="WCW171" s="90"/>
      <c r="WCX171" s="90"/>
      <c r="WCY171" s="90"/>
      <c r="WCZ171" s="90"/>
      <c r="WDA171" s="90"/>
      <c r="WDB171" s="90"/>
      <c r="WDC171" s="90"/>
      <c r="WDD171" s="90"/>
      <c r="WDE171" s="90"/>
      <c r="WDF171" s="90"/>
      <c r="WDG171" s="90"/>
      <c r="WDH171" s="90"/>
      <c r="WDI171" s="90"/>
      <c r="WDJ171" s="90"/>
      <c r="WDK171" s="90"/>
      <c r="WDL171" s="90"/>
      <c r="WDM171" s="90"/>
      <c r="WDN171" s="90"/>
      <c r="WDO171" s="90"/>
      <c r="WDP171" s="90"/>
      <c r="WDQ171" s="90"/>
      <c r="WDR171" s="90"/>
      <c r="WDS171" s="90"/>
      <c r="WDT171" s="90"/>
      <c r="WDU171" s="90"/>
      <c r="WDV171" s="90"/>
      <c r="WDW171" s="90"/>
      <c r="WDX171" s="90"/>
      <c r="WDY171" s="90"/>
      <c r="WDZ171" s="90"/>
      <c r="WEA171" s="90"/>
      <c r="WEB171" s="90"/>
      <c r="WEC171" s="90"/>
      <c r="WED171" s="90"/>
      <c r="WEE171" s="90"/>
      <c r="WEF171" s="90"/>
      <c r="WEG171" s="90"/>
      <c r="WEH171" s="90"/>
      <c r="WEI171" s="90"/>
      <c r="WEJ171" s="90"/>
      <c r="WEK171" s="90"/>
      <c r="WEL171" s="90"/>
      <c r="WEM171" s="90"/>
      <c r="WEN171" s="90"/>
      <c r="WEO171" s="90"/>
      <c r="WEP171" s="90"/>
      <c r="WEQ171" s="90"/>
      <c r="WER171" s="90"/>
      <c r="WES171" s="90"/>
      <c r="WET171" s="90"/>
      <c r="WEU171" s="90"/>
      <c r="WEV171" s="90"/>
      <c r="WEW171" s="90"/>
      <c r="WEX171" s="90"/>
      <c r="WEY171" s="90"/>
      <c r="WEZ171" s="90"/>
      <c r="WFA171" s="90"/>
      <c r="WFB171" s="90"/>
      <c r="WFC171" s="90"/>
      <c r="WFD171" s="90"/>
      <c r="WFE171" s="90"/>
      <c r="WFF171" s="90"/>
      <c r="WFG171" s="90"/>
      <c r="WFH171" s="90"/>
      <c r="WFI171" s="90"/>
      <c r="WFJ171" s="90"/>
      <c r="WFK171" s="90"/>
      <c r="WFL171" s="90"/>
      <c r="WFM171" s="90"/>
      <c r="WFN171" s="90"/>
      <c r="WFO171" s="90"/>
      <c r="WFP171" s="90"/>
      <c r="WFQ171" s="90"/>
      <c r="WFR171" s="90"/>
      <c r="WFS171" s="90"/>
      <c r="WFT171" s="90"/>
      <c r="WFU171" s="90"/>
      <c r="WFV171" s="90"/>
      <c r="WFW171" s="90"/>
      <c r="WFX171" s="90"/>
      <c r="WFY171" s="90"/>
      <c r="WFZ171" s="90"/>
      <c r="WGA171" s="90"/>
      <c r="WGB171" s="90"/>
      <c r="WGC171" s="90"/>
      <c r="WGD171" s="90"/>
      <c r="WGE171" s="90"/>
      <c r="WGF171" s="90"/>
      <c r="WGG171" s="90"/>
      <c r="WGH171" s="90"/>
      <c r="WGI171" s="90"/>
      <c r="WGJ171" s="90"/>
      <c r="WGK171" s="90"/>
      <c r="WGL171" s="90"/>
      <c r="WGM171" s="90"/>
      <c r="WGN171" s="90"/>
      <c r="WGO171" s="90"/>
      <c r="WGP171" s="90"/>
      <c r="WGQ171" s="90"/>
      <c r="WGR171" s="90"/>
      <c r="WGS171" s="90"/>
      <c r="WGT171" s="90"/>
      <c r="WGU171" s="90"/>
      <c r="WGV171" s="90"/>
      <c r="WGW171" s="90"/>
      <c r="WGX171" s="90"/>
      <c r="WGY171" s="90"/>
      <c r="WGZ171" s="90"/>
      <c r="WHA171" s="90"/>
      <c r="WHB171" s="90"/>
      <c r="WHC171" s="90"/>
      <c r="WHD171" s="90"/>
      <c r="WHE171" s="90"/>
      <c r="WHF171" s="90"/>
      <c r="WHG171" s="90"/>
      <c r="WHH171" s="90"/>
      <c r="WHI171" s="90"/>
      <c r="WHJ171" s="90"/>
      <c r="WHK171" s="90"/>
      <c r="WHL171" s="90"/>
      <c r="WHM171" s="90"/>
      <c r="WHN171" s="90"/>
      <c r="WHO171" s="90"/>
      <c r="WHP171" s="90"/>
      <c r="WHQ171" s="90"/>
      <c r="WHR171" s="90"/>
      <c r="WHS171" s="90"/>
      <c r="WHT171" s="90"/>
      <c r="WHU171" s="90"/>
      <c r="WHV171" s="90"/>
      <c r="WHW171" s="90"/>
      <c r="WHX171" s="90"/>
      <c r="WHY171" s="90"/>
      <c r="WHZ171" s="90"/>
      <c r="WIA171" s="90"/>
      <c r="WIB171" s="90"/>
      <c r="WIC171" s="90"/>
      <c r="WID171" s="90"/>
      <c r="WIE171" s="90"/>
      <c r="WIF171" s="90"/>
      <c r="WIG171" s="90"/>
      <c r="WIH171" s="90"/>
      <c r="WII171" s="90"/>
      <c r="WIJ171" s="90"/>
      <c r="WIK171" s="90"/>
      <c r="WIL171" s="90"/>
      <c r="WIM171" s="90"/>
      <c r="WIN171" s="90"/>
      <c r="WIO171" s="90"/>
      <c r="WIP171" s="90"/>
      <c r="WIQ171" s="90"/>
      <c r="WIR171" s="90"/>
      <c r="WIS171" s="90"/>
      <c r="WIT171" s="90"/>
      <c r="WIU171" s="90"/>
      <c r="WIV171" s="90"/>
      <c r="WIW171" s="90"/>
      <c r="WIX171" s="90"/>
      <c r="WIY171" s="90"/>
      <c r="WIZ171" s="90"/>
      <c r="WJA171" s="90"/>
      <c r="WJB171" s="90"/>
      <c r="WJC171" s="90"/>
      <c r="WJD171" s="90"/>
      <c r="WJE171" s="90"/>
      <c r="WJF171" s="90"/>
      <c r="WJG171" s="90"/>
      <c r="WJH171" s="90"/>
      <c r="WJI171" s="90"/>
      <c r="WJJ171" s="90"/>
      <c r="WJK171" s="90"/>
      <c r="WJL171" s="90"/>
      <c r="WJM171" s="90"/>
      <c r="WJN171" s="90"/>
      <c r="WJO171" s="90"/>
      <c r="WJP171" s="90"/>
      <c r="WJQ171" s="90"/>
      <c r="WJR171" s="90"/>
      <c r="WJS171" s="90"/>
      <c r="WJT171" s="90"/>
      <c r="WJU171" s="90"/>
      <c r="WJV171" s="90"/>
      <c r="WJW171" s="90"/>
      <c r="WJX171" s="90"/>
      <c r="WJY171" s="90"/>
      <c r="WJZ171" s="90"/>
      <c r="WKA171" s="90"/>
      <c r="WKB171" s="90"/>
      <c r="WKC171" s="90"/>
      <c r="WKD171" s="90"/>
      <c r="WKE171" s="90"/>
      <c r="WKF171" s="90"/>
      <c r="WKG171" s="90"/>
      <c r="WKH171" s="90"/>
      <c r="WKI171" s="90"/>
      <c r="WKJ171" s="90"/>
      <c r="WKK171" s="90"/>
      <c r="WKL171" s="90"/>
      <c r="WKM171" s="90"/>
      <c r="WKN171" s="90"/>
      <c r="WKO171" s="90"/>
      <c r="WKP171" s="90"/>
      <c r="WKQ171" s="90"/>
      <c r="WKR171" s="90"/>
      <c r="WKS171" s="90"/>
      <c r="WKT171" s="90"/>
      <c r="WKU171" s="90"/>
      <c r="WKV171" s="90"/>
      <c r="WKW171" s="90"/>
      <c r="WKX171" s="90"/>
      <c r="WKY171" s="90"/>
      <c r="WKZ171" s="90"/>
      <c r="WLA171" s="90"/>
      <c r="WLB171" s="90"/>
      <c r="WLC171" s="90"/>
      <c r="WLD171" s="90"/>
      <c r="WLE171" s="90"/>
      <c r="WLF171" s="90"/>
      <c r="WLG171" s="90"/>
      <c r="WLH171" s="90"/>
      <c r="WLI171" s="90"/>
      <c r="WLJ171" s="90"/>
      <c r="WLK171" s="90"/>
      <c r="WLL171" s="90"/>
      <c r="WLM171" s="90"/>
      <c r="WLN171" s="90"/>
      <c r="WLO171" s="90"/>
      <c r="WLP171" s="90"/>
      <c r="WLQ171" s="90"/>
      <c r="WLR171" s="90"/>
      <c r="WLS171" s="90"/>
      <c r="WLT171" s="90"/>
      <c r="WLU171" s="90"/>
      <c r="WLV171" s="90"/>
      <c r="WLW171" s="90"/>
      <c r="WLX171" s="90"/>
      <c r="WLY171" s="90"/>
      <c r="WLZ171" s="90"/>
      <c r="WMA171" s="90"/>
      <c r="WMB171" s="90"/>
      <c r="WMC171" s="90"/>
      <c r="WMD171" s="90"/>
      <c r="WME171" s="90"/>
      <c r="WMF171" s="90"/>
      <c r="WMG171" s="90"/>
      <c r="WMH171" s="90"/>
      <c r="WMI171" s="90"/>
      <c r="WMJ171" s="90"/>
      <c r="WMK171" s="90"/>
      <c r="WML171" s="90"/>
      <c r="WMM171" s="90"/>
      <c r="WMN171" s="90"/>
      <c r="WMO171" s="90"/>
      <c r="WMP171" s="90"/>
      <c r="WMQ171" s="90"/>
      <c r="WMR171" s="90"/>
      <c r="WMS171" s="90"/>
      <c r="WMT171" s="90"/>
      <c r="WMU171" s="90"/>
      <c r="WMV171" s="90"/>
      <c r="WMW171" s="90"/>
      <c r="WMX171" s="90"/>
      <c r="WMY171" s="90"/>
      <c r="WMZ171" s="90"/>
      <c r="WNA171" s="90"/>
      <c r="WNB171" s="90"/>
      <c r="WNC171" s="90"/>
      <c r="WND171" s="90"/>
      <c r="WNE171" s="90"/>
      <c r="WNF171" s="90"/>
      <c r="WNG171" s="90"/>
      <c r="WNH171" s="90"/>
      <c r="WNI171" s="90"/>
      <c r="WNJ171" s="90"/>
      <c r="WNK171" s="90"/>
      <c r="WNL171" s="90"/>
      <c r="WNM171" s="90"/>
      <c r="WNN171" s="90"/>
      <c r="WNO171" s="90"/>
      <c r="WNP171" s="90"/>
      <c r="WNQ171" s="90"/>
      <c r="WNR171" s="90"/>
      <c r="WNS171" s="90"/>
      <c r="WNT171" s="90"/>
      <c r="WNU171" s="90"/>
      <c r="WNV171" s="90"/>
      <c r="WNW171" s="90"/>
      <c r="WNX171" s="90"/>
      <c r="WNY171" s="90"/>
      <c r="WNZ171" s="90"/>
      <c r="WOA171" s="90"/>
      <c r="WOB171" s="90"/>
      <c r="WOC171" s="90"/>
      <c r="WOD171" s="90"/>
      <c r="WOE171" s="90"/>
      <c r="WOF171" s="90"/>
      <c r="WOG171" s="90"/>
      <c r="WOH171" s="90"/>
      <c r="WOI171" s="90"/>
      <c r="WOJ171" s="90"/>
      <c r="WOK171" s="90"/>
      <c r="WOL171" s="90"/>
      <c r="WOM171" s="90"/>
      <c r="WON171" s="90"/>
      <c r="WOO171" s="90"/>
      <c r="WOP171" s="90"/>
      <c r="WOQ171" s="90"/>
      <c r="WOR171" s="90"/>
      <c r="WOS171" s="90"/>
      <c r="WOT171" s="90"/>
      <c r="WOU171" s="90"/>
      <c r="WOV171" s="90"/>
      <c r="WOW171" s="90"/>
      <c r="WOX171" s="90"/>
      <c r="WOY171" s="90"/>
      <c r="WOZ171" s="90"/>
      <c r="WPA171" s="90"/>
      <c r="WPB171" s="90"/>
      <c r="WPC171" s="90"/>
      <c r="WPD171" s="90"/>
      <c r="WPE171" s="90"/>
      <c r="WPF171" s="90"/>
      <c r="WPG171" s="90"/>
      <c r="WPH171" s="90"/>
      <c r="WPI171" s="90"/>
      <c r="WPJ171" s="90"/>
      <c r="WPK171" s="90"/>
      <c r="WPL171" s="90"/>
      <c r="WPM171" s="90"/>
      <c r="WPN171" s="90"/>
      <c r="WPO171" s="90"/>
      <c r="WPP171" s="90"/>
      <c r="WPQ171" s="90"/>
      <c r="WPR171" s="90"/>
      <c r="WPS171" s="90"/>
      <c r="WPT171" s="90"/>
      <c r="WPU171" s="90"/>
      <c r="WPV171" s="90"/>
      <c r="WPW171" s="90"/>
      <c r="WPX171" s="90"/>
      <c r="WPY171" s="90"/>
      <c r="WPZ171" s="90"/>
      <c r="WQA171" s="90"/>
      <c r="WQB171" s="90"/>
      <c r="WQC171" s="90"/>
      <c r="WQD171" s="90"/>
      <c r="WQE171" s="90"/>
      <c r="WQF171" s="90"/>
      <c r="WQG171" s="90"/>
      <c r="WQH171" s="90"/>
      <c r="WQI171" s="90"/>
      <c r="WQJ171" s="90"/>
      <c r="WQK171" s="90"/>
      <c r="WQL171" s="90"/>
      <c r="WQM171" s="90"/>
      <c r="WQN171" s="90"/>
      <c r="WQO171" s="90"/>
      <c r="WQP171" s="90"/>
      <c r="WQQ171" s="90"/>
      <c r="WQR171" s="90"/>
      <c r="WQS171" s="90"/>
      <c r="WQT171" s="90"/>
      <c r="WQU171" s="90"/>
      <c r="WQV171" s="90"/>
      <c r="WQW171" s="90"/>
      <c r="WQX171" s="90"/>
      <c r="WQY171" s="90"/>
      <c r="WQZ171" s="90"/>
      <c r="WRA171" s="90"/>
      <c r="WRB171" s="90"/>
      <c r="WRC171" s="90"/>
      <c r="WRD171" s="90"/>
      <c r="WRE171" s="90"/>
      <c r="WRF171" s="90"/>
      <c r="WRG171" s="90"/>
      <c r="WRH171" s="90"/>
      <c r="WRI171" s="90"/>
      <c r="WRJ171" s="90"/>
      <c r="WRK171" s="90"/>
      <c r="WRL171" s="90"/>
      <c r="WRM171" s="90"/>
      <c r="WRN171" s="90"/>
      <c r="WRO171" s="90"/>
      <c r="WRP171" s="90"/>
      <c r="WRQ171" s="90"/>
      <c r="WRR171" s="90"/>
      <c r="WRS171" s="90"/>
      <c r="WRT171" s="90"/>
      <c r="WRU171" s="90"/>
      <c r="WRV171" s="90"/>
      <c r="WRW171" s="90"/>
      <c r="WRX171" s="90"/>
      <c r="WRY171" s="90"/>
      <c r="WRZ171" s="90"/>
      <c r="WSA171" s="90"/>
      <c r="WSB171" s="90"/>
      <c r="WSC171" s="90"/>
      <c r="WSD171" s="90"/>
      <c r="WSE171" s="90"/>
      <c r="WSF171" s="90"/>
      <c r="WSG171" s="90"/>
      <c r="WSH171" s="90"/>
      <c r="WSI171" s="90"/>
      <c r="WSJ171" s="90"/>
      <c r="WSK171" s="90"/>
      <c r="WSL171" s="90"/>
      <c r="WSM171" s="90"/>
      <c r="WSN171" s="90"/>
      <c r="WSO171" s="90"/>
      <c r="WSP171" s="90"/>
      <c r="WSQ171" s="90"/>
      <c r="WSR171" s="90"/>
      <c r="WSS171" s="90"/>
      <c r="WST171" s="90"/>
      <c r="WSU171" s="90"/>
      <c r="WSV171" s="90"/>
      <c r="WSW171" s="90"/>
      <c r="WSX171" s="90"/>
      <c r="WSY171" s="90"/>
      <c r="WSZ171" s="90"/>
      <c r="WTA171" s="90"/>
      <c r="WTB171" s="90"/>
      <c r="WTC171" s="90"/>
      <c r="WTD171" s="90"/>
      <c r="WTE171" s="90"/>
      <c r="WTF171" s="90"/>
      <c r="WTG171" s="90"/>
      <c r="WTH171" s="90"/>
      <c r="WTI171" s="90"/>
      <c r="WTJ171" s="90"/>
      <c r="WTK171" s="90"/>
      <c r="WTL171" s="90"/>
      <c r="WTM171" s="90"/>
      <c r="WTN171" s="90"/>
      <c r="WTO171" s="90"/>
      <c r="WTP171" s="90"/>
      <c r="WTQ171" s="90"/>
      <c r="WTR171" s="90"/>
      <c r="WTS171" s="90"/>
      <c r="WTT171" s="90"/>
      <c r="WTU171" s="90"/>
      <c r="WTV171" s="90"/>
      <c r="WTW171" s="90"/>
      <c r="WTX171" s="90"/>
      <c r="WTY171" s="90"/>
      <c r="WTZ171" s="90"/>
      <c r="WUA171" s="90"/>
      <c r="WUB171" s="90"/>
      <c r="WUC171" s="90"/>
      <c r="WUD171" s="90"/>
      <c r="WUE171" s="90"/>
      <c r="WUF171" s="90"/>
      <c r="WUG171" s="90"/>
      <c r="WUH171" s="90"/>
      <c r="WUI171" s="90"/>
      <c r="WUJ171" s="90"/>
      <c r="WUK171" s="90"/>
      <c r="WUL171" s="90"/>
      <c r="WUM171" s="90"/>
      <c r="WUN171" s="90"/>
      <c r="WUO171" s="90"/>
      <c r="WUP171" s="90"/>
      <c r="WUQ171" s="90"/>
      <c r="WUR171" s="90"/>
      <c r="WUS171" s="90"/>
      <c r="WUT171" s="90"/>
      <c r="WUU171" s="90"/>
      <c r="WUV171" s="90"/>
      <c r="WUW171" s="90"/>
      <c r="WUX171" s="90"/>
      <c r="WUY171" s="90"/>
      <c r="WUZ171" s="90"/>
      <c r="WVA171" s="90"/>
      <c r="WVB171" s="90"/>
      <c r="WVC171" s="90"/>
      <c r="WVD171" s="90"/>
      <c r="WVE171" s="90"/>
      <c r="WVF171" s="90"/>
      <c r="WVG171" s="90"/>
      <c r="WVH171" s="90"/>
      <c r="WVI171" s="90"/>
      <c r="WVJ171" s="90"/>
      <c r="WVK171" s="90"/>
      <c r="WVL171" s="90"/>
      <c r="WVM171" s="90"/>
      <c r="WVN171" s="90"/>
      <c r="WVO171" s="90"/>
      <c r="WVP171" s="90"/>
      <c r="WVQ171" s="90"/>
    </row>
    <row r="172" spans="2:16137" s="91" customFormat="1" x14ac:dyDescent="0.35">
      <c r="B172" s="94"/>
      <c r="C172" s="93"/>
      <c r="F172" s="90"/>
      <c r="G172" s="90"/>
      <c r="H172" s="90"/>
      <c r="I172" s="90"/>
      <c r="J172" s="90"/>
      <c r="K172" s="90"/>
      <c r="L172" s="90"/>
      <c r="M172" s="90"/>
      <c r="N172" s="90"/>
      <c r="O172" s="90"/>
      <c r="P172" s="90"/>
      <c r="Q172" s="90"/>
      <c r="R172" s="90"/>
      <c r="S172" s="90"/>
      <c r="T172" s="90"/>
      <c r="U172" s="90"/>
      <c r="V172" s="90"/>
      <c r="W172" s="90"/>
      <c r="X172" s="90"/>
      <c r="Y172" s="90"/>
      <c r="Z172" s="90"/>
      <c r="AA172" s="90"/>
      <c r="AB172" s="90"/>
      <c r="AC172" s="90"/>
      <c r="AD172" s="90"/>
      <c r="AE172" s="90"/>
      <c r="AF172" s="90"/>
      <c r="AG172" s="90"/>
      <c r="AH172" s="90"/>
      <c r="AI172" s="90"/>
      <c r="AJ172" s="90"/>
      <c r="AK172" s="90"/>
      <c r="AL172" s="90"/>
      <c r="AM172" s="90"/>
      <c r="AN172" s="90"/>
      <c r="AO172" s="90"/>
      <c r="AP172" s="90"/>
      <c r="AQ172" s="90"/>
      <c r="AR172" s="90"/>
      <c r="AS172" s="90"/>
      <c r="AT172" s="90"/>
      <c r="AU172" s="90"/>
      <c r="AV172" s="90"/>
      <c r="AW172" s="90"/>
      <c r="AX172" s="90"/>
      <c r="AY172" s="90"/>
      <c r="AZ172" s="90"/>
      <c r="BA172" s="90"/>
      <c r="BB172" s="90"/>
      <c r="BC172" s="90"/>
      <c r="BD172" s="90"/>
      <c r="BE172" s="90"/>
      <c r="BF172" s="90"/>
      <c r="BG172" s="90"/>
      <c r="BH172" s="90"/>
      <c r="BI172" s="90"/>
      <c r="BJ172" s="90"/>
      <c r="BK172" s="90"/>
      <c r="BL172" s="90"/>
      <c r="BM172" s="90"/>
      <c r="BN172" s="90"/>
      <c r="BO172" s="90"/>
      <c r="BP172" s="90"/>
      <c r="BQ172" s="90"/>
      <c r="BR172" s="90"/>
      <c r="BS172" s="90"/>
      <c r="BT172" s="90"/>
      <c r="BU172" s="90"/>
      <c r="BV172" s="90"/>
      <c r="BW172" s="90"/>
      <c r="BX172" s="90"/>
      <c r="BY172" s="90"/>
      <c r="BZ172" s="90"/>
      <c r="CA172" s="90"/>
      <c r="CB172" s="90"/>
      <c r="CC172" s="90"/>
      <c r="CD172" s="90"/>
      <c r="CE172" s="90"/>
      <c r="CF172" s="90"/>
      <c r="CG172" s="90"/>
      <c r="CH172" s="90"/>
      <c r="CI172" s="90"/>
      <c r="CJ172" s="90"/>
      <c r="CK172" s="90"/>
      <c r="CL172" s="90"/>
      <c r="CM172" s="90"/>
      <c r="CN172" s="90"/>
      <c r="CO172" s="90"/>
      <c r="CP172" s="90"/>
      <c r="CQ172" s="90"/>
      <c r="CR172" s="90"/>
      <c r="CS172" s="90"/>
      <c r="CT172" s="90"/>
      <c r="CU172" s="90"/>
      <c r="CV172" s="90"/>
      <c r="CW172" s="90"/>
      <c r="CX172" s="90"/>
      <c r="CY172" s="90"/>
      <c r="CZ172" s="90"/>
      <c r="DA172" s="90"/>
      <c r="DB172" s="90"/>
      <c r="DC172" s="90"/>
      <c r="DD172" s="90"/>
      <c r="DE172" s="90"/>
      <c r="DF172" s="90"/>
      <c r="DG172" s="90"/>
      <c r="DH172" s="90"/>
      <c r="DI172" s="90"/>
      <c r="DJ172" s="90"/>
      <c r="DK172" s="90"/>
      <c r="DL172" s="90"/>
      <c r="DM172" s="90"/>
      <c r="DN172" s="90"/>
      <c r="DO172" s="90"/>
      <c r="DP172" s="90"/>
      <c r="DQ172" s="90"/>
      <c r="DR172" s="90"/>
      <c r="DS172" s="90"/>
      <c r="DT172" s="90"/>
      <c r="DU172" s="90"/>
      <c r="DV172" s="90"/>
      <c r="DW172" s="90"/>
      <c r="DX172" s="90"/>
      <c r="DY172" s="90"/>
      <c r="DZ172" s="90"/>
      <c r="EA172" s="90"/>
      <c r="EB172" s="90"/>
      <c r="EC172" s="90"/>
      <c r="ED172" s="90"/>
      <c r="EE172" s="90"/>
      <c r="EF172" s="90"/>
      <c r="EG172" s="90"/>
      <c r="EH172" s="90"/>
      <c r="EI172" s="90"/>
      <c r="EJ172" s="90"/>
      <c r="EK172" s="90"/>
      <c r="EL172" s="90"/>
      <c r="EM172" s="90"/>
      <c r="EN172" s="90"/>
      <c r="EO172" s="90"/>
      <c r="EP172" s="90"/>
      <c r="EQ172" s="90"/>
      <c r="ER172" s="90"/>
      <c r="ES172" s="90"/>
      <c r="ET172" s="90"/>
      <c r="EU172" s="90"/>
      <c r="EV172" s="90"/>
      <c r="EW172" s="90"/>
      <c r="EX172" s="90"/>
      <c r="EY172" s="90"/>
      <c r="EZ172" s="90"/>
      <c r="FA172" s="90"/>
      <c r="FB172" s="90"/>
      <c r="FC172" s="90"/>
      <c r="FD172" s="90"/>
      <c r="FE172" s="90"/>
      <c r="FF172" s="90"/>
      <c r="FG172" s="90"/>
      <c r="FH172" s="90"/>
      <c r="FI172" s="90"/>
      <c r="FJ172" s="90"/>
      <c r="FK172" s="90"/>
      <c r="FL172" s="90"/>
      <c r="FM172" s="90"/>
      <c r="FN172" s="90"/>
      <c r="FO172" s="90"/>
      <c r="FP172" s="90"/>
      <c r="FQ172" s="90"/>
      <c r="FR172" s="90"/>
      <c r="FS172" s="90"/>
      <c r="FT172" s="90"/>
      <c r="FU172" s="90"/>
      <c r="FV172" s="90"/>
      <c r="FW172" s="90"/>
      <c r="FX172" s="90"/>
      <c r="FY172" s="90"/>
      <c r="FZ172" s="90"/>
      <c r="GA172" s="90"/>
      <c r="GB172" s="90"/>
      <c r="GC172" s="90"/>
      <c r="GD172" s="90"/>
      <c r="GE172" s="90"/>
      <c r="GF172" s="90"/>
      <c r="GG172" s="90"/>
      <c r="GH172" s="90"/>
      <c r="GI172" s="90"/>
      <c r="GJ172" s="90"/>
      <c r="GK172" s="90"/>
      <c r="GL172" s="90"/>
      <c r="GM172" s="90"/>
      <c r="GN172" s="90"/>
      <c r="GO172" s="90"/>
      <c r="GP172" s="90"/>
      <c r="GQ172" s="90"/>
      <c r="GR172" s="90"/>
      <c r="GS172" s="90"/>
      <c r="GT172" s="90"/>
      <c r="GU172" s="90"/>
      <c r="GV172" s="90"/>
      <c r="GW172" s="90"/>
      <c r="GX172" s="90"/>
      <c r="GY172" s="90"/>
      <c r="GZ172" s="90"/>
      <c r="HA172" s="90"/>
      <c r="HB172" s="90"/>
      <c r="HC172" s="90"/>
      <c r="HD172" s="90"/>
      <c r="HE172" s="90"/>
      <c r="HF172" s="90"/>
      <c r="HG172" s="90"/>
      <c r="HH172" s="90"/>
      <c r="HI172" s="90"/>
      <c r="HJ172" s="90"/>
      <c r="HK172" s="90"/>
      <c r="HL172" s="90"/>
      <c r="HM172" s="90"/>
      <c r="HN172" s="90"/>
      <c r="HO172" s="90"/>
      <c r="HP172" s="90"/>
      <c r="HQ172" s="90"/>
      <c r="HR172" s="90"/>
      <c r="HS172" s="90"/>
      <c r="HT172" s="90"/>
      <c r="HU172" s="90"/>
      <c r="HV172" s="90"/>
      <c r="HW172" s="90"/>
      <c r="HX172" s="90"/>
      <c r="HY172" s="90"/>
      <c r="HZ172" s="90"/>
      <c r="IA172" s="90"/>
      <c r="IB172" s="90"/>
      <c r="IC172" s="90"/>
      <c r="ID172" s="90"/>
      <c r="IE172" s="90"/>
      <c r="IF172" s="90"/>
      <c r="IG172" s="90"/>
      <c r="IH172" s="90"/>
      <c r="II172" s="90"/>
      <c r="IJ172" s="90"/>
      <c r="IK172" s="90"/>
      <c r="IL172" s="90"/>
      <c r="IM172" s="90"/>
      <c r="IN172" s="90"/>
      <c r="IO172" s="90"/>
      <c r="IP172" s="90"/>
      <c r="IQ172" s="90"/>
      <c r="IR172" s="90"/>
      <c r="IS172" s="90"/>
      <c r="IT172" s="90"/>
      <c r="IU172" s="90"/>
      <c r="IV172" s="90"/>
      <c r="IW172" s="90"/>
      <c r="IX172" s="90"/>
      <c r="IY172" s="90"/>
      <c r="IZ172" s="90"/>
      <c r="JA172" s="90"/>
      <c r="JB172" s="90"/>
      <c r="JC172" s="90"/>
      <c r="JD172" s="90"/>
      <c r="JE172" s="90"/>
      <c r="JF172" s="90"/>
      <c r="JG172" s="90"/>
      <c r="JH172" s="90"/>
      <c r="JI172" s="90"/>
      <c r="JJ172" s="90"/>
      <c r="JK172" s="90"/>
      <c r="JL172" s="90"/>
      <c r="JM172" s="90"/>
      <c r="JN172" s="90"/>
      <c r="JO172" s="90"/>
      <c r="JP172" s="90"/>
      <c r="JQ172" s="90"/>
      <c r="JR172" s="90"/>
      <c r="JS172" s="90"/>
      <c r="JT172" s="90"/>
      <c r="JU172" s="90"/>
      <c r="JV172" s="90"/>
      <c r="JW172" s="90"/>
      <c r="JX172" s="90"/>
      <c r="JY172" s="90"/>
      <c r="JZ172" s="90"/>
      <c r="KA172" s="90"/>
      <c r="KB172" s="90"/>
      <c r="KC172" s="90"/>
      <c r="KD172" s="90"/>
      <c r="KE172" s="90"/>
      <c r="KF172" s="90"/>
      <c r="KG172" s="90"/>
      <c r="KH172" s="90"/>
      <c r="KI172" s="90"/>
      <c r="KJ172" s="90"/>
      <c r="KK172" s="90"/>
      <c r="KL172" s="90"/>
      <c r="KM172" s="90"/>
      <c r="KN172" s="90"/>
      <c r="KO172" s="90"/>
      <c r="KP172" s="90"/>
      <c r="KQ172" s="90"/>
      <c r="KR172" s="90"/>
      <c r="KS172" s="90"/>
      <c r="KT172" s="90"/>
      <c r="KU172" s="90"/>
      <c r="KV172" s="90"/>
      <c r="KW172" s="90"/>
      <c r="KX172" s="90"/>
      <c r="KY172" s="90"/>
      <c r="KZ172" s="90"/>
      <c r="LA172" s="90"/>
      <c r="LB172" s="90"/>
      <c r="LC172" s="90"/>
      <c r="LD172" s="90"/>
      <c r="LE172" s="90"/>
      <c r="LF172" s="90"/>
      <c r="LG172" s="90"/>
      <c r="LH172" s="90"/>
      <c r="LI172" s="90"/>
      <c r="LJ172" s="90"/>
      <c r="LK172" s="90"/>
      <c r="LL172" s="90"/>
      <c r="LM172" s="90"/>
      <c r="LN172" s="90"/>
      <c r="LO172" s="90"/>
      <c r="LP172" s="90"/>
      <c r="LQ172" s="90"/>
      <c r="LR172" s="90"/>
      <c r="LS172" s="90"/>
      <c r="LT172" s="90"/>
      <c r="LU172" s="90"/>
      <c r="LV172" s="90"/>
      <c r="LW172" s="90"/>
      <c r="LX172" s="90"/>
      <c r="LY172" s="90"/>
      <c r="LZ172" s="90"/>
      <c r="MA172" s="90"/>
      <c r="MB172" s="90"/>
      <c r="MC172" s="90"/>
      <c r="MD172" s="90"/>
      <c r="ME172" s="90"/>
      <c r="MF172" s="90"/>
      <c r="MG172" s="90"/>
      <c r="MH172" s="90"/>
      <c r="MI172" s="90"/>
      <c r="MJ172" s="90"/>
      <c r="MK172" s="90"/>
      <c r="ML172" s="90"/>
      <c r="MM172" s="90"/>
      <c r="MN172" s="90"/>
      <c r="MO172" s="90"/>
      <c r="MP172" s="90"/>
      <c r="MQ172" s="90"/>
      <c r="MR172" s="90"/>
      <c r="MS172" s="90"/>
      <c r="MT172" s="90"/>
      <c r="MU172" s="90"/>
      <c r="MV172" s="90"/>
      <c r="MW172" s="90"/>
      <c r="MX172" s="90"/>
      <c r="MY172" s="90"/>
      <c r="MZ172" s="90"/>
      <c r="NA172" s="90"/>
      <c r="NB172" s="90"/>
      <c r="NC172" s="90"/>
      <c r="ND172" s="90"/>
      <c r="NE172" s="90"/>
      <c r="NF172" s="90"/>
      <c r="NG172" s="90"/>
      <c r="NH172" s="90"/>
      <c r="NI172" s="90"/>
      <c r="NJ172" s="90"/>
      <c r="NK172" s="90"/>
      <c r="NL172" s="90"/>
      <c r="NM172" s="90"/>
      <c r="NN172" s="90"/>
      <c r="NO172" s="90"/>
      <c r="NP172" s="90"/>
      <c r="NQ172" s="90"/>
      <c r="NR172" s="90"/>
      <c r="NS172" s="90"/>
      <c r="NT172" s="90"/>
      <c r="NU172" s="90"/>
      <c r="NV172" s="90"/>
      <c r="NW172" s="90"/>
      <c r="NX172" s="90"/>
      <c r="NY172" s="90"/>
      <c r="NZ172" s="90"/>
      <c r="OA172" s="90"/>
      <c r="OB172" s="90"/>
      <c r="OC172" s="90"/>
      <c r="OD172" s="90"/>
      <c r="OE172" s="90"/>
      <c r="OF172" s="90"/>
      <c r="OG172" s="90"/>
      <c r="OH172" s="90"/>
      <c r="OI172" s="90"/>
      <c r="OJ172" s="90"/>
      <c r="OK172" s="90"/>
      <c r="OL172" s="90"/>
      <c r="OM172" s="90"/>
      <c r="ON172" s="90"/>
      <c r="OO172" s="90"/>
      <c r="OP172" s="90"/>
      <c r="OQ172" s="90"/>
      <c r="OR172" s="90"/>
      <c r="OS172" s="90"/>
      <c r="OT172" s="90"/>
      <c r="OU172" s="90"/>
      <c r="OV172" s="90"/>
      <c r="OW172" s="90"/>
      <c r="OX172" s="90"/>
      <c r="OY172" s="90"/>
      <c r="OZ172" s="90"/>
      <c r="PA172" s="90"/>
      <c r="PB172" s="90"/>
      <c r="PC172" s="90"/>
      <c r="PD172" s="90"/>
      <c r="PE172" s="90"/>
      <c r="PF172" s="90"/>
      <c r="PG172" s="90"/>
      <c r="PH172" s="90"/>
      <c r="PI172" s="90"/>
      <c r="PJ172" s="90"/>
      <c r="PK172" s="90"/>
      <c r="PL172" s="90"/>
      <c r="PM172" s="90"/>
      <c r="PN172" s="90"/>
      <c r="PO172" s="90"/>
      <c r="PP172" s="90"/>
      <c r="PQ172" s="90"/>
      <c r="PR172" s="90"/>
      <c r="PS172" s="90"/>
      <c r="PT172" s="90"/>
      <c r="PU172" s="90"/>
      <c r="PV172" s="90"/>
      <c r="PW172" s="90"/>
      <c r="PX172" s="90"/>
      <c r="PY172" s="90"/>
      <c r="PZ172" s="90"/>
      <c r="QA172" s="90"/>
      <c r="QB172" s="90"/>
      <c r="QC172" s="90"/>
      <c r="QD172" s="90"/>
      <c r="QE172" s="90"/>
      <c r="QF172" s="90"/>
      <c r="QG172" s="90"/>
      <c r="QH172" s="90"/>
      <c r="QI172" s="90"/>
      <c r="QJ172" s="90"/>
      <c r="QK172" s="90"/>
      <c r="QL172" s="90"/>
      <c r="QM172" s="90"/>
      <c r="QN172" s="90"/>
      <c r="QO172" s="90"/>
      <c r="QP172" s="90"/>
      <c r="QQ172" s="90"/>
      <c r="QR172" s="90"/>
      <c r="QS172" s="90"/>
      <c r="QT172" s="90"/>
      <c r="QU172" s="90"/>
      <c r="QV172" s="90"/>
      <c r="QW172" s="90"/>
      <c r="QX172" s="90"/>
      <c r="QY172" s="90"/>
      <c r="QZ172" s="90"/>
      <c r="RA172" s="90"/>
      <c r="RB172" s="90"/>
      <c r="RC172" s="90"/>
      <c r="RD172" s="90"/>
      <c r="RE172" s="90"/>
      <c r="RF172" s="90"/>
      <c r="RG172" s="90"/>
      <c r="RH172" s="90"/>
      <c r="RI172" s="90"/>
      <c r="RJ172" s="90"/>
      <c r="RK172" s="90"/>
      <c r="RL172" s="90"/>
      <c r="RM172" s="90"/>
      <c r="RN172" s="90"/>
      <c r="RO172" s="90"/>
      <c r="RP172" s="90"/>
      <c r="RQ172" s="90"/>
      <c r="RR172" s="90"/>
      <c r="RS172" s="90"/>
      <c r="RT172" s="90"/>
      <c r="RU172" s="90"/>
      <c r="RV172" s="90"/>
      <c r="RW172" s="90"/>
      <c r="RX172" s="90"/>
      <c r="RY172" s="90"/>
      <c r="RZ172" s="90"/>
      <c r="SA172" s="90"/>
      <c r="SB172" s="90"/>
      <c r="SC172" s="90"/>
      <c r="SD172" s="90"/>
      <c r="SE172" s="90"/>
      <c r="SF172" s="90"/>
      <c r="SG172" s="90"/>
      <c r="SH172" s="90"/>
      <c r="SI172" s="90"/>
      <c r="SJ172" s="90"/>
      <c r="SK172" s="90"/>
      <c r="SL172" s="90"/>
      <c r="SM172" s="90"/>
      <c r="SN172" s="90"/>
      <c r="SO172" s="90"/>
      <c r="SP172" s="90"/>
      <c r="SQ172" s="90"/>
      <c r="SR172" s="90"/>
      <c r="SS172" s="90"/>
      <c r="ST172" s="90"/>
      <c r="SU172" s="90"/>
      <c r="SV172" s="90"/>
      <c r="SW172" s="90"/>
      <c r="SX172" s="90"/>
      <c r="SY172" s="90"/>
      <c r="SZ172" s="90"/>
      <c r="TA172" s="90"/>
      <c r="TB172" s="90"/>
      <c r="TC172" s="90"/>
      <c r="TD172" s="90"/>
      <c r="TE172" s="90"/>
      <c r="TF172" s="90"/>
      <c r="TG172" s="90"/>
      <c r="TH172" s="90"/>
      <c r="TI172" s="90"/>
      <c r="TJ172" s="90"/>
      <c r="TK172" s="90"/>
      <c r="TL172" s="90"/>
      <c r="TM172" s="90"/>
      <c r="TN172" s="90"/>
      <c r="TO172" s="90"/>
      <c r="TP172" s="90"/>
      <c r="TQ172" s="90"/>
      <c r="TR172" s="90"/>
      <c r="TS172" s="90"/>
      <c r="TT172" s="90"/>
      <c r="TU172" s="90"/>
      <c r="TV172" s="90"/>
      <c r="TW172" s="90"/>
      <c r="TX172" s="90"/>
      <c r="TY172" s="90"/>
      <c r="TZ172" s="90"/>
      <c r="UA172" s="90"/>
      <c r="UB172" s="90"/>
      <c r="UC172" s="90"/>
      <c r="UD172" s="90"/>
      <c r="UE172" s="90"/>
      <c r="UF172" s="90"/>
      <c r="UG172" s="90"/>
      <c r="UH172" s="90"/>
      <c r="UI172" s="90"/>
      <c r="UJ172" s="90"/>
      <c r="UK172" s="90"/>
      <c r="UL172" s="90"/>
      <c r="UM172" s="90"/>
      <c r="UN172" s="90"/>
      <c r="UO172" s="90"/>
      <c r="UP172" s="90"/>
      <c r="UQ172" s="90"/>
      <c r="UR172" s="90"/>
      <c r="US172" s="90"/>
      <c r="UT172" s="90"/>
      <c r="UU172" s="90"/>
      <c r="UV172" s="90"/>
      <c r="UW172" s="90"/>
      <c r="UX172" s="90"/>
      <c r="UY172" s="90"/>
      <c r="UZ172" s="90"/>
      <c r="VA172" s="90"/>
      <c r="VB172" s="90"/>
      <c r="VC172" s="90"/>
      <c r="VD172" s="90"/>
      <c r="VE172" s="90"/>
      <c r="VF172" s="90"/>
      <c r="VG172" s="90"/>
      <c r="VH172" s="90"/>
      <c r="VI172" s="90"/>
      <c r="VJ172" s="90"/>
      <c r="VK172" s="90"/>
      <c r="VL172" s="90"/>
      <c r="VM172" s="90"/>
      <c r="VN172" s="90"/>
      <c r="VO172" s="90"/>
      <c r="VP172" s="90"/>
      <c r="VQ172" s="90"/>
      <c r="VR172" s="90"/>
      <c r="VS172" s="90"/>
      <c r="VT172" s="90"/>
      <c r="VU172" s="90"/>
      <c r="VV172" s="90"/>
      <c r="VW172" s="90"/>
      <c r="VX172" s="90"/>
      <c r="VY172" s="90"/>
      <c r="VZ172" s="90"/>
      <c r="WA172" s="90"/>
      <c r="WB172" s="90"/>
      <c r="WC172" s="90"/>
      <c r="WD172" s="90"/>
      <c r="WE172" s="90"/>
      <c r="WF172" s="90"/>
      <c r="WG172" s="90"/>
      <c r="WH172" s="90"/>
      <c r="WI172" s="90"/>
      <c r="WJ172" s="90"/>
      <c r="WK172" s="90"/>
      <c r="WL172" s="90"/>
      <c r="WM172" s="90"/>
      <c r="WN172" s="90"/>
      <c r="WO172" s="90"/>
      <c r="WP172" s="90"/>
      <c r="WQ172" s="90"/>
      <c r="WR172" s="90"/>
      <c r="WS172" s="90"/>
      <c r="WT172" s="90"/>
      <c r="WU172" s="90"/>
      <c r="WV172" s="90"/>
      <c r="WW172" s="90"/>
      <c r="WX172" s="90"/>
      <c r="WY172" s="90"/>
      <c r="WZ172" s="90"/>
      <c r="XA172" s="90"/>
      <c r="XB172" s="90"/>
      <c r="XC172" s="90"/>
      <c r="XD172" s="90"/>
      <c r="XE172" s="90"/>
      <c r="XF172" s="90"/>
      <c r="XG172" s="90"/>
      <c r="XH172" s="90"/>
      <c r="XI172" s="90"/>
      <c r="XJ172" s="90"/>
      <c r="XK172" s="90"/>
      <c r="XL172" s="90"/>
      <c r="XM172" s="90"/>
      <c r="XN172" s="90"/>
      <c r="XO172" s="90"/>
      <c r="XP172" s="90"/>
      <c r="XQ172" s="90"/>
      <c r="XR172" s="90"/>
      <c r="XS172" s="90"/>
      <c r="XT172" s="90"/>
      <c r="XU172" s="90"/>
      <c r="XV172" s="90"/>
      <c r="XW172" s="90"/>
      <c r="XX172" s="90"/>
      <c r="XY172" s="90"/>
      <c r="XZ172" s="90"/>
      <c r="YA172" s="90"/>
      <c r="YB172" s="90"/>
      <c r="YC172" s="90"/>
      <c r="YD172" s="90"/>
      <c r="YE172" s="90"/>
      <c r="YF172" s="90"/>
      <c r="YG172" s="90"/>
      <c r="YH172" s="90"/>
      <c r="YI172" s="90"/>
      <c r="YJ172" s="90"/>
      <c r="YK172" s="90"/>
      <c r="YL172" s="90"/>
      <c r="YM172" s="90"/>
      <c r="YN172" s="90"/>
      <c r="YO172" s="90"/>
      <c r="YP172" s="90"/>
      <c r="YQ172" s="90"/>
      <c r="YR172" s="90"/>
      <c r="YS172" s="90"/>
      <c r="YT172" s="90"/>
      <c r="YU172" s="90"/>
      <c r="YV172" s="90"/>
      <c r="YW172" s="90"/>
      <c r="YX172" s="90"/>
      <c r="YY172" s="90"/>
      <c r="YZ172" s="90"/>
      <c r="ZA172" s="90"/>
      <c r="ZB172" s="90"/>
      <c r="ZC172" s="90"/>
      <c r="ZD172" s="90"/>
      <c r="ZE172" s="90"/>
      <c r="ZF172" s="90"/>
      <c r="ZG172" s="90"/>
      <c r="ZH172" s="90"/>
      <c r="ZI172" s="90"/>
      <c r="ZJ172" s="90"/>
      <c r="ZK172" s="90"/>
      <c r="ZL172" s="90"/>
      <c r="ZM172" s="90"/>
      <c r="ZN172" s="90"/>
      <c r="ZO172" s="90"/>
      <c r="ZP172" s="90"/>
      <c r="ZQ172" s="90"/>
      <c r="ZR172" s="90"/>
      <c r="ZS172" s="90"/>
      <c r="ZT172" s="90"/>
      <c r="ZU172" s="90"/>
      <c r="ZV172" s="90"/>
      <c r="ZW172" s="90"/>
      <c r="ZX172" s="90"/>
      <c r="ZY172" s="90"/>
      <c r="ZZ172" s="90"/>
      <c r="AAA172" s="90"/>
      <c r="AAB172" s="90"/>
      <c r="AAC172" s="90"/>
      <c r="AAD172" s="90"/>
      <c r="AAE172" s="90"/>
      <c r="AAF172" s="90"/>
      <c r="AAG172" s="90"/>
      <c r="AAH172" s="90"/>
      <c r="AAI172" s="90"/>
      <c r="AAJ172" s="90"/>
      <c r="AAK172" s="90"/>
      <c r="AAL172" s="90"/>
      <c r="AAM172" s="90"/>
      <c r="AAN172" s="90"/>
      <c r="AAO172" s="90"/>
      <c r="AAP172" s="90"/>
      <c r="AAQ172" s="90"/>
      <c r="AAR172" s="90"/>
      <c r="AAS172" s="90"/>
      <c r="AAT172" s="90"/>
      <c r="AAU172" s="90"/>
      <c r="AAV172" s="90"/>
      <c r="AAW172" s="90"/>
      <c r="AAX172" s="90"/>
      <c r="AAY172" s="90"/>
      <c r="AAZ172" s="90"/>
      <c r="ABA172" s="90"/>
      <c r="ABB172" s="90"/>
      <c r="ABC172" s="90"/>
      <c r="ABD172" s="90"/>
      <c r="ABE172" s="90"/>
      <c r="ABF172" s="90"/>
      <c r="ABG172" s="90"/>
      <c r="ABH172" s="90"/>
      <c r="ABI172" s="90"/>
      <c r="ABJ172" s="90"/>
      <c r="ABK172" s="90"/>
      <c r="ABL172" s="90"/>
      <c r="ABM172" s="90"/>
      <c r="ABN172" s="90"/>
      <c r="ABO172" s="90"/>
      <c r="ABP172" s="90"/>
      <c r="ABQ172" s="90"/>
      <c r="ABR172" s="90"/>
      <c r="ABS172" s="90"/>
      <c r="ABT172" s="90"/>
      <c r="ABU172" s="90"/>
      <c r="ABV172" s="90"/>
      <c r="ABW172" s="90"/>
      <c r="ABX172" s="90"/>
      <c r="ABY172" s="90"/>
      <c r="ABZ172" s="90"/>
      <c r="ACA172" s="90"/>
      <c r="ACB172" s="90"/>
      <c r="ACC172" s="90"/>
      <c r="ACD172" s="90"/>
      <c r="ACE172" s="90"/>
      <c r="ACF172" s="90"/>
      <c r="ACG172" s="90"/>
      <c r="ACH172" s="90"/>
      <c r="ACI172" s="90"/>
      <c r="ACJ172" s="90"/>
      <c r="ACK172" s="90"/>
      <c r="ACL172" s="90"/>
      <c r="ACM172" s="90"/>
      <c r="ACN172" s="90"/>
      <c r="ACO172" s="90"/>
      <c r="ACP172" s="90"/>
      <c r="ACQ172" s="90"/>
      <c r="ACR172" s="90"/>
      <c r="ACS172" s="90"/>
      <c r="ACT172" s="90"/>
      <c r="ACU172" s="90"/>
      <c r="ACV172" s="90"/>
      <c r="ACW172" s="90"/>
      <c r="ACX172" s="90"/>
      <c r="ACY172" s="90"/>
      <c r="ACZ172" s="90"/>
      <c r="ADA172" s="90"/>
      <c r="ADB172" s="90"/>
      <c r="ADC172" s="90"/>
      <c r="ADD172" s="90"/>
      <c r="ADE172" s="90"/>
      <c r="ADF172" s="90"/>
      <c r="ADG172" s="90"/>
      <c r="ADH172" s="90"/>
      <c r="ADI172" s="90"/>
      <c r="ADJ172" s="90"/>
      <c r="ADK172" s="90"/>
      <c r="ADL172" s="90"/>
      <c r="ADM172" s="90"/>
      <c r="ADN172" s="90"/>
      <c r="ADO172" s="90"/>
      <c r="ADP172" s="90"/>
      <c r="ADQ172" s="90"/>
      <c r="ADR172" s="90"/>
      <c r="ADS172" s="90"/>
      <c r="ADT172" s="90"/>
      <c r="ADU172" s="90"/>
      <c r="ADV172" s="90"/>
      <c r="ADW172" s="90"/>
      <c r="ADX172" s="90"/>
      <c r="ADY172" s="90"/>
      <c r="ADZ172" s="90"/>
      <c r="AEA172" s="90"/>
      <c r="AEB172" s="90"/>
      <c r="AEC172" s="90"/>
      <c r="AED172" s="90"/>
      <c r="AEE172" s="90"/>
      <c r="AEF172" s="90"/>
      <c r="AEG172" s="90"/>
      <c r="AEH172" s="90"/>
      <c r="AEI172" s="90"/>
      <c r="AEJ172" s="90"/>
      <c r="AEK172" s="90"/>
      <c r="AEL172" s="90"/>
      <c r="AEM172" s="90"/>
      <c r="AEN172" s="90"/>
      <c r="AEO172" s="90"/>
      <c r="AEP172" s="90"/>
      <c r="AEQ172" s="90"/>
      <c r="AER172" s="90"/>
      <c r="AES172" s="90"/>
      <c r="AET172" s="90"/>
      <c r="AEU172" s="90"/>
      <c r="AEV172" s="90"/>
      <c r="AEW172" s="90"/>
      <c r="AEX172" s="90"/>
      <c r="AEY172" s="90"/>
      <c r="AEZ172" s="90"/>
      <c r="AFA172" s="90"/>
      <c r="AFB172" s="90"/>
      <c r="AFC172" s="90"/>
      <c r="AFD172" s="90"/>
      <c r="AFE172" s="90"/>
      <c r="AFF172" s="90"/>
      <c r="AFG172" s="90"/>
      <c r="AFH172" s="90"/>
      <c r="AFI172" s="90"/>
      <c r="AFJ172" s="90"/>
      <c r="AFK172" s="90"/>
      <c r="AFL172" s="90"/>
      <c r="AFM172" s="90"/>
      <c r="AFN172" s="90"/>
      <c r="AFO172" s="90"/>
      <c r="AFP172" s="90"/>
      <c r="AFQ172" s="90"/>
      <c r="AFR172" s="90"/>
      <c r="AFS172" s="90"/>
      <c r="AFT172" s="90"/>
      <c r="AFU172" s="90"/>
      <c r="AFV172" s="90"/>
      <c r="AFW172" s="90"/>
      <c r="AFX172" s="90"/>
      <c r="AFY172" s="90"/>
      <c r="AFZ172" s="90"/>
      <c r="AGA172" s="90"/>
      <c r="AGB172" s="90"/>
      <c r="AGC172" s="90"/>
      <c r="AGD172" s="90"/>
      <c r="AGE172" s="90"/>
      <c r="AGF172" s="90"/>
      <c r="AGG172" s="90"/>
      <c r="AGH172" s="90"/>
      <c r="AGI172" s="90"/>
      <c r="AGJ172" s="90"/>
      <c r="AGK172" s="90"/>
      <c r="AGL172" s="90"/>
      <c r="AGM172" s="90"/>
      <c r="AGN172" s="90"/>
      <c r="AGO172" s="90"/>
      <c r="AGP172" s="90"/>
      <c r="AGQ172" s="90"/>
      <c r="AGR172" s="90"/>
      <c r="AGS172" s="90"/>
      <c r="AGT172" s="90"/>
      <c r="AGU172" s="90"/>
      <c r="AGV172" s="90"/>
      <c r="AGW172" s="90"/>
      <c r="AGX172" s="90"/>
      <c r="AGY172" s="90"/>
      <c r="AGZ172" s="90"/>
      <c r="AHA172" s="90"/>
      <c r="AHB172" s="90"/>
      <c r="AHC172" s="90"/>
      <c r="AHD172" s="90"/>
      <c r="AHE172" s="90"/>
      <c r="AHF172" s="90"/>
      <c r="AHG172" s="90"/>
      <c r="AHH172" s="90"/>
      <c r="AHI172" s="90"/>
      <c r="AHJ172" s="90"/>
      <c r="AHK172" s="90"/>
      <c r="AHL172" s="90"/>
      <c r="AHM172" s="90"/>
      <c r="AHN172" s="90"/>
      <c r="AHO172" s="90"/>
      <c r="AHP172" s="90"/>
      <c r="AHQ172" s="90"/>
      <c r="AHR172" s="90"/>
      <c r="AHS172" s="90"/>
      <c r="AHT172" s="90"/>
      <c r="AHU172" s="90"/>
      <c r="AHV172" s="90"/>
      <c r="AHW172" s="90"/>
      <c r="AHX172" s="90"/>
      <c r="AHY172" s="90"/>
      <c r="AHZ172" s="90"/>
      <c r="AIA172" s="90"/>
      <c r="AIB172" s="90"/>
      <c r="AIC172" s="90"/>
      <c r="AID172" s="90"/>
      <c r="AIE172" s="90"/>
      <c r="AIF172" s="90"/>
      <c r="AIG172" s="90"/>
      <c r="AIH172" s="90"/>
      <c r="AII172" s="90"/>
      <c r="AIJ172" s="90"/>
      <c r="AIK172" s="90"/>
      <c r="AIL172" s="90"/>
      <c r="AIM172" s="90"/>
      <c r="AIN172" s="90"/>
      <c r="AIO172" s="90"/>
      <c r="AIP172" s="90"/>
      <c r="AIQ172" s="90"/>
      <c r="AIR172" s="90"/>
      <c r="AIS172" s="90"/>
      <c r="AIT172" s="90"/>
      <c r="AIU172" s="90"/>
      <c r="AIV172" s="90"/>
      <c r="AIW172" s="90"/>
      <c r="AIX172" s="90"/>
      <c r="AIY172" s="90"/>
      <c r="AIZ172" s="90"/>
      <c r="AJA172" s="90"/>
      <c r="AJB172" s="90"/>
      <c r="AJC172" s="90"/>
      <c r="AJD172" s="90"/>
      <c r="AJE172" s="90"/>
      <c r="AJF172" s="90"/>
      <c r="AJG172" s="90"/>
      <c r="AJH172" s="90"/>
      <c r="AJI172" s="90"/>
      <c r="AJJ172" s="90"/>
      <c r="AJK172" s="90"/>
      <c r="AJL172" s="90"/>
      <c r="AJM172" s="90"/>
      <c r="AJN172" s="90"/>
      <c r="AJO172" s="90"/>
      <c r="AJP172" s="90"/>
      <c r="AJQ172" s="90"/>
      <c r="AJR172" s="90"/>
      <c r="AJS172" s="90"/>
      <c r="AJT172" s="90"/>
      <c r="AJU172" s="90"/>
      <c r="AJV172" s="90"/>
      <c r="AJW172" s="90"/>
      <c r="AJX172" s="90"/>
      <c r="AJY172" s="90"/>
      <c r="AJZ172" s="90"/>
      <c r="AKA172" s="90"/>
      <c r="AKB172" s="90"/>
      <c r="AKC172" s="90"/>
      <c r="AKD172" s="90"/>
      <c r="AKE172" s="90"/>
      <c r="AKF172" s="90"/>
      <c r="AKG172" s="90"/>
      <c r="AKH172" s="90"/>
      <c r="AKI172" s="90"/>
      <c r="AKJ172" s="90"/>
      <c r="AKK172" s="90"/>
      <c r="AKL172" s="90"/>
      <c r="AKM172" s="90"/>
      <c r="AKN172" s="90"/>
      <c r="AKO172" s="90"/>
      <c r="AKP172" s="90"/>
      <c r="AKQ172" s="90"/>
      <c r="AKR172" s="90"/>
      <c r="AKS172" s="90"/>
      <c r="AKT172" s="90"/>
      <c r="AKU172" s="90"/>
      <c r="AKV172" s="90"/>
      <c r="AKW172" s="90"/>
      <c r="AKX172" s="90"/>
      <c r="AKY172" s="90"/>
      <c r="AKZ172" s="90"/>
      <c r="ALA172" s="90"/>
      <c r="ALB172" s="90"/>
      <c r="ALC172" s="90"/>
      <c r="ALD172" s="90"/>
      <c r="ALE172" s="90"/>
      <c r="ALF172" s="90"/>
      <c r="ALG172" s="90"/>
      <c r="ALH172" s="90"/>
      <c r="ALI172" s="90"/>
      <c r="ALJ172" s="90"/>
      <c r="ALK172" s="90"/>
      <c r="ALL172" s="90"/>
      <c r="ALM172" s="90"/>
      <c r="ALN172" s="90"/>
      <c r="ALO172" s="90"/>
      <c r="ALP172" s="90"/>
      <c r="ALQ172" s="90"/>
      <c r="ALR172" s="90"/>
      <c r="ALS172" s="90"/>
      <c r="ALT172" s="90"/>
      <c r="ALU172" s="90"/>
      <c r="ALV172" s="90"/>
      <c r="ALW172" s="90"/>
      <c r="ALX172" s="90"/>
      <c r="ALY172" s="90"/>
      <c r="ALZ172" s="90"/>
      <c r="AMA172" s="90"/>
      <c r="AMB172" s="90"/>
      <c r="AMC172" s="90"/>
      <c r="AMD172" s="90"/>
      <c r="AME172" s="90"/>
      <c r="AMF172" s="90"/>
      <c r="AMG172" s="90"/>
      <c r="AMH172" s="90"/>
      <c r="AMI172" s="90"/>
      <c r="AMJ172" s="90"/>
      <c r="AMK172" s="90"/>
      <c r="AML172" s="90"/>
      <c r="AMM172" s="90"/>
      <c r="AMN172" s="90"/>
      <c r="AMO172" s="90"/>
      <c r="AMP172" s="90"/>
      <c r="AMQ172" s="90"/>
      <c r="AMR172" s="90"/>
      <c r="AMS172" s="90"/>
      <c r="AMT172" s="90"/>
      <c r="AMU172" s="90"/>
      <c r="AMV172" s="90"/>
      <c r="AMW172" s="90"/>
      <c r="AMX172" s="90"/>
      <c r="AMY172" s="90"/>
      <c r="AMZ172" s="90"/>
      <c r="ANA172" s="90"/>
      <c r="ANB172" s="90"/>
      <c r="ANC172" s="90"/>
      <c r="AND172" s="90"/>
      <c r="ANE172" s="90"/>
      <c r="ANF172" s="90"/>
      <c r="ANG172" s="90"/>
      <c r="ANH172" s="90"/>
      <c r="ANI172" s="90"/>
      <c r="ANJ172" s="90"/>
      <c r="ANK172" s="90"/>
      <c r="ANL172" s="90"/>
      <c r="ANM172" s="90"/>
      <c r="ANN172" s="90"/>
      <c r="ANO172" s="90"/>
      <c r="ANP172" s="90"/>
      <c r="ANQ172" s="90"/>
      <c r="ANR172" s="90"/>
      <c r="ANS172" s="90"/>
      <c r="ANT172" s="90"/>
      <c r="ANU172" s="90"/>
      <c r="ANV172" s="90"/>
      <c r="ANW172" s="90"/>
      <c r="ANX172" s="90"/>
      <c r="ANY172" s="90"/>
      <c r="ANZ172" s="90"/>
      <c r="AOA172" s="90"/>
      <c r="AOB172" s="90"/>
      <c r="AOC172" s="90"/>
      <c r="AOD172" s="90"/>
      <c r="AOE172" s="90"/>
      <c r="AOF172" s="90"/>
      <c r="AOG172" s="90"/>
      <c r="AOH172" s="90"/>
      <c r="AOI172" s="90"/>
      <c r="AOJ172" s="90"/>
      <c r="AOK172" s="90"/>
      <c r="AOL172" s="90"/>
      <c r="AOM172" s="90"/>
      <c r="AON172" s="90"/>
      <c r="AOO172" s="90"/>
      <c r="AOP172" s="90"/>
      <c r="AOQ172" s="90"/>
      <c r="AOR172" s="90"/>
      <c r="AOS172" s="90"/>
      <c r="AOT172" s="90"/>
      <c r="AOU172" s="90"/>
      <c r="AOV172" s="90"/>
      <c r="AOW172" s="90"/>
      <c r="AOX172" s="90"/>
      <c r="AOY172" s="90"/>
      <c r="AOZ172" s="90"/>
      <c r="APA172" s="90"/>
      <c r="APB172" s="90"/>
      <c r="APC172" s="90"/>
      <c r="APD172" s="90"/>
      <c r="APE172" s="90"/>
      <c r="APF172" s="90"/>
      <c r="APG172" s="90"/>
      <c r="APH172" s="90"/>
      <c r="API172" s="90"/>
      <c r="APJ172" s="90"/>
      <c r="APK172" s="90"/>
      <c r="APL172" s="90"/>
      <c r="APM172" s="90"/>
      <c r="APN172" s="90"/>
      <c r="APO172" s="90"/>
      <c r="APP172" s="90"/>
      <c r="APQ172" s="90"/>
      <c r="APR172" s="90"/>
      <c r="APS172" s="90"/>
      <c r="APT172" s="90"/>
      <c r="APU172" s="90"/>
      <c r="APV172" s="90"/>
      <c r="APW172" s="90"/>
      <c r="APX172" s="90"/>
      <c r="APY172" s="90"/>
      <c r="APZ172" s="90"/>
      <c r="AQA172" s="90"/>
      <c r="AQB172" s="90"/>
      <c r="AQC172" s="90"/>
      <c r="AQD172" s="90"/>
      <c r="AQE172" s="90"/>
      <c r="AQF172" s="90"/>
      <c r="AQG172" s="90"/>
      <c r="AQH172" s="90"/>
      <c r="AQI172" s="90"/>
      <c r="AQJ172" s="90"/>
      <c r="AQK172" s="90"/>
      <c r="AQL172" s="90"/>
      <c r="AQM172" s="90"/>
      <c r="AQN172" s="90"/>
      <c r="AQO172" s="90"/>
      <c r="AQP172" s="90"/>
      <c r="AQQ172" s="90"/>
      <c r="AQR172" s="90"/>
      <c r="AQS172" s="90"/>
      <c r="AQT172" s="90"/>
      <c r="AQU172" s="90"/>
      <c r="AQV172" s="90"/>
      <c r="AQW172" s="90"/>
      <c r="AQX172" s="90"/>
      <c r="AQY172" s="90"/>
      <c r="AQZ172" s="90"/>
      <c r="ARA172" s="90"/>
      <c r="ARB172" s="90"/>
      <c r="ARC172" s="90"/>
      <c r="ARD172" s="90"/>
      <c r="ARE172" s="90"/>
      <c r="ARF172" s="90"/>
      <c r="ARG172" s="90"/>
      <c r="ARH172" s="90"/>
      <c r="ARI172" s="90"/>
      <c r="ARJ172" s="90"/>
      <c r="ARK172" s="90"/>
      <c r="ARL172" s="90"/>
      <c r="ARM172" s="90"/>
      <c r="ARN172" s="90"/>
      <c r="ARO172" s="90"/>
      <c r="ARP172" s="90"/>
      <c r="ARQ172" s="90"/>
      <c r="ARR172" s="90"/>
      <c r="ARS172" s="90"/>
      <c r="ART172" s="90"/>
      <c r="ARU172" s="90"/>
      <c r="ARV172" s="90"/>
      <c r="ARW172" s="90"/>
      <c r="ARX172" s="90"/>
      <c r="ARY172" s="90"/>
      <c r="ARZ172" s="90"/>
      <c r="ASA172" s="90"/>
      <c r="ASB172" s="90"/>
      <c r="ASC172" s="90"/>
      <c r="ASD172" s="90"/>
      <c r="ASE172" s="90"/>
      <c r="ASF172" s="90"/>
      <c r="ASG172" s="90"/>
      <c r="ASH172" s="90"/>
      <c r="ASI172" s="90"/>
      <c r="ASJ172" s="90"/>
      <c r="ASK172" s="90"/>
      <c r="ASL172" s="90"/>
      <c r="ASM172" s="90"/>
      <c r="ASN172" s="90"/>
      <c r="ASO172" s="90"/>
      <c r="ASP172" s="90"/>
      <c r="ASQ172" s="90"/>
      <c r="ASR172" s="90"/>
      <c r="ASS172" s="90"/>
      <c r="AST172" s="90"/>
      <c r="ASU172" s="90"/>
      <c r="ASV172" s="90"/>
      <c r="ASW172" s="90"/>
      <c r="ASX172" s="90"/>
      <c r="ASY172" s="90"/>
      <c r="ASZ172" s="90"/>
      <c r="ATA172" s="90"/>
      <c r="ATB172" s="90"/>
      <c r="ATC172" s="90"/>
      <c r="ATD172" s="90"/>
      <c r="ATE172" s="90"/>
      <c r="ATF172" s="90"/>
      <c r="ATG172" s="90"/>
      <c r="ATH172" s="90"/>
      <c r="ATI172" s="90"/>
      <c r="ATJ172" s="90"/>
      <c r="ATK172" s="90"/>
      <c r="ATL172" s="90"/>
      <c r="ATM172" s="90"/>
      <c r="ATN172" s="90"/>
      <c r="ATO172" s="90"/>
      <c r="ATP172" s="90"/>
      <c r="ATQ172" s="90"/>
      <c r="ATR172" s="90"/>
      <c r="ATS172" s="90"/>
      <c r="ATT172" s="90"/>
      <c r="ATU172" s="90"/>
      <c r="ATV172" s="90"/>
      <c r="ATW172" s="90"/>
      <c r="ATX172" s="90"/>
      <c r="ATY172" s="90"/>
      <c r="ATZ172" s="90"/>
      <c r="AUA172" s="90"/>
      <c r="AUB172" s="90"/>
      <c r="AUC172" s="90"/>
      <c r="AUD172" s="90"/>
      <c r="AUE172" s="90"/>
      <c r="AUF172" s="90"/>
      <c r="AUG172" s="90"/>
      <c r="AUH172" s="90"/>
      <c r="AUI172" s="90"/>
      <c r="AUJ172" s="90"/>
      <c r="AUK172" s="90"/>
      <c r="AUL172" s="90"/>
      <c r="AUM172" s="90"/>
      <c r="AUN172" s="90"/>
      <c r="AUO172" s="90"/>
      <c r="AUP172" s="90"/>
      <c r="AUQ172" s="90"/>
      <c r="AUR172" s="90"/>
      <c r="AUS172" s="90"/>
      <c r="AUT172" s="90"/>
      <c r="AUU172" s="90"/>
      <c r="AUV172" s="90"/>
      <c r="AUW172" s="90"/>
      <c r="AUX172" s="90"/>
      <c r="AUY172" s="90"/>
      <c r="AUZ172" s="90"/>
      <c r="AVA172" s="90"/>
      <c r="AVB172" s="90"/>
      <c r="AVC172" s="90"/>
      <c r="AVD172" s="90"/>
      <c r="AVE172" s="90"/>
      <c r="AVF172" s="90"/>
      <c r="AVG172" s="90"/>
      <c r="AVH172" s="90"/>
      <c r="AVI172" s="90"/>
      <c r="AVJ172" s="90"/>
      <c r="AVK172" s="90"/>
      <c r="AVL172" s="90"/>
      <c r="AVM172" s="90"/>
      <c r="AVN172" s="90"/>
      <c r="AVO172" s="90"/>
      <c r="AVP172" s="90"/>
      <c r="AVQ172" s="90"/>
      <c r="AVR172" s="90"/>
      <c r="AVS172" s="90"/>
      <c r="AVT172" s="90"/>
      <c r="AVU172" s="90"/>
      <c r="AVV172" s="90"/>
      <c r="AVW172" s="90"/>
      <c r="AVX172" s="90"/>
      <c r="AVY172" s="90"/>
      <c r="AVZ172" s="90"/>
      <c r="AWA172" s="90"/>
      <c r="AWB172" s="90"/>
      <c r="AWC172" s="90"/>
      <c r="AWD172" s="90"/>
      <c r="AWE172" s="90"/>
      <c r="AWF172" s="90"/>
      <c r="AWG172" s="90"/>
      <c r="AWH172" s="90"/>
      <c r="AWI172" s="90"/>
      <c r="AWJ172" s="90"/>
      <c r="AWK172" s="90"/>
      <c r="AWL172" s="90"/>
      <c r="AWM172" s="90"/>
      <c r="AWN172" s="90"/>
      <c r="AWO172" s="90"/>
      <c r="AWP172" s="90"/>
      <c r="AWQ172" s="90"/>
      <c r="AWR172" s="90"/>
      <c r="AWS172" s="90"/>
      <c r="AWT172" s="90"/>
      <c r="AWU172" s="90"/>
      <c r="AWV172" s="90"/>
      <c r="AWW172" s="90"/>
      <c r="AWX172" s="90"/>
      <c r="AWY172" s="90"/>
      <c r="AWZ172" s="90"/>
      <c r="AXA172" s="90"/>
      <c r="AXB172" s="90"/>
      <c r="AXC172" s="90"/>
      <c r="AXD172" s="90"/>
      <c r="AXE172" s="90"/>
      <c r="AXF172" s="90"/>
      <c r="AXG172" s="90"/>
      <c r="AXH172" s="90"/>
      <c r="AXI172" s="90"/>
      <c r="AXJ172" s="90"/>
      <c r="AXK172" s="90"/>
      <c r="AXL172" s="90"/>
      <c r="AXM172" s="90"/>
      <c r="AXN172" s="90"/>
      <c r="AXO172" s="90"/>
      <c r="AXP172" s="90"/>
      <c r="AXQ172" s="90"/>
      <c r="AXR172" s="90"/>
      <c r="AXS172" s="90"/>
      <c r="AXT172" s="90"/>
      <c r="AXU172" s="90"/>
      <c r="AXV172" s="90"/>
      <c r="AXW172" s="90"/>
      <c r="AXX172" s="90"/>
      <c r="AXY172" s="90"/>
      <c r="AXZ172" s="90"/>
      <c r="AYA172" s="90"/>
      <c r="AYB172" s="90"/>
      <c r="AYC172" s="90"/>
      <c r="AYD172" s="90"/>
      <c r="AYE172" s="90"/>
      <c r="AYF172" s="90"/>
      <c r="AYG172" s="90"/>
      <c r="AYH172" s="90"/>
      <c r="AYI172" s="90"/>
      <c r="AYJ172" s="90"/>
      <c r="AYK172" s="90"/>
      <c r="AYL172" s="90"/>
      <c r="AYM172" s="90"/>
      <c r="AYN172" s="90"/>
      <c r="AYO172" s="90"/>
      <c r="AYP172" s="90"/>
      <c r="AYQ172" s="90"/>
      <c r="AYR172" s="90"/>
      <c r="AYS172" s="90"/>
      <c r="AYT172" s="90"/>
      <c r="AYU172" s="90"/>
      <c r="AYV172" s="90"/>
      <c r="AYW172" s="90"/>
      <c r="AYX172" s="90"/>
      <c r="AYY172" s="90"/>
      <c r="AYZ172" s="90"/>
      <c r="AZA172" s="90"/>
      <c r="AZB172" s="90"/>
      <c r="AZC172" s="90"/>
      <c r="AZD172" s="90"/>
      <c r="AZE172" s="90"/>
      <c r="AZF172" s="90"/>
      <c r="AZG172" s="90"/>
      <c r="AZH172" s="90"/>
      <c r="AZI172" s="90"/>
      <c r="AZJ172" s="90"/>
      <c r="AZK172" s="90"/>
      <c r="AZL172" s="90"/>
      <c r="AZM172" s="90"/>
      <c r="AZN172" s="90"/>
      <c r="AZO172" s="90"/>
      <c r="AZP172" s="90"/>
      <c r="AZQ172" s="90"/>
      <c r="AZR172" s="90"/>
      <c r="AZS172" s="90"/>
      <c r="AZT172" s="90"/>
      <c r="AZU172" s="90"/>
      <c r="AZV172" s="90"/>
      <c r="AZW172" s="90"/>
      <c r="AZX172" s="90"/>
      <c r="AZY172" s="90"/>
      <c r="AZZ172" s="90"/>
      <c r="BAA172" s="90"/>
      <c r="BAB172" s="90"/>
      <c r="BAC172" s="90"/>
      <c r="BAD172" s="90"/>
      <c r="BAE172" s="90"/>
      <c r="BAF172" s="90"/>
      <c r="BAG172" s="90"/>
      <c r="BAH172" s="90"/>
      <c r="BAI172" s="90"/>
      <c r="BAJ172" s="90"/>
      <c r="BAK172" s="90"/>
      <c r="BAL172" s="90"/>
      <c r="BAM172" s="90"/>
      <c r="BAN172" s="90"/>
      <c r="BAO172" s="90"/>
      <c r="BAP172" s="90"/>
      <c r="BAQ172" s="90"/>
      <c r="BAR172" s="90"/>
      <c r="BAS172" s="90"/>
      <c r="BAT172" s="90"/>
      <c r="BAU172" s="90"/>
      <c r="BAV172" s="90"/>
      <c r="BAW172" s="90"/>
      <c r="BAX172" s="90"/>
      <c r="BAY172" s="90"/>
      <c r="BAZ172" s="90"/>
      <c r="BBA172" s="90"/>
      <c r="BBB172" s="90"/>
      <c r="BBC172" s="90"/>
      <c r="BBD172" s="90"/>
      <c r="BBE172" s="90"/>
      <c r="BBF172" s="90"/>
      <c r="BBG172" s="90"/>
      <c r="BBH172" s="90"/>
      <c r="BBI172" s="90"/>
      <c r="BBJ172" s="90"/>
      <c r="BBK172" s="90"/>
      <c r="BBL172" s="90"/>
      <c r="BBM172" s="90"/>
      <c r="BBN172" s="90"/>
      <c r="BBO172" s="90"/>
      <c r="BBP172" s="90"/>
      <c r="BBQ172" s="90"/>
      <c r="BBR172" s="90"/>
      <c r="BBS172" s="90"/>
      <c r="BBT172" s="90"/>
      <c r="BBU172" s="90"/>
      <c r="BBV172" s="90"/>
      <c r="BBW172" s="90"/>
      <c r="BBX172" s="90"/>
      <c r="BBY172" s="90"/>
      <c r="BBZ172" s="90"/>
      <c r="BCA172" s="90"/>
      <c r="BCB172" s="90"/>
      <c r="BCC172" s="90"/>
      <c r="BCD172" s="90"/>
      <c r="BCE172" s="90"/>
      <c r="BCF172" s="90"/>
      <c r="BCG172" s="90"/>
      <c r="BCH172" s="90"/>
      <c r="BCI172" s="90"/>
      <c r="BCJ172" s="90"/>
      <c r="BCK172" s="90"/>
      <c r="BCL172" s="90"/>
      <c r="BCM172" s="90"/>
      <c r="BCN172" s="90"/>
      <c r="BCO172" s="90"/>
      <c r="BCP172" s="90"/>
      <c r="BCQ172" s="90"/>
      <c r="BCR172" s="90"/>
      <c r="BCS172" s="90"/>
      <c r="BCT172" s="90"/>
      <c r="BCU172" s="90"/>
      <c r="BCV172" s="90"/>
      <c r="BCW172" s="90"/>
      <c r="BCX172" s="90"/>
      <c r="BCY172" s="90"/>
      <c r="BCZ172" s="90"/>
      <c r="BDA172" s="90"/>
      <c r="BDB172" s="90"/>
      <c r="BDC172" s="90"/>
      <c r="BDD172" s="90"/>
      <c r="BDE172" s="90"/>
      <c r="BDF172" s="90"/>
      <c r="BDG172" s="90"/>
      <c r="BDH172" s="90"/>
      <c r="BDI172" s="90"/>
      <c r="BDJ172" s="90"/>
      <c r="BDK172" s="90"/>
      <c r="BDL172" s="90"/>
      <c r="BDM172" s="90"/>
      <c r="BDN172" s="90"/>
      <c r="BDO172" s="90"/>
      <c r="BDP172" s="90"/>
      <c r="BDQ172" s="90"/>
      <c r="BDR172" s="90"/>
      <c r="BDS172" s="90"/>
      <c r="BDT172" s="90"/>
      <c r="BDU172" s="90"/>
      <c r="BDV172" s="90"/>
      <c r="BDW172" s="90"/>
      <c r="BDX172" s="90"/>
      <c r="BDY172" s="90"/>
      <c r="BDZ172" s="90"/>
      <c r="BEA172" s="90"/>
      <c r="BEB172" s="90"/>
      <c r="BEC172" s="90"/>
      <c r="BED172" s="90"/>
      <c r="BEE172" s="90"/>
      <c r="BEF172" s="90"/>
      <c r="BEG172" s="90"/>
      <c r="BEH172" s="90"/>
      <c r="BEI172" s="90"/>
      <c r="BEJ172" s="90"/>
      <c r="BEK172" s="90"/>
      <c r="BEL172" s="90"/>
      <c r="BEM172" s="90"/>
      <c r="BEN172" s="90"/>
      <c r="BEO172" s="90"/>
      <c r="BEP172" s="90"/>
      <c r="BEQ172" s="90"/>
      <c r="BER172" s="90"/>
      <c r="BES172" s="90"/>
      <c r="BET172" s="90"/>
      <c r="BEU172" s="90"/>
      <c r="BEV172" s="90"/>
      <c r="BEW172" s="90"/>
      <c r="BEX172" s="90"/>
      <c r="BEY172" s="90"/>
      <c r="BEZ172" s="90"/>
      <c r="BFA172" s="90"/>
      <c r="BFB172" s="90"/>
      <c r="BFC172" s="90"/>
      <c r="BFD172" s="90"/>
      <c r="BFE172" s="90"/>
      <c r="BFF172" s="90"/>
      <c r="BFG172" s="90"/>
      <c r="BFH172" s="90"/>
      <c r="BFI172" s="90"/>
      <c r="BFJ172" s="90"/>
      <c r="BFK172" s="90"/>
      <c r="BFL172" s="90"/>
      <c r="BFM172" s="90"/>
      <c r="BFN172" s="90"/>
      <c r="BFO172" s="90"/>
      <c r="BFP172" s="90"/>
      <c r="BFQ172" s="90"/>
      <c r="BFR172" s="90"/>
      <c r="BFS172" s="90"/>
      <c r="BFT172" s="90"/>
      <c r="BFU172" s="90"/>
      <c r="BFV172" s="90"/>
      <c r="BFW172" s="90"/>
      <c r="BFX172" s="90"/>
      <c r="BFY172" s="90"/>
      <c r="BFZ172" s="90"/>
      <c r="BGA172" s="90"/>
      <c r="BGB172" s="90"/>
      <c r="BGC172" s="90"/>
      <c r="BGD172" s="90"/>
      <c r="BGE172" s="90"/>
      <c r="BGF172" s="90"/>
      <c r="BGG172" s="90"/>
      <c r="BGH172" s="90"/>
      <c r="BGI172" s="90"/>
      <c r="BGJ172" s="90"/>
      <c r="BGK172" s="90"/>
      <c r="BGL172" s="90"/>
      <c r="BGM172" s="90"/>
      <c r="BGN172" s="90"/>
      <c r="BGO172" s="90"/>
      <c r="BGP172" s="90"/>
      <c r="BGQ172" s="90"/>
      <c r="BGR172" s="90"/>
      <c r="BGS172" s="90"/>
      <c r="BGT172" s="90"/>
      <c r="BGU172" s="90"/>
      <c r="BGV172" s="90"/>
      <c r="BGW172" s="90"/>
      <c r="BGX172" s="90"/>
      <c r="BGY172" s="90"/>
      <c r="BGZ172" s="90"/>
      <c r="BHA172" s="90"/>
      <c r="BHB172" s="90"/>
      <c r="BHC172" s="90"/>
      <c r="BHD172" s="90"/>
      <c r="BHE172" s="90"/>
      <c r="BHF172" s="90"/>
      <c r="BHG172" s="90"/>
      <c r="BHH172" s="90"/>
      <c r="BHI172" s="90"/>
      <c r="BHJ172" s="90"/>
      <c r="BHK172" s="90"/>
      <c r="BHL172" s="90"/>
      <c r="BHM172" s="90"/>
      <c r="BHN172" s="90"/>
      <c r="BHO172" s="90"/>
      <c r="BHP172" s="90"/>
      <c r="BHQ172" s="90"/>
      <c r="BHR172" s="90"/>
      <c r="BHS172" s="90"/>
      <c r="BHT172" s="90"/>
      <c r="BHU172" s="90"/>
      <c r="BHV172" s="90"/>
      <c r="BHW172" s="90"/>
      <c r="BHX172" s="90"/>
      <c r="BHY172" s="90"/>
      <c r="BHZ172" s="90"/>
      <c r="BIA172" s="90"/>
      <c r="BIB172" s="90"/>
      <c r="BIC172" s="90"/>
      <c r="BID172" s="90"/>
      <c r="BIE172" s="90"/>
      <c r="BIF172" s="90"/>
      <c r="BIG172" s="90"/>
      <c r="BIH172" s="90"/>
      <c r="BII172" s="90"/>
      <c r="BIJ172" s="90"/>
      <c r="BIK172" s="90"/>
      <c r="BIL172" s="90"/>
      <c r="BIM172" s="90"/>
      <c r="BIN172" s="90"/>
      <c r="BIO172" s="90"/>
      <c r="BIP172" s="90"/>
      <c r="BIQ172" s="90"/>
      <c r="BIR172" s="90"/>
      <c r="BIS172" s="90"/>
      <c r="BIT172" s="90"/>
      <c r="BIU172" s="90"/>
      <c r="BIV172" s="90"/>
      <c r="BIW172" s="90"/>
      <c r="BIX172" s="90"/>
      <c r="BIY172" s="90"/>
      <c r="BIZ172" s="90"/>
      <c r="BJA172" s="90"/>
      <c r="BJB172" s="90"/>
      <c r="BJC172" s="90"/>
      <c r="BJD172" s="90"/>
      <c r="BJE172" s="90"/>
      <c r="BJF172" s="90"/>
      <c r="BJG172" s="90"/>
      <c r="BJH172" s="90"/>
      <c r="BJI172" s="90"/>
      <c r="BJJ172" s="90"/>
      <c r="BJK172" s="90"/>
      <c r="BJL172" s="90"/>
      <c r="BJM172" s="90"/>
      <c r="BJN172" s="90"/>
      <c r="BJO172" s="90"/>
      <c r="BJP172" s="90"/>
      <c r="BJQ172" s="90"/>
      <c r="BJR172" s="90"/>
      <c r="BJS172" s="90"/>
      <c r="BJT172" s="90"/>
      <c r="BJU172" s="90"/>
      <c r="BJV172" s="90"/>
      <c r="BJW172" s="90"/>
      <c r="BJX172" s="90"/>
      <c r="BJY172" s="90"/>
      <c r="BJZ172" s="90"/>
      <c r="BKA172" s="90"/>
      <c r="BKB172" s="90"/>
      <c r="BKC172" s="90"/>
      <c r="BKD172" s="90"/>
      <c r="BKE172" s="90"/>
      <c r="BKF172" s="90"/>
      <c r="BKG172" s="90"/>
      <c r="BKH172" s="90"/>
      <c r="BKI172" s="90"/>
      <c r="BKJ172" s="90"/>
      <c r="BKK172" s="90"/>
      <c r="BKL172" s="90"/>
      <c r="BKM172" s="90"/>
      <c r="BKN172" s="90"/>
      <c r="BKO172" s="90"/>
      <c r="BKP172" s="90"/>
      <c r="BKQ172" s="90"/>
      <c r="BKR172" s="90"/>
      <c r="BKS172" s="90"/>
      <c r="BKT172" s="90"/>
      <c r="BKU172" s="90"/>
      <c r="BKV172" s="90"/>
      <c r="BKW172" s="90"/>
      <c r="BKX172" s="90"/>
      <c r="BKY172" s="90"/>
      <c r="BKZ172" s="90"/>
      <c r="BLA172" s="90"/>
      <c r="BLB172" s="90"/>
      <c r="BLC172" s="90"/>
      <c r="BLD172" s="90"/>
      <c r="BLE172" s="90"/>
      <c r="BLF172" s="90"/>
      <c r="BLG172" s="90"/>
      <c r="BLH172" s="90"/>
      <c r="BLI172" s="90"/>
      <c r="BLJ172" s="90"/>
      <c r="BLK172" s="90"/>
      <c r="BLL172" s="90"/>
      <c r="BLM172" s="90"/>
      <c r="BLN172" s="90"/>
      <c r="BLO172" s="90"/>
      <c r="BLP172" s="90"/>
      <c r="BLQ172" s="90"/>
      <c r="BLR172" s="90"/>
      <c r="BLS172" s="90"/>
      <c r="BLT172" s="90"/>
      <c r="BLU172" s="90"/>
      <c r="BLV172" s="90"/>
      <c r="BLW172" s="90"/>
      <c r="BLX172" s="90"/>
      <c r="BLY172" s="90"/>
      <c r="BLZ172" s="90"/>
      <c r="BMA172" s="90"/>
      <c r="BMB172" s="90"/>
      <c r="BMC172" s="90"/>
      <c r="BMD172" s="90"/>
      <c r="BME172" s="90"/>
      <c r="BMF172" s="90"/>
      <c r="BMG172" s="90"/>
      <c r="BMH172" s="90"/>
      <c r="BMI172" s="90"/>
      <c r="BMJ172" s="90"/>
      <c r="BMK172" s="90"/>
      <c r="BML172" s="90"/>
      <c r="BMM172" s="90"/>
      <c r="BMN172" s="90"/>
      <c r="BMO172" s="90"/>
      <c r="BMP172" s="90"/>
      <c r="BMQ172" s="90"/>
      <c r="BMR172" s="90"/>
      <c r="BMS172" s="90"/>
      <c r="BMT172" s="90"/>
      <c r="BMU172" s="90"/>
      <c r="BMV172" s="90"/>
      <c r="BMW172" s="90"/>
      <c r="BMX172" s="90"/>
      <c r="BMY172" s="90"/>
      <c r="BMZ172" s="90"/>
      <c r="BNA172" s="90"/>
      <c r="BNB172" s="90"/>
      <c r="BNC172" s="90"/>
      <c r="BND172" s="90"/>
      <c r="BNE172" s="90"/>
      <c r="BNF172" s="90"/>
      <c r="BNG172" s="90"/>
      <c r="BNH172" s="90"/>
      <c r="BNI172" s="90"/>
      <c r="BNJ172" s="90"/>
      <c r="BNK172" s="90"/>
      <c r="BNL172" s="90"/>
      <c r="BNM172" s="90"/>
      <c r="BNN172" s="90"/>
      <c r="BNO172" s="90"/>
      <c r="BNP172" s="90"/>
      <c r="BNQ172" s="90"/>
      <c r="BNR172" s="90"/>
      <c r="BNS172" s="90"/>
      <c r="BNT172" s="90"/>
      <c r="BNU172" s="90"/>
      <c r="BNV172" s="90"/>
      <c r="BNW172" s="90"/>
      <c r="BNX172" s="90"/>
      <c r="BNY172" s="90"/>
      <c r="BNZ172" s="90"/>
      <c r="BOA172" s="90"/>
      <c r="BOB172" s="90"/>
      <c r="BOC172" s="90"/>
      <c r="BOD172" s="90"/>
      <c r="BOE172" s="90"/>
      <c r="BOF172" s="90"/>
      <c r="BOG172" s="90"/>
      <c r="BOH172" s="90"/>
      <c r="BOI172" s="90"/>
      <c r="BOJ172" s="90"/>
      <c r="BOK172" s="90"/>
      <c r="BOL172" s="90"/>
      <c r="BOM172" s="90"/>
      <c r="BON172" s="90"/>
      <c r="BOO172" s="90"/>
      <c r="BOP172" s="90"/>
      <c r="BOQ172" s="90"/>
      <c r="BOR172" s="90"/>
      <c r="BOS172" s="90"/>
      <c r="BOT172" s="90"/>
      <c r="BOU172" s="90"/>
      <c r="BOV172" s="90"/>
      <c r="BOW172" s="90"/>
      <c r="BOX172" s="90"/>
      <c r="BOY172" s="90"/>
      <c r="BOZ172" s="90"/>
      <c r="BPA172" s="90"/>
      <c r="BPB172" s="90"/>
      <c r="BPC172" s="90"/>
      <c r="BPD172" s="90"/>
      <c r="BPE172" s="90"/>
      <c r="BPF172" s="90"/>
      <c r="BPG172" s="90"/>
      <c r="BPH172" s="90"/>
      <c r="BPI172" s="90"/>
      <c r="BPJ172" s="90"/>
      <c r="BPK172" s="90"/>
      <c r="BPL172" s="90"/>
      <c r="BPM172" s="90"/>
      <c r="BPN172" s="90"/>
      <c r="BPO172" s="90"/>
      <c r="BPP172" s="90"/>
      <c r="BPQ172" s="90"/>
      <c r="BPR172" s="90"/>
      <c r="BPS172" s="90"/>
      <c r="BPT172" s="90"/>
      <c r="BPU172" s="90"/>
      <c r="BPV172" s="90"/>
      <c r="BPW172" s="90"/>
      <c r="BPX172" s="90"/>
      <c r="BPY172" s="90"/>
      <c r="BPZ172" s="90"/>
      <c r="BQA172" s="90"/>
      <c r="BQB172" s="90"/>
      <c r="BQC172" s="90"/>
      <c r="BQD172" s="90"/>
      <c r="BQE172" s="90"/>
      <c r="BQF172" s="90"/>
      <c r="BQG172" s="90"/>
      <c r="BQH172" s="90"/>
      <c r="BQI172" s="90"/>
      <c r="BQJ172" s="90"/>
      <c r="BQK172" s="90"/>
      <c r="BQL172" s="90"/>
      <c r="BQM172" s="90"/>
      <c r="BQN172" s="90"/>
      <c r="BQO172" s="90"/>
      <c r="BQP172" s="90"/>
      <c r="BQQ172" s="90"/>
      <c r="BQR172" s="90"/>
      <c r="BQS172" s="90"/>
      <c r="BQT172" s="90"/>
      <c r="BQU172" s="90"/>
      <c r="BQV172" s="90"/>
      <c r="BQW172" s="90"/>
      <c r="BQX172" s="90"/>
      <c r="BQY172" s="90"/>
      <c r="BQZ172" s="90"/>
      <c r="BRA172" s="90"/>
      <c r="BRB172" s="90"/>
      <c r="BRC172" s="90"/>
      <c r="BRD172" s="90"/>
      <c r="BRE172" s="90"/>
      <c r="BRF172" s="90"/>
      <c r="BRG172" s="90"/>
      <c r="BRH172" s="90"/>
      <c r="BRI172" s="90"/>
      <c r="BRJ172" s="90"/>
      <c r="BRK172" s="90"/>
      <c r="BRL172" s="90"/>
      <c r="BRM172" s="90"/>
      <c r="BRN172" s="90"/>
      <c r="BRO172" s="90"/>
      <c r="BRP172" s="90"/>
      <c r="BRQ172" s="90"/>
      <c r="BRR172" s="90"/>
      <c r="BRS172" s="90"/>
      <c r="BRT172" s="90"/>
      <c r="BRU172" s="90"/>
      <c r="BRV172" s="90"/>
      <c r="BRW172" s="90"/>
      <c r="BRX172" s="90"/>
      <c r="BRY172" s="90"/>
      <c r="BRZ172" s="90"/>
      <c r="BSA172" s="90"/>
      <c r="BSB172" s="90"/>
      <c r="BSC172" s="90"/>
      <c r="BSD172" s="90"/>
      <c r="BSE172" s="90"/>
      <c r="BSF172" s="90"/>
      <c r="BSG172" s="90"/>
      <c r="BSH172" s="90"/>
      <c r="BSI172" s="90"/>
      <c r="BSJ172" s="90"/>
      <c r="BSK172" s="90"/>
      <c r="BSL172" s="90"/>
      <c r="BSM172" s="90"/>
      <c r="BSN172" s="90"/>
      <c r="BSO172" s="90"/>
      <c r="BSP172" s="90"/>
      <c r="BSQ172" s="90"/>
      <c r="BSR172" s="90"/>
      <c r="BSS172" s="90"/>
      <c r="BST172" s="90"/>
      <c r="BSU172" s="90"/>
      <c r="BSV172" s="90"/>
      <c r="BSW172" s="90"/>
      <c r="BSX172" s="90"/>
      <c r="BSY172" s="90"/>
      <c r="BSZ172" s="90"/>
      <c r="BTA172" s="90"/>
      <c r="BTB172" s="90"/>
      <c r="BTC172" s="90"/>
      <c r="BTD172" s="90"/>
      <c r="BTE172" s="90"/>
      <c r="BTF172" s="90"/>
      <c r="BTG172" s="90"/>
      <c r="BTH172" s="90"/>
      <c r="BTI172" s="90"/>
      <c r="BTJ172" s="90"/>
      <c r="BTK172" s="90"/>
      <c r="BTL172" s="90"/>
      <c r="BTM172" s="90"/>
      <c r="BTN172" s="90"/>
      <c r="BTO172" s="90"/>
      <c r="BTP172" s="90"/>
      <c r="BTQ172" s="90"/>
      <c r="BTR172" s="90"/>
      <c r="BTS172" s="90"/>
      <c r="BTT172" s="90"/>
      <c r="BTU172" s="90"/>
      <c r="BTV172" s="90"/>
      <c r="BTW172" s="90"/>
      <c r="BTX172" s="90"/>
      <c r="BTY172" s="90"/>
      <c r="BTZ172" s="90"/>
      <c r="BUA172" s="90"/>
      <c r="BUB172" s="90"/>
      <c r="BUC172" s="90"/>
      <c r="BUD172" s="90"/>
      <c r="BUE172" s="90"/>
      <c r="BUF172" s="90"/>
      <c r="BUG172" s="90"/>
      <c r="BUH172" s="90"/>
      <c r="BUI172" s="90"/>
      <c r="BUJ172" s="90"/>
      <c r="BUK172" s="90"/>
      <c r="BUL172" s="90"/>
      <c r="BUM172" s="90"/>
      <c r="BUN172" s="90"/>
      <c r="BUO172" s="90"/>
      <c r="BUP172" s="90"/>
      <c r="BUQ172" s="90"/>
      <c r="BUR172" s="90"/>
      <c r="BUS172" s="90"/>
      <c r="BUT172" s="90"/>
      <c r="BUU172" s="90"/>
      <c r="BUV172" s="90"/>
      <c r="BUW172" s="90"/>
      <c r="BUX172" s="90"/>
      <c r="BUY172" s="90"/>
      <c r="BUZ172" s="90"/>
      <c r="BVA172" s="90"/>
      <c r="BVB172" s="90"/>
      <c r="BVC172" s="90"/>
      <c r="BVD172" s="90"/>
      <c r="BVE172" s="90"/>
      <c r="BVF172" s="90"/>
      <c r="BVG172" s="90"/>
      <c r="BVH172" s="90"/>
      <c r="BVI172" s="90"/>
      <c r="BVJ172" s="90"/>
      <c r="BVK172" s="90"/>
      <c r="BVL172" s="90"/>
      <c r="BVM172" s="90"/>
      <c r="BVN172" s="90"/>
      <c r="BVO172" s="90"/>
      <c r="BVP172" s="90"/>
      <c r="BVQ172" s="90"/>
      <c r="BVR172" s="90"/>
      <c r="BVS172" s="90"/>
      <c r="BVT172" s="90"/>
      <c r="BVU172" s="90"/>
      <c r="BVV172" s="90"/>
      <c r="BVW172" s="90"/>
      <c r="BVX172" s="90"/>
      <c r="BVY172" s="90"/>
      <c r="BVZ172" s="90"/>
      <c r="BWA172" s="90"/>
      <c r="BWB172" s="90"/>
      <c r="BWC172" s="90"/>
      <c r="BWD172" s="90"/>
      <c r="BWE172" s="90"/>
      <c r="BWF172" s="90"/>
      <c r="BWG172" s="90"/>
      <c r="BWH172" s="90"/>
      <c r="BWI172" s="90"/>
      <c r="BWJ172" s="90"/>
      <c r="BWK172" s="90"/>
      <c r="BWL172" s="90"/>
      <c r="BWM172" s="90"/>
      <c r="BWN172" s="90"/>
      <c r="BWO172" s="90"/>
      <c r="BWP172" s="90"/>
      <c r="BWQ172" s="90"/>
      <c r="BWR172" s="90"/>
      <c r="BWS172" s="90"/>
      <c r="BWT172" s="90"/>
      <c r="BWU172" s="90"/>
      <c r="BWV172" s="90"/>
      <c r="BWW172" s="90"/>
      <c r="BWX172" s="90"/>
      <c r="BWY172" s="90"/>
      <c r="BWZ172" s="90"/>
      <c r="BXA172" s="90"/>
      <c r="BXB172" s="90"/>
      <c r="BXC172" s="90"/>
      <c r="BXD172" s="90"/>
      <c r="BXE172" s="90"/>
      <c r="BXF172" s="90"/>
      <c r="BXG172" s="90"/>
      <c r="BXH172" s="90"/>
      <c r="BXI172" s="90"/>
      <c r="BXJ172" s="90"/>
      <c r="BXK172" s="90"/>
      <c r="BXL172" s="90"/>
      <c r="BXM172" s="90"/>
      <c r="BXN172" s="90"/>
      <c r="BXO172" s="90"/>
      <c r="BXP172" s="90"/>
      <c r="BXQ172" s="90"/>
      <c r="BXR172" s="90"/>
      <c r="BXS172" s="90"/>
      <c r="BXT172" s="90"/>
      <c r="BXU172" s="90"/>
      <c r="BXV172" s="90"/>
      <c r="BXW172" s="90"/>
      <c r="BXX172" s="90"/>
      <c r="BXY172" s="90"/>
      <c r="BXZ172" s="90"/>
      <c r="BYA172" s="90"/>
      <c r="BYB172" s="90"/>
      <c r="BYC172" s="90"/>
      <c r="BYD172" s="90"/>
      <c r="BYE172" s="90"/>
      <c r="BYF172" s="90"/>
      <c r="BYG172" s="90"/>
      <c r="BYH172" s="90"/>
      <c r="BYI172" s="90"/>
      <c r="BYJ172" s="90"/>
      <c r="BYK172" s="90"/>
      <c r="BYL172" s="90"/>
      <c r="BYM172" s="90"/>
      <c r="BYN172" s="90"/>
      <c r="BYO172" s="90"/>
      <c r="BYP172" s="90"/>
      <c r="BYQ172" s="90"/>
      <c r="BYR172" s="90"/>
      <c r="BYS172" s="90"/>
      <c r="BYT172" s="90"/>
      <c r="BYU172" s="90"/>
      <c r="BYV172" s="90"/>
      <c r="BYW172" s="90"/>
      <c r="BYX172" s="90"/>
      <c r="BYY172" s="90"/>
      <c r="BYZ172" s="90"/>
      <c r="BZA172" s="90"/>
      <c r="BZB172" s="90"/>
      <c r="BZC172" s="90"/>
      <c r="BZD172" s="90"/>
      <c r="BZE172" s="90"/>
      <c r="BZF172" s="90"/>
      <c r="BZG172" s="90"/>
      <c r="BZH172" s="90"/>
      <c r="BZI172" s="90"/>
      <c r="BZJ172" s="90"/>
      <c r="BZK172" s="90"/>
      <c r="BZL172" s="90"/>
      <c r="BZM172" s="90"/>
      <c r="BZN172" s="90"/>
      <c r="BZO172" s="90"/>
      <c r="BZP172" s="90"/>
      <c r="BZQ172" s="90"/>
      <c r="BZR172" s="90"/>
      <c r="BZS172" s="90"/>
      <c r="BZT172" s="90"/>
      <c r="BZU172" s="90"/>
      <c r="BZV172" s="90"/>
      <c r="BZW172" s="90"/>
      <c r="BZX172" s="90"/>
      <c r="BZY172" s="90"/>
      <c r="BZZ172" s="90"/>
      <c r="CAA172" s="90"/>
      <c r="CAB172" s="90"/>
      <c r="CAC172" s="90"/>
      <c r="CAD172" s="90"/>
      <c r="CAE172" s="90"/>
      <c r="CAF172" s="90"/>
      <c r="CAG172" s="90"/>
      <c r="CAH172" s="90"/>
      <c r="CAI172" s="90"/>
      <c r="CAJ172" s="90"/>
      <c r="CAK172" s="90"/>
      <c r="CAL172" s="90"/>
      <c r="CAM172" s="90"/>
      <c r="CAN172" s="90"/>
      <c r="CAO172" s="90"/>
      <c r="CAP172" s="90"/>
      <c r="CAQ172" s="90"/>
      <c r="CAR172" s="90"/>
      <c r="CAS172" s="90"/>
      <c r="CAT172" s="90"/>
      <c r="CAU172" s="90"/>
      <c r="CAV172" s="90"/>
      <c r="CAW172" s="90"/>
      <c r="CAX172" s="90"/>
      <c r="CAY172" s="90"/>
      <c r="CAZ172" s="90"/>
      <c r="CBA172" s="90"/>
      <c r="CBB172" s="90"/>
      <c r="CBC172" s="90"/>
      <c r="CBD172" s="90"/>
      <c r="CBE172" s="90"/>
      <c r="CBF172" s="90"/>
      <c r="CBG172" s="90"/>
      <c r="CBH172" s="90"/>
      <c r="CBI172" s="90"/>
      <c r="CBJ172" s="90"/>
      <c r="CBK172" s="90"/>
      <c r="CBL172" s="90"/>
      <c r="CBM172" s="90"/>
      <c r="CBN172" s="90"/>
      <c r="CBO172" s="90"/>
      <c r="CBP172" s="90"/>
      <c r="CBQ172" s="90"/>
      <c r="CBR172" s="90"/>
      <c r="CBS172" s="90"/>
      <c r="CBT172" s="90"/>
      <c r="CBU172" s="90"/>
      <c r="CBV172" s="90"/>
      <c r="CBW172" s="90"/>
      <c r="CBX172" s="90"/>
      <c r="CBY172" s="90"/>
      <c r="CBZ172" s="90"/>
      <c r="CCA172" s="90"/>
      <c r="CCB172" s="90"/>
      <c r="CCC172" s="90"/>
      <c r="CCD172" s="90"/>
      <c r="CCE172" s="90"/>
      <c r="CCF172" s="90"/>
      <c r="CCG172" s="90"/>
      <c r="CCH172" s="90"/>
      <c r="CCI172" s="90"/>
      <c r="CCJ172" s="90"/>
      <c r="CCK172" s="90"/>
      <c r="CCL172" s="90"/>
      <c r="CCM172" s="90"/>
      <c r="CCN172" s="90"/>
      <c r="CCO172" s="90"/>
      <c r="CCP172" s="90"/>
      <c r="CCQ172" s="90"/>
      <c r="CCR172" s="90"/>
      <c r="CCS172" s="90"/>
      <c r="CCT172" s="90"/>
      <c r="CCU172" s="90"/>
      <c r="CCV172" s="90"/>
      <c r="CCW172" s="90"/>
      <c r="CCX172" s="90"/>
      <c r="CCY172" s="90"/>
      <c r="CCZ172" s="90"/>
      <c r="CDA172" s="90"/>
      <c r="CDB172" s="90"/>
      <c r="CDC172" s="90"/>
      <c r="CDD172" s="90"/>
      <c r="CDE172" s="90"/>
      <c r="CDF172" s="90"/>
      <c r="CDG172" s="90"/>
      <c r="CDH172" s="90"/>
      <c r="CDI172" s="90"/>
      <c r="CDJ172" s="90"/>
      <c r="CDK172" s="90"/>
      <c r="CDL172" s="90"/>
      <c r="CDM172" s="90"/>
      <c r="CDN172" s="90"/>
      <c r="CDO172" s="90"/>
      <c r="CDP172" s="90"/>
      <c r="CDQ172" s="90"/>
      <c r="CDR172" s="90"/>
      <c r="CDS172" s="90"/>
      <c r="CDT172" s="90"/>
      <c r="CDU172" s="90"/>
      <c r="CDV172" s="90"/>
      <c r="CDW172" s="90"/>
      <c r="CDX172" s="90"/>
      <c r="CDY172" s="90"/>
      <c r="CDZ172" s="90"/>
      <c r="CEA172" s="90"/>
      <c r="CEB172" s="90"/>
      <c r="CEC172" s="90"/>
      <c r="CED172" s="90"/>
      <c r="CEE172" s="90"/>
      <c r="CEF172" s="90"/>
      <c r="CEG172" s="90"/>
      <c r="CEH172" s="90"/>
      <c r="CEI172" s="90"/>
      <c r="CEJ172" s="90"/>
      <c r="CEK172" s="90"/>
      <c r="CEL172" s="90"/>
      <c r="CEM172" s="90"/>
      <c r="CEN172" s="90"/>
      <c r="CEO172" s="90"/>
      <c r="CEP172" s="90"/>
      <c r="CEQ172" s="90"/>
      <c r="CER172" s="90"/>
      <c r="CES172" s="90"/>
      <c r="CET172" s="90"/>
      <c r="CEU172" s="90"/>
      <c r="CEV172" s="90"/>
      <c r="CEW172" s="90"/>
      <c r="CEX172" s="90"/>
      <c r="CEY172" s="90"/>
      <c r="CEZ172" s="90"/>
      <c r="CFA172" s="90"/>
      <c r="CFB172" s="90"/>
      <c r="CFC172" s="90"/>
      <c r="CFD172" s="90"/>
      <c r="CFE172" s="90"/>
      <c r="CFF172" s="90"/>
      <c r="CFG172" s="90"/>
      <c r="CFH172" s="90"/>
      <c r="CFI172" s="90"/>
      <c r="CFJ172" s="90"/>
      <c r="CFK172" s="90"/>
      <c r="CFL172" s="90"/>
      <c r="CFM172" s="90"/>
      <c r="CFN172" s="90"/>
      <c r="CFO172" s="90"/>
      <c r="CFP172" s="90"/>
      <c r="CFQ172" s="90"/>
      <c r="CFR172" s="90"/>
      <c r="CFS172" s="90"/>
      <c r="CFT172" s="90"/>
      <c r="CFU172" s="90"/>
      <c r="CFV172" s="90"/>
      <c r="CFW172" s="90"/>
      <c r="CFX172" s="90"/>
      <c r="CFY172" s="90"/>
      <c r="CFZ172" s="90"/>
      <c r="CGA172" s="90"/>
      <c r="CGB172" s="90"/>
      <c r="CGC172" s="90"/>
      <c r="CGD172" s="90"/>
      <c r="CGE172" s="90"/>
      <c r="CGF172" s="90"/>
      <c r="CGG172" s="90"/>
      <c r="CGH172" s="90"/>
      <c r="CGI172" s="90"/>
      <c r="CGJ172" s="90"/>
      <c r="CGK172" s="90"/>
      <c r="CGL172" s="90"/>
      <c r="CGM172" s="90"/>
      <c r="CGN172" s="90"/>
      <c r="CGO172" s="90"/>
      <c r="CGP172" s="90"/>
      <c r="CGQ172" s="90"/>
      <c r="CGR172" s="90"/>
      <c r="CGS172" s="90"/>
      <c r="CGT172" s="90"/>
      <c r="CGU172" s="90"/>
      <c r="CGV172" s="90"/>
      <c r="CGW172" s="90"/>
      <c r="CGX172" s="90"/>
      <c r="CGY172" s="90"/>
      <c r="CGZ172" s="90"/>
      <c r="CHA172" s="90"/>
      <c r="CHB172" s="90"/>
      <c r="CHC172" s="90"/>
      <c r="CHD172" s="90"/>
      <c r="CHE172" s="90"/>
      <c r="CHF172" s="90"/>
      <c r="CHG172" s="90"/>
      <c r="CHH172" s="90"/>
      <c r="CHI172" s="90"/>
      <c r="CHJ172" s="90"/>
      <c r="CHK172" s="90"/>
      <c r="CHL172" s="90"/>
      <c r="CHM172" s="90"/>
      <c r="CHN172" s="90"/>
      <c r="CHO172" s="90"/>
      <c r="CHP172" s="90"/>
      <c r="CHQ172" s="90"/>
      <c r="CHR172" s="90"/>
      <c r="CHS172" s="90"/>
      <c r="CHT172" s="90"/>
      <c r="CHU172" s="90"/>
      <c r="CHV172" s="90"/>
      <c r="CHW172" s="90"/>
      <c r="CHX172" s="90"/>
      <c r="CHY172" s="90"/>
      <c r="CHZ172" s="90"/>
      <c r="CIA172" s="90"/>
      <c r="CIB172" s="90"/>
      <c r="CIC172" s="90"/>
      <c r="CID172" s="90"/>
      <c r="CIE172" s="90"/>
      <c r="CIF172" s="90"/>
      <c r="CIG172" s="90"/>
      <c r="CIH172" s="90"/>
      <c r="CII172" s="90"/>
      <c r="CIJ172" s="90"/>
      <c r="CIK172" s="90"/>
      <c r="CIL172" s="90"/>
      <c r="CIM172" s="90"/>
      <c r="CIN172" s="90"/>
      <c r="CIO172" s="90"/>
      <c r="CIP172" s="90"/>
      <c r="CIQ172" s="90"/>
      <c r="CIR172" s="90"/>
      <c r="CIS172" s="90"/>
      <c r="CIT172" s="90"/>
      <c r="CIU172" s="90"/>
      <c r="CIV172" s="90"/>
      <c r="CIW172" s="90"/>
      <c r="CIX172" s="90"/>
      <c r="CIY172" s="90"/>
      <c r="CIZ172" s="90"/>
      <c r="CJA172" s="90"/>
      <c r="CJB172" s="90"/>
      <c r="CJC172" s="90"/>
      <c r="CJD172" s="90"/>
      <c r="CJE172" s="90"/>
      <c r="CJF172" s="90"/>
      <c r="CJG172" s="90"/>
      <c r="CJH172" s="90"/>
      <c r="CJI172" s="90"/>
      <c r="CJJ172" s="90"/>
      <c r="CJK172" s="90"/>
      <c r="CJL172" s="90"/>
      <c r="CJM172" s="90"/>
      <c r="CJN172" s="90"/>
      <c r="CJO172" s="90"/>
      <c r="CJP172" s="90"/>
      <c r="CJQ172" s="90"/>
      <c r="CJR172" s="90"/>
      <c r="CJS172" s="90"/>
      <c r="CJT172" s="90"/>
      <c r="CJU172" s="90"/>
      <c r="CJV172" s="90"/>
      <c r="CJW172" s="90"/>
      <c r="CJX172" s="90"/>
      <c r="CJY172" s="90"/>
      <c r="CJZ172" s="90"/>
      <c r="CKA172" s="90"/>
      <c r="CKB172" s="90"/>
      <c r="CKC172" s="90"/>
      <c r="CKD172" s="90"/>
      <c r="CKE172" s="90"/>
      <c r="CKF172" s="90"/>
      <c r="CKG172" s="90"/>
      <c r="CKH172" s="90"/>
      <c r="CKI172" s="90"/>
      <c r="CKJ172" s="90"/>
      <c r="CKK172" s="90"/>
      <c r="CKL172" s="90"/>
      <c r="CKM172" s="90"/>
      <c r="CKN172" s="90"/>
      <c r="CKO172" s="90"/>
      <c r="CKP172" s="90"/>
      <c r="CKQ172" s="90"/>
      <c r="CKR172" s="90"/>
      <c r="CKS172" s="90"/>
      <c r="CKT172" s="90"/>
      <c r="CKU172" s="90"/>
      <c r="CKV172" s="90"/>
      <c r="CKW172" s="90"/>
      <c r="CKX172" s="90"/>
      <c r="CKY172" s="90"/>
      <c r="CKZ172" s="90"/>
      <c r="CLA172" s="90"/>
      <c r="CLB172" s="90"/>
      <c r="CLC172" s="90"/>
      <c r="CLD172" s="90"/>
      <c r="CLE172" s="90"/>
      <c r="CLF172" s="90"/>
      <c r="CLG172" s="90"/>
      <c r="CLH172" s="90"/>
      <c r="CLI172" s="90"/>
      <c r="CLJ172" s="90"/>
      <c r="CLK172" s="90"/>
      <c r="CLL172" s="90"/>
      <c r="CLM172" s="90"/>
      <c r="CLN172" s="90"/>
      <c r="CLO172" s="90"/>
      <c r="CLP172" s="90"/>
      <c r="CLQ172" s="90"/>
      <c r="CLR172" s="90"/>
      <c r="CLS172" s="90"/>
      <c r="CLT172" s="90"/>
      <c r="CLU172" s="90"/>
      <c r="CLV172" s="90"/>
      <c r="CLW172" s="90"/>
      <c r="CLX172" s="90"/>
      <c r="CLY172" s="90"/>
      <c r="CLZ172" s="90"/>
      <c r="CMA172" s="90"/>
      <c r="CMB172" s="90"/>
      <c r="CMC172" s="90"/>
      <c r="CMD172" s="90"/>
      <c r="CME172" s="90"/>
      <c r="CMF172" s="90"/>
      <c r="CMG172" s="90"/>
      <c r="CMH172" s="90"/>
      <c r="CMI172" s="90"/>
      <c r="CMJ172" s="90"/>
      <c r="CMK172" s="90"/>
      <c r="CML172" s="90"/>
      <c r="CMM172" s="90"/>
      <c r="CMN172" s="90"/>
      <c r="CMO172" s="90"/>
      <c r="CMP172" s="90"/>
      <c r="CMQ172" s="90"/>
      <c r="CMR172" s="90"/>
      <c r="CMS172" s="90"/>
      <c r="CMT172" s="90"/>
      <c r="CMU172" s="90"/>
      <c r="CMV172" s="90"/>
      <c r="CMW172" s="90"/>
      <c r="CMX172" s="90"/>
      <c r="CMY172" s="90"/>
      <c r="CMZ172" s="90"/>
      <c r="CNA172" s="90"/>
      <c r="CNB172" s="90"/>
      <c r="CNC172" s="90"/>
      <c r="CND172" s="90"/>
      <c r="CNE172" s="90"/>
      <c r="CNF172" s="90"/>
      <c r="CNG172" s="90"/>
      <c r="CNH172" s="90"/>
      <c r="CNI172" s="90"/>
      <c r="CNJ172" s="90"/>
      <c r="CNK172" s="90"/>
      <c r="CNL172" s="90"/>
      <c r="CNM172" s="90"/>
      <c r="CNN172" s="90"/>
      <c r="CNO172" s="90"/>
      <c r="CNP172" s="90"/>
      <c r="CNQ172" s="90"/>
      <c r="CNR172" s="90"/>
      <c r="CNS172" s="90"/>
      <c r="CNT172" s="90"/>
      <c r="CNU172" s="90"/>
      <c r="CNV172" s="90"/>
      <c r="CNW172" s="90"/>
      <c r="CNX172" s="90"/>
      <c r="CNY172" s="90"/>
      <c r="CNZ172" s="90"/>
      <c r="COA172" s="90"/>
      <c r="COB172" s="90"/>
      <c r="COC172" s="90"/>
      <c r="COD172" s="90"/>
      <c r="COE172" s="90"/>
      <c r="COF172" s="90"/>
      <c r="COG172" s="90"/>
      <c r="COH172" s="90"/>
      <c r="COI172" s="90"/>
      <c r="COJ172" s="90"/>
      <c r="COK172" s="90"/>
      <c r="COL172" s="90"/>
      <c r="COM172" s="90"/>
      <c r="CON172" s="90"/>
      <c r="COO172" s="90"/>
      <c r="COP172" s="90"/>
      <c r="COQ172" s="90"/>
      <c r="COR172" s="90"/>
      <c r="COS172" s="90"/>
      <c r="COT172" s="90"/>
      <c r="COU172" s="90"/>
      <c r="COV172" s="90"/>
      <c r="COW172" s="90"/>
      <c r="COX172" s="90"/>
      <c r="COY172" s="90"/>
      <c r="COZ172" s="90"/>
      <c r="CPA172" s="90"/>
      <c r="CPB172" s="90"/>
      <c r="CPC172" s="90"/>
      <c r="CPD172" s="90"/>
      <c r="CPE172" s="90"/>
      <c r="CPF172" s="90"/>
      <c r="CPG172" s="90"/>
      <c r="CPH172" s="90"/>
      <c r="CPI172" s="90"/>
      <c r="CPJ172" s="90"/>
      <c r="CPK172" s="90"/>
      <c r="CPL172" s="90"/>
      <c r="CPM172" s="90"/>
      <c r="CPN172" s="90"/>
      <c r="CPO172" s="90"/>
      <c r="CPP172" s="90"/>
      <c r="CPQ172" s="90"/>
      <c r="CPR172" s="90"/>
      <c r="CPS172" s="90"/>
      <c r="CPT172" s="90"/>
      <c r="CPU172" s="90"/>
      <c r="CPV172" s="90"/>
      <c r="CPW172" s="90"/>
      <c r="CPX172" s="90"/>
      <c r="CPY172" s="90"/>
      <c r="CPZ172" s="90"/>
      <c r="CQA172" s="90"/>
      <c r="CQB172" s="90"/>
      <c r="CQC172" s="90"/>
      <c r="CQD172" s="90"/>
      <c r="CQE172" s="90"/>
      <c r="CQF172" s="90"/>
      <c r="CQG172" s="90"/>
      <c r="CQH172" s="90"/>
      <c r="CQI172" s="90"/>
      <c r="CQJ172" s="90"/>
      <c r="CQK172" s="90"/>
      <c r="CQL172" s="90"/>
      <c r="CQM172" s="90"/>
      <c r="CQN172" s="90"/>
      <c r="CQO172" s="90"/>
      <c r="CQP172" s="90"/>
      <c r="CQQ172" s="90"/>
      <c r="CQR172" s="90"/>
      <c r="CQS172" s="90"/>
      <c r="CQT172" s="90"/>
      <c r="CQU172" s="90"/>
      <c r="CQV172" s="90"/>
      <c r="CQW172" s="90"/>
      <c r="CQX172" s="90"/>
      <c r="CQY172" s="90"/>
      <c r="CQZ172" s="90"/>
      <c r="CRA172" s="90"/>
      <c r="CRB172" s="90"/>
      <c r="CRC172" s="90"/>
      <c r="CRD172" s="90"/>
      <c r="CRE172" s="90"/>
      <c r="CRF172" s="90"/>
      <c r="CRG172" s="90"/>
      <c r="CRH172" s="90"/>
      <c r="CRI172" s="90"/>
      <c r="CRJ172" s="90"/>
      <c r="CRK172" s="90"/>
      <c r="CRL172" s="90"/>
      <c r="CRM172" s="90"/>
      <c r="CRN172" s="90"/>
      <c r="CRO172" s="90"/>
      <c r="CRP172" s="90"/>
      <c r="CRQ172" s="90"/>
      <c r="CRR172" s="90"/>
      <c r="CRS172" s="90"/>
      <c r="CRT172" s="90"/>
      <c r="CRU172" s="90"/>
      <c r="CRV172" s="90"/>
      <c r="CRW172" s="90"/>
      <c r="CRX172" s="90"/>
      <c r="CRY172" s="90"/>
      <c r="CRZ172" s="90"/>
      <c r="CSA172" s="90"/>
      <c r="CSB172" s="90"/>
      <c r="CSC172" s="90"/>
      <c r="CSD172" s="90"/>
      <c r="CSE172" s="90"/>
      <c r="CSF172" s="90"/>
      <c r="CSG172" s="90"/>
      <c r="CSH172" s="90"/>
      <c r="CSI172" s="90"/>
      <c r="CSJ172" s="90"/>
      <c r="CSK172" s="90"/>
      <c r="CSL172" s="90"/>
      <c r="CSM172" s="90"/>
      <c r="CSN172" s="90"/>
      <c r="CSO172" s="90"/>
      <c r="CSP172" s="90"/>
      <c r="CSQ172" s="90"/>
      <c r="CSR172" s="90"/>
      <c r="CSS172" s="90"/>
      <c r="CST172" s="90"/>
      <c r="CSU172" s="90"/>
      <c r="CSV172" s="90"/>
      <c r="CSW172" s="90"/>
      <c r="CSX172" s="90"/>
      <c r="CSY172" s="90"/>
      <c r="CSZ172" s="90"/>
      <c r="CTA172" s="90"/>
      <c r="CTB172" s="90"/>
      <c r="CTC172" s="90"/>
      <c r="CTD172" s="90"/>
      <c r="CTE172" s="90"/>
      <c r="CTF172" s="90"/>
      <c r="CTG172" s="90"/>
      <c r="CTH172" s="90"/>
      <c r="CTI172" s="90"/>
      <c r="CTJ172" s="90"/>
      <c r="CTK172" s="90"/>
      <c r="CTL172" s="90"/>
      <c r="CTM172" s="90"/>
      <c r="CTN172" s="90"/>
      <c r="CTO172" s="90"/>
      <c r="CTP172" s="90"/>
      <c r="CTQ172" s="90"/>
      <c r="CTR172" s="90"/>
      <c r="CTS172" s="90"/>
      <c r="CTT172" s="90"/>
      <c r="CTU172" s="90"/>
      <c r="CTV172" s="90"/>
      <c r="CTW172" s="90"/>
      <c r="CTX172" s="90"/>
      <c r="CTY172" s="90"/>
      <c r="CTZ172" s="90"/>
      <c r="CUA172" s="90"/>
      <c r="CUB172" s="90"/>
      <c r="CUC172" s="90"/>
      <c r="CUD172" s="90"/>
      <c r="CUE172" s="90"/>
      <c r="CUF172" s="90"/>
      <c r="CUG172" s="90"/>
      <c r="CUH172" s="90"/>
      <c r="CUI172" s="90"/>
      <c r="CUJ172" s="90"/>
      <c r="CUK172" s="90"/>
      <c r="CUL172" s="90"/>
      <c r="CUM172" s="90"/>
      <c r="CUN172" s="90"/>
      <c r="CUO172" s="90"/>
      <c r="CUP172" s="90"/>
      <c r="CUQ172" s="90"/>
      <c r="CUR172" s="90"/>
      <c r="CUS172" s="90"/>
      <c r="CUT172" s="90"/>
      <c r="CUU172" s="90"/>
      <c r="CUV172" s="90"/>
      <c r="CUW172" s="90"/>
      <c r="CUX172" s="90"/>
      <c r="CUY172" s="90"/>
      <c r="CUZ172" s="90"/>
      <c r="CVA172" s="90"/>
      <c r="CVB172" s="90"/>
      <c r="CVC172" s="90"/>
      <c r="CVD172" s="90"/>
      <c r="CVE172" s="90"/>
      <c r="CVF172" s="90"/>
      <c r="CVG172" s="90"/>
      <c r="CVH172" s="90"/>
      <c r="CVI172" s="90"/>
      <c r="CVJ172" s="90"/>
      <c r="CVK172" s="90"/>
      <c r="CVL172" s="90"/>
      <c r="CVM172" s="90"/>
      <c r="CVN172" s="90"/>
      <c r="CVO172" s="90"/>
      <c r="CVP172" s="90"/>
      <c r="CVQ172" s="90"/>
      <c r="CVR172" s="90"/>
      <c r="CVS172" s="90"/>
      <c r="CVT172" s="90"/>
      <c r="CVU172" s="90"/>
      <c r="CVV172" s="90"/>
      <c r="CVW172" s="90"/>
      <c r="CVX172" s="90"/>
      <c r="CVY172" s="90"/>
      <c r="CVZ172" s="90"/>
      <c r="CWA172" s="90"/>
      <c r="CWB172" s="90"/>
      <c r="CWC172" s="90"/>
      <c r="CWD172" s="90"/>
      <c r="CWE172" s="90"/>
      <c r="CWF172" s="90"/>
      <c r="CWG172" s="90"/>
      <c r="CWH172" s="90"/>
      <c r="CWI172" s="90"/>
      <c r="CWJ172" s="90"/>
      <c r="CWK172" s="90"/>
      <c r="CWL172" s="90"/>
      <c r="CWM172" s="90"/>
      <c r="CWN172" s="90"/>
      <c r="CWO172" s="90"/>
      <c r="CWP172" s="90"/>
      <c r="CWQ172" s="90"/>
      <c r="CWR172" s="90"/>
      <c r="CWS172" s="90"/>
      <c r="CWT172" s="90"/>
      <c r="CWU172" s="90"/>
      <c r="CWV172" s="90"/>
      <c r="CWW172" s="90"/>
      <c r="CWX172" s="90"/>
      <c r="CWY172" s="90"/>
      <c r="CWZ172" s="90"/>
      <c r="CXA172" s="90"/>
      <c r="CXB172" s="90"/>
      <c r="CXC172" s="90"/>
      <c r="CXD172" s="90"/>
      <c r="CXE172" s="90"/>
      <c r="CXF172" s="90"/>
      <c r="CXG172" s="90"/>
      <c r="CXH172" s="90"/>
      <c r="CXI172" s="90"/>
      <c r="CXJ172" s="90"/>
      <c r="CXK172" s="90"/>
      <c r="CXL172" s="90"/>
      <c r="CXM172" s="90"/>
      <c r="CXN172" s="90"/>
      <c r="CXO172" s="90"/>
      <c r="CXP172" s="90"/>
      <c r="CXQ172" s="90"/>
      <c r="CXR172" s="90"/>
      <c r="CXS172" s="90"/>
      <c r="CXT172" s="90"/>
      <c r="CXU172" s="90"/>
      <c r="CXV172" s="90"/>
      <c r="CXW172" s="90"/>
      <c r="CXX172" s="90"/>
      <c r="CXY172" s="90"/>
      <c r="CXZ172" s="90"/>
      <c r="CYA172" s="90"/>
      <c r="CYB172" s="90"/>
      <c r="CYC172" s="90"/>
      <c r="CYD172" s="90"/>
      <c r="CYE172" s="90"/>
      <c r="CYF172" s="90"/>
      <c r="CYG172" s="90"/>
      <c r="CYH172" s="90"/>
      <c r="CYI172" s="90"/>
      <c r="CYJ172" s="90"/>
      <c r="CYK172" s="90"/>
      <c r="CYL172" s="90"/>
      <c r="CYM172" s="90"/>
      <c r="CYN172" s="90"/>
      <c r="CYO172" s="90"/>
      <c r="CYP172" s="90"/>
      <c r="CYQ172" s="90"/>
      <c r="CYR172" s="90"/>
      <c r="CYS172" s="90"/>
      <c r="CYT172" s="90"/>
      <c r="CYU172" s="90"/>
      <c r="CYV172" s="90"/>
      <c r="CYW172" s="90"/>
      <c r="CYX172" s="90"/>
      <c r="CYY172" s="90"/>
      <c r="CYZ172" s="90"/>
      <c r="CZA172" s="90"/>
      <c r="CZB172" s="90"/>
      <c r="CZC172" s="90"/>
      <c r="CZD172" s="90"/>
      <c r="CZE172" s="90"/>
      <c r="CZF172" s="90"/>
      <c r="CZG172" s="90"/>
      <c r="CZH172" s="90"/>
      <c r="CZI172" s="90"/>
      <c r="CZJ172" s="90"/>
      <c r="CZK172" s="90"/>
      <c r="CZL172" s="90"/>
      <c r="CZM172" s="90"/>
      <c r="CZN172" s="90"/>
      <c r="CZO172" s="90"/>
      <c r="CZP172" s="90"/>
      <c r="CZQ172" s="90"/>
      <c r="CZR172" s="90"/>
      <c r="CZS172" s="90"/>
      <c r="CZT172" s="90"/>
      <c r="CZU172" s="90"/>
      <c r="CZV172" s="90"/>
      <c r="CZW172" s="90"/>
      <c r="CZX172" s="90"/>
      <c r="CZY172" s="90"/>
      <c r="CZZ172" s="90"/>
      <c r="DAA172" s="90"/>
      <c r="DAB172" s="90"/>
      <c r="DAC172" s="90"/>
      <c r="DAD172" s="90"/>
      <c r="DAE172" s="90"/>
      <c r="DAF172" s="90"/>
      <c r="DAG172" s="90"/>
      <c r="DAH172" s="90"/>
      <c r="DAI172" s="90"/>
      <c r="DAJ172" s="90"/>
      <c r="DAK172" s="90"/>
      <c r="DAL172" s="90"/>
      <c r="DAM172" s="90"/>
      <c r="DAN172" s="90"/>
      <c r="DAO172" s="90"/>
      <c r="DAP172" s="90"/>
      <c r="DAQ172" s="90"/>
      <c r="DAR172" s="90"/>
      <c r="DAS172" s="90"/>
      <c r="DAT172" s="90"/>
      <c r="DAU172" s="90"/>
      <c r="DAV172" s="90"/>
      <c r="DAW172" s="90"/>
      <c r="DAX172" s="90"/>
      <c r="DAY172" s="90"/>
      <c r="DAZ172" s="90"/>
      <c r="DBA172" s="90"/>
      <c r="DBB172" s="90"/>
      <c r="DBC172" s="90"/>
      <c r="DBD172" s="90"/>
      <c r="DBE172" s="90"/>
      <c r="DBF172" s="90"/>
      <c r="DBG172" s="90"/>
      <c r="DBH172" s="90"/>
      <c r="DBI172" s="90"/>
      <c r="DBJ172" s="90"/>
      <c r="DBK172" s="90"/>
      <c r="DBL172" s="90"/>
      <c r="DBM172" s="90"/>
      <c r="DBN172" s="90"/>
      <c r="DBO172" s="90"/>
      <c r="DBP172" s="90"/>
      <c r="DBQ172" s="90"/>
      <c r="DBR172" s="90"/>
      <c r="DBS172" s="90"/>
      <c r="DBT172" s="90"/>
      <c r="DBU172" s="90"/>
      <c r="DBV172" s="90"/>
      <c r="DBW172" s="90"/>
      <c r="DBX172" s="90"/>
      <c r="DBY172" s="90"/>
      <c r="DBZ172" s="90"/>
      <c r="DCA172" s="90"/>
      <c r="DCB172" s="90"/>
      <c r="DCC172" s="90"/>
      <c r="DCD172" s="90"/>
      <c r="DCE172" s="90"/>
      <c r="DCF172" s="90"/>
      <c r="DCG172" s="90"/>
      <c r="DCH172" s="90"/>
      <c r="DCI172" s="90"/>
      <c r="DCJ172" s="90"/>
      <c r="DCK172" s="90"/>
      <c r="DCL172" s="90"/>
      <c r="DCM172" s="90"/>
      <c r="DCN172" s="90"/>
      <c r="DCO172" s="90"/>
      <c r="DCP172" s="90"/>
      <c r="DCQ172" s="90"/>
      <c r="DCR172" s="90"/>
      <c r="DCS172" s="90"/>
      <c r="DCT172" s="90"/>
      <c r="DCU172" s="90"/>
      <c r="DCV172" s="90"/>
      <c r="DCW172" s="90"/>
      <c r="DCX172" s="90"/>
      <c r="DCY172" s="90"/>
      <c r="DCZ172" s="90"/>
      <c r="DDA172" s="90"/>
      <c r="DDB172" s="90"/>
      <c r="DDC172" s="90"/>
      <c r="DDD172" s="90"/>
      <c r="DDE172" s="90"/>
      <c r="DDF172" s="90"/>
      <c r="DDG172" s="90"/>
      <c r="DDH172" s="90"/>
      <c r="DDI172" s="90"/>
      <c r="DDJ172" s="90"/>
      <c r="DDK172" s="90"/>
      <c r="DDL172" s="90"/>
      <c r="DDM172" s="90"/>
      <c r="DDN172" s="90"/>
      <c r="DDO172" s="90"/>
      <c r="DDP172" s="90"/>
      <c r="DDQ172" s="90"/>
      <c r="DDR172" s="90"/>
      <c r="DDS172" s="90"/>
      <c r="DDT172" s="90"/>
      <c r="DDU172" s="90"/>
      <c r="DDV172" s="90"/>
      <c r="DDW172" s="90"/>
      <c r="DDX172" s="90"/>
      <c r="DDY172" s="90"/>
      <c r="DDZ172" s="90"/>
      <c r="DEA172" s="90"/>
      <c r="DEB172" s="90"/>
      <c r="DEC172" s="90"/>
      <c r="DED172" s="90"/>
      <c r="DEE172" s="90"/>
      <c r="DEF172" s="90"/>
      <c r="DEG172" s="90"/>
      <c r="DEH172" s="90"/>
      <c r="DEI172" s="90"/>
      <c r="DEJ172" s="90"/>
      <c r="DEK172" s="90"/>
      <c r="DEL172" s="90"/>
      <c r="DEM172" s="90"/>
      <c r="DEN172" s="90"/>
      <c r="DEO172" s="90"/>
      <c r="DEP172" s="90"/>
      <c r="DEQ172" s="90"/>
      <c r="DER172" s="90"/>
      <c r="DES172" s="90"/>
      <c r="DET172" s="90"/>
      <c r="DEU172" s="90"/>
      <c r="DEV172" s="90"/>
      <c r="DEW172" s="90"/>
      <c r="DEX172" s="90"/>
      <c r="DEY172" s="90"/>
      <c r="DEZ172" s="90"/>
      <c r="DFA172" s="90"/>
      <c r="DFB172" s="90"/>
      <c r="DFC172" s="90"/>
      <c r="DFD172" s="90"/>
      <c r="DFE172" s="90"/>
      <c r="DFF172" s="90"/>
      <c r="DFG172" s="90"/>
      <c r="DFH172" s="90"/>
      <c r="DFI172" s="90"/>
      <c r="DFJ172" s="90"/>
      <c r="DFK172" s="90"/>
      <c r="DFL172" s="90"/>
      <c r="DFM172" s="90"/>
      <c r="DFN172" s="90"/>
      <c r="DFO172" s="90"/>
      <c r="DFP172" s="90"/>
      <c r="DFQ172" s="90"/>
      <c r="DFR172" s="90"/>
      <c r="DFS172" s="90"/>
      <c r="DFT172" s="90"/>
      <c r="DFU172" s="90"/>
      <c r="DFV172" s="90"/>
      <c r="DFW172" s="90"/>
      <c r="DFX172" s="90"/>
      <c r="DFY172" s="90"/>
      <c r="DFZ172" s="90"/>
      <c r="DGA172" s="90"/>
      <c r="DGB172" s="90"/>
      <c r="DGC172" s="90"/>
      <c r="DGD172" s="90"/>
      <c r="DGE172" s="90"/>
      <c r="DGF172" s="90"/>
      <c r="DGG172" s="90"/>
      <c r="DGH172" s="90"/>
      <c r="DGI172" s="90"/>
      <c r="DGJ172" s="90"/>
      <c r="DGK172" s="90"/>
      <c r="DGL172" s="90"/>
      <c r="DGM172" s="90"/>
      <c r="DGN172" s="90"/>
      <c r="DGO172" s="90"/>
      <c r="DGP172" s="90"/>
      <c r="DGQ172" s="90"/>
      <c r="DGR172" s="90"/>
      <c r="DGS172" s="90"/>
      <c r="DGT172" s="90"/>
      <c r="DGU172" s="90"/>
      <c r="DGV172" s="90"/>
      <c r="DGW172" s="90"/>
      <c r="DGX172" s="90"/>
      <c r="DGY172" s="90"/>
      <c r="DGZ172" s="90"/>
      <c r="DHA172" s="90"/>
      <c r="DHB172" s="90"/>
      <c r="DHC172" s="90"/>
      <c r="DHD172" s="90"/>
      <c r="DHE172" s="90"/>
      <c r="DHF172" s="90"/>
      <c r="DHG172" s="90"/>
      <c r="DHH172" s="90"/>
      <c r="DHI172" s="90"/>
      <c r="DHJ172" s="90"/>
      <c r="DHK172" s="90"/>
      <c r="DHL172" s="90"/>
      <c r="DHM172" s="90"/>
      <c r="DHN172" s="90"/>
      <c r="DHO172" s="90"/>
      <c r="DHP172" s="90"/>
      <c r="DHQ172" s="90"/>
      <c r="DHR172" s="90"/>
      <c r="DHS172" s="90"/>
      <c r="DHT172" s="90"/>
      <c r="DHU172" s="90"/>
      <c r="DHV172" s="90"/>
      <c r="DHW172" s="90"/>
      <c r="DHX172" s="90"/>
      <c r="DHY172" s="90"/>
      <c r="DHZ172" s="90"/>
      <c r="DIA172" s="90"/>
      <c r="DIB172" s="90"/>
      <c r="DIC172" s="90"/>
      <c r="DID172" s="90"/>
      <c r="DIE172" s="90"/>
      <c r="DIF172" s="90"/>
      <c r="DIG172" s="90"/>
      <c r="DIH172" s="90"/>
      <c r="DII172" s="90"/>
      <c r="DIJ172" s="90"/>
      <c r="DIK172" s="90"/>
      <c r="DIL172" s="90"/>
      <c r="DIM172" s="90"/>
      <c r="DIN172" s="90"/>
      <c r="DIO172" s="90"/>
      <c r="DIP172" s="90"/>
      <c r="DIQ172" s="90"/>
      <c r="DIR172" s="90"/>
      <c r="DIS172" s="90"/>
      <c r="DIT172" s="90"/>
      <c r="DIU172" s="90"/>
      <c r="DIV172" s="90"/>
      <c r="DIW172" s="90"/>
      <c r="DIX172" s="90"/>
      <c r="DIY172" s="90"/>
      <c r="DIZ172" s="90"/>
      <c r="DJA172" s="90"/>
      <c r="DJB172" s="90"/>
      <c r="DJC172" s="90"/>
      <c r="DJD172" s="90"/>
      <c r="DJE172" s="90"/>
      <c r="DJF172" s="90"/>
      <c r="DJG172" s="90"/>
      <c r="DJH172" s="90"/>
      <c r="DJI172" s="90"/>
      <c r="DJJ172" s="90"/>
      <c r="DJK172" s="90"/>
      <c r="DJL172" s="90"/>
      <c r="DJM172" s="90"/>
      <c r="DJN172" s="90"/>
      <c r="DJO172" s="90"/>
      <c r="DJP172" s="90"/>
      <c r="DJQ172" s="90"/>
      <c r="DJR172" s="90"/>
      <c r="DJS172" s="90"/>
      <c r="DJT172" s="90"/>
      <c r="DJU172" s="90"/>
      <c r="DJV172" s="90"/>
      <c r="DJW172" s="90"/>
      <c r="DJX172" s="90"/>
      <c r="DJY172" s="90"/>
      <c r="DJZ172" s="90"/>
      <c r="DKA172" s="90"/>
      <c r="DKB172" s="90"/>
      <c r="DKC172" s="90"/>
      <c r="DKD172" s="90"/>
      <c r="DKE172" s="90"/>
      <c r="DKF172" s="90"/>
      <c r="DKG172" s="90"/>
      <c r="DKH172" s="90"/>
      <c r="DKI172" s="90"/>
      <c r="DKJ172" s="90"/>
      <c r="DKK172" s="90"/>
      <c r="DKL172" s="90"/>
      <c r="DKM172" s="90"/>
      <c r="DKN172" s="90"/>
      <c r="DKO172" s="90"/>
      <c r="DKP172" s="90"/>
      <c r="DKQ172" s="90"/>
      <c r="DKR172" s="90"/>
      <c r="DKS172" s="90"/>
      <c r="DKT172" s="90"/>
      <c r="DKU172" s="90"/>
      <c r="DKV172" s="90"/>
      <c r="DKW172" s="90"/>
      <c r="DKX172" s="90"/>
      <c r="DKY172" s="90"/>
      <c r="DKZ172" s="90"/>
      <c r="DLA172" s="90"/>
      <c r="DLB172" s="90"/>
      <c r="DLC172" s="90"/>
      <c r="DLD172" s="90"/>
      <c r="DLE172" s="90"/>
      <c r="DLF172" s="90"/>
      <c r="DLG172" s="90"/>
      <c r="DLH172" s="90"/>
      <c r="DLI172" s="90"/>
      <c r="DLJ172" s="90"/>
      <c r="DLK172" s="90"/>
      <c r="DLL172" s="90"/>
      <c r="DLM172" s="90"/>
      <c r="DLN172" s="90"/>
      <c r="DLO172" s="90"/>
      <c r="DLP172" s="90"/>
      <c r="DLQ172" s="90"/>
      <c r="DLR172" s="90"/>
      <c r="DLS172" s="90"/>
      <c r="DLT172" s="90"/>
      <c r="DLU172" s="90"/>
      <c r="DLV172" s="90"/>
      <c r="DLW172" s="90"/>
      <c r="DLX172" s="90"/>
      <c r="DLY172" s="90"/>
      <c r="DLZ172" s="90"/>
      <c r="DMA172" s="90"/>
      <c r="DMB172" s="90"/>
      <c r="DMC172" s="90"/>
      <c r="DMD172" s="90"/>
      <c r="DME172" s="90"/>
      <c r="DMF172" s="90"/>
      <c r="DMG172" s="90"/>
      <c r="DMH172" s="90"/>
      <c r="DMI172" s="90"/>
      <c r="DMJ172" s="90"/>
      <c r="DMK172" s="90"/>
      <c r="DML172" s="90"/>
      <c r="DMM172" s="90"/>
      <c r="DMN172" s="90"/>
      <c r="DMO172" s="90"/>
      <c r="DMP172" s="90"/>
      <c r="DMQ172" s="90"/>
      <c r="DMR172" s="90"/>
      <c r="DMS172" s="90"/>
      <c r="DMT172" s="90"/>
      <c r="DMU172" s="90"/>
      <c r="DMV172" s="90"/>
      <c r="DMW172" s="90"/>
      <c r="DMX172" s="90"/>
      <c r="DMY172" s="90"/>
      <c r="DMZ172" s="90"/>
      <c r="DNA172" s="90"/>
      <c r="DNB172" s="90"/>
      <c r="DNC172" s="90"/>
      <c r="DND172" s="90"/>
      <c r="DNE172" s="90"/>
      <c r="DNF172" s="90"/>
      <c r="DNG172" s="90"/>
      <c r="DNH172" s="90"/>
      <c r="DNI172" s="90"/>
      <c r="DNJ172" s="90"/>
      <c r="DNK172" s="90"/>
      <c r="DNL172" s="90"/>
      <c r="DNM172" s="90"/>
      <c r="DNN172" s="90"/>
      <c r="DNO172" s="90"/>
      <c r="DNP172" s="90"/>
      <c r="DNQ172" s="90"/>
      <c r="DNR172" s="90"/>
      <c r="DNS172" s="90"/>
      <c r="DNT172" s="90"/>
      <c r="DNU172" s="90"/>
      <c r="DNV172" s="90"/>
      <c r="DNW172" s="90"/>
      <c r="DNX172" s="90"/>
      <c r="DNY172" s="90"/>
      <c r="DNZ172" s="90"/>
      <c r="DOA172" s="90"/>
      <c r="DOB172" s="90"/>
      <c r="DOC172" s="90"/>
      <c r="DOD172" s="90"/>
      <c r="DOE172" s="90"/>
      <c r="DOF172" s="90"/>
      <c r="DOG172" s="90"/>
      <c r="DOH172" s="90"/>
      <c r="DOI172" s="90"/>
      <c r="DOJ172" s="90"/>
      <c r="DOK172" s="90"/>
      <c r="DOL172" s="90"/>
      <c r="DOM172" s="90"/>
      <c r="DON172" s="90"/>
      <c r="DOO172" s="90"/>
      <c r="DOP172" s="90"/>
      <c r="DOQ172" s="90"/>
      <c r="DOR172" s="90"/>
      <c r="DOS172" s="90"/>
      <c r="DOT172" s="90"/>
      <c r="DOU172" s="90"/>
      <c r="DOV172" s="90"/>
      <c r="DOW172" s="90"/>
      <c r="DOX172" s="90"/>
      <c r="DOY172" s="90"/>
      <c r="DOZ172" s="90"/>
      <c r="DPA172" s="90"/>
      <c r="DPB172" s="90"/>
      <c r="DPC172" s="90"/>
      <c r="DPD172" s="90"/>
      <c r="DPE172" s="90"/>
      <c r="DPF172" s="90"/>
      <c r="DPG172" s="90"/>
      <c r="DPH172" s="90"/>
      <c r="DPI172" s="90"/>
      <c r="DPJ172" s="90"/>
      <c r="DPK172" s="90"/>
      <c r="DPL172" s="90"/>
      <c r="DPM172" s="90"/>
      <c r="DPN172" s="90"/>
      <c r="DPO172" s="90"/>
      <c r="DPP172" s="90"/>
      <c r="DPQ172" s="90"/>
      <c r="DPR172" s="90"/>
      <c r="DPS172" s="90"/>
      <c r="DPT172" s="90"/>
      <c r="DPU172" s="90"/>
      <c r="DPV172" s="90"/>
      <c r="DPW172" s="90"/>
      <c r="DPX172" s="90"/>
      <c r="DPY172" s="90"/>
      <c r="DPZ172" s="90"/>
      <c r="DQA172" s="90"/>
      <c r="DQB172" s="90"/>
      <c r="DQC172" s="90"/>
      <c r="DQD172" s="90"/>
      <c r="DQE172" s="90"/>
      <c r="DQF172" s="90"/>
      <c r="DQG172" s="90"/>
      <c r="DQH172" s="90"/>
      <c r="DQI172" s="90"/>
      <c r="DQJ172" s="90"/>
      <c r="DQK172" s="90"/>
      <c r="DQL172" s="90"/>
      <c r="DQM172" s="90"/>
      <c r="DQN172" s="90"/>
      <c r="DQO172" s="90"/>
      <c r="DQP172" s="90"/>
      <c r="DQQ172" s="90"/>
      <c r="DQR172" s="90"/>
      <c r="DQS172" s="90"/>
      <c r="DQT172" s="90"/>
      <c r="DQU172" s="90"/>
      <c r="DQV172" s="90"/>
      <c r="DQW172" s="90"/>
      <c r="DQX172" s="90"/>
      <c r="DQY172" s="90"/>
      <c r="DQZ172" s="90"/>
      <c r="DRA172" s="90"/>
      <c r="DRB172" s="90"/>
      <c r="DRC172" s="90"/>
      <c r="DRD172" s="90"/>
      <c r="DRE172" s="90"/>
      <c r="DRF172" s="90"/>
      <c r="DRG172" s="90"/>
      <c r="DRH172" s="90"/>
      <c r="DRI172" s="90"/>
      <c r="DRJ172" s="90"/>
      <c r="DRK172" s="90"/>
      <c r="DRL172" s="90"/>
      <c r="DRM172" s="90"/>
      <c r="DRN172" s="90"/>
      <c r="DRO172" s="90"/>
      <c r="DRP172" s="90"/>
      <c r="DRQ172" s="90"/>
      <c r="DRR172" s="90"/>
      <c r="DRS172" s="90"/>
      <c r="DRT172" s="90"/>
      <c r="DRU172" s="90"/>
      <c r="DRV172" s="90"/>
      <c r="DRW172" s="90"/>
      <c r="DRX172" s="90"/>
      <c r="DRY172" s="90"/>
      <c r="DRZ172" s="90"/>
      <c r="DSA172" s="90"/>
      <c r="DSB172" s="90"/>
      <c r="DSC172" s="90"/>
      <c r="DSD172" s="90"/>
      <c r="DSE172" s="90"/>
      <c r="DSF172" s="90"/>
      <c r="DSG172" s="90"/>
      <c r="DSH172" s="90"/>
      <c r="DSI172" s="90"/>
      <c r="DSJ172" s="90"/>
      <c r="DSK172" s="90"/>
      <c r="DSL172" s="90"/>
      <c r="DSM172" s="90"/>
      <c r="DSN172" s="90"/>
      <c r="DSO172" s="90"/>
      <c r="DSP172" s="90"/>
      <c r="DSQ172" s="90"/>
      <c r="DSR172" s="90"/>
      <c r="DSS172" s="90"/>
      <c r="DST172" s="90"/>
      <c r="DSU172" s="90"/>
      <c r="DSV172" s="90"/>
      <c r="DSW172" s="90"/>
      <c r="DSX172" s="90"/>
      <c r="DSY172" s="90"/>
      <c r="DSZ172" s="90"/>
      <c r="DTA172" s="90"/>
      <c r="DTB172" s="90"/>
      <c r="DTC172" s="90"/>
      <c r="DTD172" s="90"/>
      <c r="DTE172" s="90"/>
      <c r="DTF172" s="90"/>
      <c r="DTG172" s="90"/>
      <c r="DTH172" s="90"/>
      <c r="DTI172" s="90"/>
      <c r="DTJ172" s="90"/>
      <c r="DTK172" s="90"/>
      <c r="DTL172" s="90"/>
      <c r="DTM172" s="90"/>
      <c r="DTN172" s="90"/>
      <c r="DTO172" s="90"/>
      <c r="DTP172" s="90"/>
      <c r="DTQ172" s="90"/>
      <c r="DTR172" s="90"/>
      <c r="DTS172" s="90"/>
      <c r="DTT172" s="90"/>
      <c r="DTU172" s="90"/>
      <c r="DTV172" s="90"/>
      <c r="DTW172" s="90"/>
      <c r="DTX172" s="90"/>
      <c r="DTY172" s="90"/>
      <c r="DTZ172" s="90"/>
      <c r="DUA172" s="90"/>
      <c r="DUB172" s="90"/>
      <c r="DUC172" s="90"/>
      <c r="DUD172" s="90"/>
      <c r="DUE172" s="90"/>
      <c r="DUF172" s="90"/>
      <c r="DUG172" s="90"/>
      <c r="DUH172" s="90"/>
      <c r="DUI172" s="90"/>
      <c r="DUJ172" s="90"/>
      <c r="DUK172" s="90"/>
      <c r="DUL172" s="90"/>
      <c r="DUM172" s="90"/>
      <c r="DUN172" s="90"/>
      <c r="DUO172" s="90"/>
      <c r="DUP172" s="90"/>
      <c r="DUQ172" s="90"/>
      <c r="DUR172" s="90"/>
      <c r="DUS172" s="90"/>
      <c r="DUT172" s="90"/>
      <c r="DUU172" s="90"/>
      <c r="DUV172" s="90"/>
      <c r="DUW172" s="90"/>
      <c r="DUX172" s="90"/>
      <c r="DUY172" s="90"/>
      <c r="DUZ172" s="90"/>
      <c r="DVA172" s="90"/>
      <c r="DVB172" s="90"/>
      <c r="DVC172" s="90"/>
      <c r="DVD172" s="90"/>
      <c r="DVE172" s="90"/>
      <c r="DVF172" s="90"/>
      <c r="DVG172" s="90"/>
      <c r="DVH172" s="90"/>
      <c r="DVI172" s="90"/>
      <c r="DVJ172" s="90"/>
      <c r="DVK172" s="90"/>
      <c r="DVL172" s="90"/>
      <c r="DVM172" s="90"/>
      <c r="DVN172" s="90"/>
      <c r="DVO172" s="90"/>
      <c r="DVP172" s="90"/>
      <c r="DVQ172" s="90"/>
      <c r="DVR172" s="90"/>
      <c r="DVS172" s="90"/>
      <c r="DVT172" s="90"/>
      <c r="DVU172" s="90"/>
      <c r="DVV172" s="90"/>
      <c r="DVW172" s="90"/>
      <c r="DVX172" s="90"/>
      <c r="DVY172" s="90"/>
      <c r="DVZ172" s="90"/>
      <c r="DWA172" s="90"/>
      <c r="DWB172" s="90"/>
      <c r="DWC172" s="90"/>
      <c r="DWD172" s="90"/>
      <c r="DWE172" s="90"/>
      <c r="DWF172" s="90"/>
      <c r="DWG172" s="90"/>
      <c r="DWH172" s="90"/>
      <c r="DWI172" s="90"/>
      <c r="DWJ172" s="90"/>
      <c r="DWK172" s="90"/>
      <c r="DWL172" s="90"/>
      <c r="DWM172" s="90"/>
      <c r="DWN172" s="90"/>
      <c r="DWO172" s="90"/>
      <c r="DWP172" s="90"/>
      <c r="DWQ172" s="90"/>
      <c r="DWR172" s="90"/>
      <c r="DWS172" s="90"/>
      <c r="DWT172" s="90"/>
      <c r="DWU172" s="90"/>
      <c r="DWV172" s="90"/>
      <c r="DWW172" s="90"/>
      <c r="DWX172" s="90"/>
      <c r="DWY172" s="90"/>
      <c r="DWZ172" s="90"/>
      <c r="DXA172" s="90"/>
      <c r="DXB172" s="90"/>
      <c r="DXC172" s="90"/>
      <c r="DXD172" s="90"/>
      <c r="DXE172" s="90"/>
      <c r="DXF172" s="90"/>
      <c r="DXG172" s="90"/>
      <c r="DXH172" s="90"/>
      <c r="DXI172" s="90"/>
      <c r="DXJ172" s="90"/>
      <c r="DXK172" s="90"/>
      <c r="DXL172" s="90"/>
      <c r="DXM172" s="90"/>
      <c r="DXN172" s="90"/>
      <c r="DXO172" s="90"/>
      <c r="DXP172" s="90"/>
      <c r="DXQ172" s="90"/>
      <c r="DXR172" s="90"/>
      <c r="DXS172" s="90"/>
      <c r="DXT172" s="90"/>
      <c r="DXU172" s="90"/>
      <c r="DXV172" s="90"/>
      <c r="DXW172" s="90"/>
      <c r="DXX172" s="90"/>
      <c r="DXY172" s="90"/>
      <c r="DXZ172" s="90"/>
      <c r="DYA172" s="90"/>
      <c r="DYB172" s="90"/>
      <c r="DYC172" s="90"/>
      <c r="DYD172" s="90"/>
      <c r="DYE172" s="90"/>
      <c r="DYF172" s="90"/>
      <c r="DYG172" s="90"/>
      <c r="DYH172" s="90"/>
      <c r="DYI172" s="90"/>
      <c r="DYJ172" s="90"/>
      <c r="DYK172" s="90"/>
      <c r="DYL172" s="90"/>
      <c r="DYM172" s="90"/>
      <c r="DYN172" s="90"/>
      <c r="DYO172" s="90"/>
      <c r="DYP172" s="90"/>
      <c r="DYQ172" s="90"/>
      <c r="DYR172" s="90"/>
      <c r="DYS172" s="90"/>
      <c r="DYT172" s="90"/>
      <c r="DYU172" s="90"/>
      <c r="DYV172" s="90"/>
      <c r="DYW172" s="90"/>
      <c r="DYX172" s="90"/>
      <c r="DYY172" s="90"/>
      <c r="DYZ172" s="90"/>
      <c r="DZA172" s="90"/>
      <c r="DZB172" s="90"/>
      <c r="DZC172" s="90"/>
      <c r="DZD172" s="90"/>
      <c r="DZE172" s="90"/>
      <c r="DZF172" s="90"/>
      <c r="DZG172" s="90"/>
      <c r="DZH172" s="90"/>
      <c r="DZI172" s="90"/>
      <c r="DZJ172" s="90"/>
      <c r="DZK172" s="90"/>
      <c r="DZL172" s="90"/>
      <c r="DZM172" s="90"/>
      <c r="DZN172" s="90"/>
      <c r="DZO172" s="90"/>
      <c r="DZP172" s="90"/>
      <c r="DZQ172" s="90"/>
      <c r="DZR172" s="90"/>
      <c r="DZS172" s="90"/>
      <c r="DZT172" s="90"/>
      <c r="DZU172" s="90"/>
      <c r="DZV172" s="90"/>
      <c r="DZW172" s="90"/>
      <c r="DZX172" s="90"/>
      <c r="DZY172" s="90"/>
      <c r="DZZ172" s="90"/>
      <c r="EAA172" s="90"/>
      <c r="EAB172" s="90"/>
      <c r="EAC172" s="90"/>
      <c r="EAD172" s="90"/>
      <c r="EAE172" s="90"/>
      <c r="EAF172" s="90"/>
      <c r="EAG172" s="90"/>
      <c r="EAH172" s="90"/>
      <c r="EAI172" s="90"/>
      <c r="EAJ172" s="90"/>
      <c r="EAK172" s="90"/>
      <c r="EAL172" s="90"/>
      <c r="EAM172" s="90"/>
      <c r="EAN172" s="90"/>
      <c r="EAO172" s="90"/>
      <c r="EAP172" s="90"/>
      <c r="EAQ172" s="90"/>
      <c r="EAR172" s="90"/>
      <c r="EAS172" s="90"/>
      <c r="EAT172" s="90"/>
      <c r="EAU172" s="90"/>
      <c r="EAV172" s="90"/>
      <c r="EAW172" s="90"/>
      <c r="EAX172" s="90"/>
      <c r="EAY172" s="90"/>
      <c r="EAZ172" s="90"/>
      <c r="EBA172" s="90"/>
      <c r="EBB172" s="90"/>
      <c r="EBC172" s="90"/>
      <c r="EBD172" s="90"/>
      <c r="EBE172" s="90"/>
      <c r="EBF172" s="90"/>
      <c r="EBG172" s="90"/>
      <c r="EBH172" s="90"/>
      <c r="EBI172" s="90"/>
      <c r="EBJ172" s="90"/>
      <c r="EBK172" s="90"/>
      <c r="EBL172" s="90"/>
      <c r="EBM172" s="90"/>
      <c r="EBN172" s="90"/>
      <c r="EBO172" s="90"/>
      <c r="EBP172" s="90"/>
      <c r="EBQ172" s="90"/>
      <c r="EBR172" s="90"/>
      <c r="EBS172" s="90"/>
      <c r="EBT172" s="90"/>
      <c r="EBU172" s="90"/>
      <c r="EBV172" s="90"/>
      <c r="EBW172" s="90"/>
      <c r="EBX172" s="90"/>
      <c r="EBY172" s="90"/>
      <c r="EBZ172" s="90"/>
      <c r="ECA172" s="90"/>
      <c r="ECB172" s="90"/>
      <c r="ECC172" s="90"/>
      <c r="ECD172" s="90"/>
      <c r="ECE172" s="90"/>
      <c r="ECF172" s="90"/>
      <c r="ECG172" s="90"/>
      <c r="ECH172" s="90"/>
      <c r="ECI172" s="90"/>
      <c r="ECJ172" s="90"/>
      <c r="ECK172" s="90"/>
      <c r="ECL172" s="90"/>
      <c r="ECM172" s="90"/>
      <c r="ECN172" s="90"/>
      <c r="ECO172" s="90"/>
      <c r="ECP172" s="90"/>
      <c r="ECQ172" s="90"/>
      <c r="ECR172" s="90"/>
      <c r="ECS172" s="90"/>
      <c r="ECT172" s="90"/>
      <c r="ECU172" s="90"/>
      <c r="ECV172" s="90"/>
      <c r="ECW172" s="90"/>
      <c r="ECX172" s="90"/>
      <c r="ECY172" s="90"/>
      <c r="ECZ172" s="90"/>
      <c r="EDA172" s="90"/>
      <c r="EDB172" s="90"/>
      <c r="EDC172" s="90"/>
      <c r="EDD172" s="90"/>
      <c r="EDE172" s="90"/>
      <c r="EDF172" s="90"/>
      <c r="EDG172" s="90"/>
      <c r="EDH172" s="90"/>
      <c r="EDI172" s="90"/>
      <c r="EDJ172" s="90"/>
      <c r="EDK172" s="90"/>
      <c r="EDL172" s="90"/>
      <c r="EDM172" s="90"/>
      <c r="EDN172" s="90"/>
      <c r="EDO172" s="90"/>
      <c r="EDP172" s="90"/>
      <c r="EDQ172" s="90"/>
      <c r="EDR172" s="90"/>
      <c r="EDS172" s="90"/>
      <c r="EDT172" s="90"/>
      <c r="EDU172" s="90"/>
      <c r="EDV172" s="90"/>
      <c r="EDW172" s="90"/>
      <c r="EDX172" s="90"/>
      <c r="EDY172" s="90"/>
      <c r="EDZ172" s="90"/>
      <c r="EEA172" s="90"/>
      <c r="EEB172" s="90"/>
      <c r="EEC172" s="90"/>
      <c r="EED172" s="90"/>
      <c r="EEE172" s="90"/>
      <c r="EEF172" s="90"/>
      <c r="EEG172" s="90"/>
      <c r="EEH172" s="90"/>
      <c r="EEI172" s="90"/>
      <c r="EEJ172" s="90"/>
      <c r="EEK172" s="90"/>
      <c r="EEL172" s="90"/>
      <c r="EEM172" s="90"/>
      <c r="EEN172" s="90"/>
      <c r="EEO172" s="90"/>
      <c r="EEP172" s="90"/>
      <c r="EEQ172" s="90"/>
      <c r="EER172" s="90"/>
      <c r="EES172" s="90"/>
      <c r="EET172" s="90"/>
      <c r="EEU172" s="90"/>
      <c r="EEV172" s="90"/>
      <c r="EEW172" s="90"/>
      <c r="EEX172" s="90"/>
      <c r="EEY172" s="90"/>
      <c r="EEZ172" s="90"/>
      <c r="EFA172" s="90"/>
      <c r="EFB172" s="90"/>
      <c r="EFC172" s="90"/>
      <c r="EFD172" s="90"/>
      <c r="EFE172" s="90"/>
      <c r="EFF172" s="90"/>
      <c r="EFG172" s="90"/>
      <c r="EFH172" s="90"/>
      <c r="EFI172" s="90"/>
      <c r="EFJ172" s="90"/>
      <c r="EFK172" s="90"/>
      <c r="EFL172" s="90"/>
      <c r="EFM172" s="90"/>
      <c r="EFN172" s="90"/>
      <c r="EFO172" s="90"/>
      <c r="EFP172" s="90"/>
      <c r="EFQ172" s="90"/>
      <c r="EFR172" s="90"/>
      <c r="EFS172" s="90"/>
      <c r="EFT172" s="90"/>
      <c r="EFU172" s="90"/>
      <c r="EFV172" s="90"/>
      <c r="EFW172" s="90"/>
      <c r="EFX172" s="90"/>
      <c r="EFY172" s="90"/>
      <c r="EFZ172" s="90"/>
      <c r="EGA172" s="90"/>
      <c r="EGB172" s="90"/>
      <c r="EGC172" s="90"/>
      <c r="EGD172" s="90"/>
      <c r="EGE172" s="90"/>
      <c r="EGF172" s="90"/>
      <c r="EGG172" s="90"/>
      <c r="EGH172" s="90"/>
      <c r="EGI172" s="90"/>
      <c r="EGJ172" s="90"/>
      <c r="EGK172" s="90"/>
      <c r="EGL172" s="90"/>
      <c r="EGM172" s="90"/>
      <c r="EGN172" s="90"/>
      <c r="EGO172" s="90"/>
      <c r="EGP172" s="90"/>
      <c r="EGQ172" s="90"/>
      <c r="EGR172" s="90"/>
      <c r="EGS172" s="90"/>
      <c r="EGT172" s="90"/>
      <c r="EGU172" s="90"/>
      <c r="EGV172" s="90"/>
      <c r="EGW172" s="90"/>
      <c r="EGX172" s="90"/>
      <c r="EGY172" s="90"/>
      <c r="EGZ172" s="90"/>
      <c r="EHA172" s="90"/>
      <c r="EHB172" s="90"/>
      <c r="EHC172" s="90"/>
      <c r="EHD172" s="90"/>
      <c r="EHE172" s="90"/>
      <c r="EHF172" s="90"/>
      <c r="EHG172" s="90"/>
      <c r="EHH172" s="90"/>
      <c r="EHI172" s="90"/>
      <c r="EHJ172" s="90"/>
      <c r="EHK172" s="90"/>
      <c r="EHL172" s="90"/>
      <c r="EHM172" s="90"/>
      <c r="EHN172" s="90"/>
      <c r="EHO172" s="90"/>
      <c r="EHP172" s="90"/>
      <c r="EHQ172" s="90"/>
      <c r="EHR172" s="90"/>
      <c r="EHS172" s="90"/>
      <c r="EHT172" s="90"/>
      <c r="EHU172" s="90"/>
      <c r="EHV172" s="90"/>
      <c r="EHW172" s="90"/>
      <c r="EHX172" s="90"/>
      <c r="EHY172" s="90"/>
      <c r="EHZ172" s="90"/>
      <c r="EIA172" s="90"/>
      <c r="EIB172" s="90"/>
      <c r="EIC172" s="90"/>
      <c r="EID172" s="90"/>
      <c r="EIE172" s="90"/>
      <c r="EIF172" s="90"/>
      <c r="EIG172" s="90"/>
      <c r="EIH172" s="90"/>
      <c r="EII172" s="90"/>
      <c r="EIJ172" s="90"/>
      <c r="EIK172" s="90"/>
      <c r="EIL172" s="90"/>
      <c r="EIM172" s="90"/>
      <c r="EIN172" s="90"/>
      <c r="EIO172" s="90"/>
      <c r="EIP172" s="90"/>
      <c r="EIQ172" s="90"/>
      <c r="EIR172" s="90"/>
      <c r="EIS172" s="90"/>
      <c r="EIT172" s="90"/>
      <c r="EIU172" s="90"/>
      <c r="EIV172" s="90"/>
      <c r="EIW172" s="90"/>
      <c r="EIX172" s="90"/>
      <c r="EIY172" s="90"/>
      <c r="EIZ172" s="90"/>
      <c r="EJA172" s="90"/>
      <c r="EJB172" s="90"/>
      <c r="EJC172" s="90"/>
      <c r="EJD172" s="90"/>
      <c r="EJE172" s="90"/>
      <c r="EJF172" s="90"/>
      <c r="EJG172" s="90"/>
      <c r="EJH172" s="90"/>
      <c r="EJI172" s="90"/>
      <c r="EJJ172" s="90"/>
      <c r="EJK172" s="90"/>
      <c r="EJL172" s="90"/>
      <c r="EJM172" s="90"/>
      <c r="EJN172" s="90"/>
      <c r="EJO172" s="90"/>
      <c r="EJP172" s="90"/>
      <c r="EJQ172" s="90"/>
      <c r="EJR172" s="90"/>
      <c r="EJS172" s="90"/>
      <c r="EJT172" s="90"/>
      <c r="EJU172" s="90"/>
      <c r="EJV172" s="90"/>
      <c r="EJW172" s="90"/>
      <c r="EJX172" s="90"/>
      <c r="EJY172" s="90"/>
      <c r="EJZ172" s="90"/>
      <c r="EKA172" s="90"/>
      <c r="EKB172" s="90"/>
      <c r="EKC172" s="90"/>
      <c r="EKD172" s="90"/>
      <c r="EKE172" s="90"/>
      <c r="EKF172" s="90"/>
      <c r="EKG172" s="90"/>
      <c r="EKH172" s="90"/>
      <c r="EKI172" s="90"/>
      <c r="EKJ172" s="90"/>
      <c r="EKK172" s="90"/>
      <c r="EKL172" s="90"/>
      <c r="EKM172" s="90"/>
      <c r="EKN172" s="90"/>
      <c r="EKO172" s="90"/>
      <c r="EKP172" s="90"/>
      <c r="EKQ172" s="90"/>
      <c r="EKR172" s="90"/>
      <c r="EKS172" s="90"/>
      <c r="EKT172" s="90"/>
      <c r="EKU172" s="90"/>
      <c r="EKV172" s="90"/>
      <c r="EKW172" s="90"/>
      <c r="EKX172" s="90"/>
      <c r="EKY172" s="90"/>
      <c r="EKZ172" s="90"/>
      <c r="ELA172" s="90"/>
      <c r="ELB172" s="90"/>
      <c r="ELC172" s="90"/>
      <c r="ELD172" s="90"/>
      <c r="ELE172" s="90"/>
      <c r="ELF172" s="90"/>
      <c r="ELG172" s="90"/>
      <c r="ELH172" s="90"/>
      <c r="ELI172" s="90"/>
      <c r="ELJ172" s="90"/>
      <c r="ELK172" s="90"/>
      <c r="ELL172" s="90"/>
      <c r="ELM172" s="90"/>
      <c r="ELN172" s="90"/>
      <c r="ELO172" s="90"/>
      <c r="ELP172" s="90"/>
      <c r="ELQ172" s="90"/>
      <c r="ELR172" s="90"/>
      <c r="ELS172" s="90"/>
      <c r="ELT172" s="90"/>
      <c r="ELU172" s="90"/>
      <c r="ELV172" s="90"/>
      <c r="ELW172" s="90"/>
      <c r="ELX172" s="90"/>
      <c r="ELY172" s="90"/>
      <c r="ELZ172" s="90"/>
      <c r="EMA172" s="90"/>
      <c r="EMB172" s="90"/>
      <c r="EMC172" s="90"/>
      <c r="EMD172" s="90"/>
      <c r="EME172" s="90"/>
      <c r="EMF172" s="90"/>
      <c r="EMG172" s="90"/>
      <c r="EMH172" s="90"/>
      <c r="EMI172" s="90"/>
      <c r="EMJ172" s="90"/>
      <c r="EMK172" s="90"/>
      <c r="EML172" s="90"/>
      <c r="EMM172" s="90"/>
      <c r="EMN172" s="90"/>
      <c r="EMO172" s="90"/>
      <c r="EMP172" s="90"/>
      <c r="EMQ172" s="90"/>
      <c r="EMR172" s="90"/>
      <c r="EMS172" s="90"/>
      <c r="EMT172" s="90"/>
      <c r="EMU172" s="90"/>
      <c r="EMV172" s="90"/>
      <c r="EMW172" s="90"/>
      <c r="EMX172" s="90"/>
      <c r="EMY172" s="90"/>
      <c r="EMZ172" s="90"/>
      <c r="ENA172" s="90"/>
      <c r="ENB172" s="90"/>
      <c r="ENC172" s="90"/>
      <c r="END172" s="90"/>
      <c r="ENE172" s="90"/>
      <c r="ENF172" s="90"/>
      <c r="ENG172" s="90"/>
      <c r="ENH172" s="90"/>
      <c r="ENI172" s="90"/>
      <c r="ENJ172" s="90"/>
      <c r="ENK172" s="90"/>
      <c r="ENL172" s="90"/>
      <c r="ENM172" s="90"/>
      <c r="ENN172" s="90"/>
      <c r="ENO172" s="90"/>
      <c r="ENP172" s="90"/>
      <c r="ENQ172" s="90"/>
      <c r="ENR172" s="90"/>
      <c r="ENS172" s="90"/>
      <c r="ENT172" s="90"/>
      <c r="ENU172" s="90"/>
      <c r="ENV172" s="90"/>
      <c r="ENW172" s="90"/>
      <c r="ENX172" s="90"/>
      <c r="ENY172" s="90"/>
      <c r="ENZ172" s="90"/>
      <c r="EOA172" s="90"/>
      <c r="EOB172" s="90"/>
      <c r="EOC172" s="90"/>
      <c r="EOD172" s="90"/>
      <c r="EOE172" s="90"/>
      <c r="EOF172" s="90"/>
      <c r="EOG172" s="90"/>
      <c r="EOH172" s="90"/>
      <c r="EOI172" s="90"/>
      <c r="EOJ172" s="90"/>
      <c r="EOK172" s="90"/>
      <c r="EOL172" s="90"/>
      <c r="EOM172" s="90"/>
      <c r="EON172" s="90"/>
      <c r="EOO172" s="90"/>
      <c r="EOP172" s="90"/>
      <c r="EOQ172" s="90"/>
      <c r="EOR172" s="90"/>
      <c r="EOS172" s="90"/>
      <c r="EOT172" s="90"/>
      <c r="EOU172" s="90"/>
      <c r="EOV172" s="90"/>
      <c r="EOW172" s="90"/>
      <c r="EOX172" s="90"/>
      <c r="EOY172" s="90"/>
      <c r="EOZ172" s="90"/>
      <c r="EPA172" s="90"/>
      <c r="EPB172" s="90"/>
      <c r="EPC172" s="90"/>
      <c r="EPD172" s="90"/>
      <c r="EPE172" s="90"/>
      <c r="EPF172" s="90"/>
      <c r="EPG172" s="90"/>
      <c r="EPH172" s="90"/>
      <c r="EPI172" s="90"/>
      <c r="EPJ172" s="90"/>
      <c r="EPK172" s="90"/>
      <c r="EPL172" s="90"/>
      <c r="EPM172" s="90"/>
      <c r="EPN172" s="90"/>
      <c r="EPO172" s="90"/>
      <c r="EPP172" s="90"/>
      <c r="EPQ172" s="90"/>
      <c r="EPR172" s="90"/>
      <c r="EPS172" s="90"/>
      <c r="EPT172" s="90"/>
      <c r="EPU172" s="90"/>
      <c r="EPV172" s="90"/>
      <c r="EPW172" s="90"/>
      <c r="EPX172" s="90"/>
      <c r="EPY172" s="90"/>
      <c r="EPZ172" s="90"/>
      <c r="EQA172" s="90"/>
      <c r="EQB172" s="90"/>
      <c r="EQC172" s="90"/>
      <c r="EQD172" s="90"/>
      <c r="EQE172" s="90"/>
      <c r="EQF172" s="90"/>
      <c r="EQG172" s="90"/>
      <c r="EQH172" s="90"/>
      <c r="EQI172" s="90"/>
      <c r="EQJ172" s="90"/>
      <c r="EQK172" s="90"/>
      <c r="EQL172" s="90"/>
      <c r="EQM172" s="90"/>
      <c r="EQN172" s="90"/>
      <c r="EQO172" s="90"/>
      <c r="EQP172" s="90"/>
      <c r="EQQ172" s="90"/>
      <c r="EQR172" s="90"/>
      <c r="EQS172" s="90"/>
      <c r="EQT172" s="90"/>
      <c r="EQU172" s="90"/>
      <c r="EQV172" s="90"/>
      <c r="EQW172" s="90"/>
      <c r="EQX172" s="90"/>
      <c r="EQY172" s="90"/>
      <c r="EQZ172" s="90"/>
      <c r="ERA172" s="90"/>
      <c r="ERB172" s="90"/>
      <c r="ERC172" s="90"/>
      <c r="ERD172" s="90"/>
      <c r="ERE172" s="90"/>
      <c r="ERF172" s="90"/>
      <c r="ERG172" s="90"/>
      <c r="ERH172" s="90"/>
      <c r="ERI172" s="90"/>
      <c r="ERJ172" s="90"/>
      <c r="ERK172" s="90"/>
      <c r="ERL172" s="90"/>
      <c r="ERM172" s="90"/>
      <c r="ERN172" s="90"/>
      <c r="ERO172" s="90"/>
      <c r="ERP172" s="90"/>
      <c r="ERQ172" s="90"/>
      <c r="ERR172" s="90"/>
      <c r="ERS172" s="90"/>
      <c r="ERT172" s="90"/>
      <c r="ERU172" s="90"/>
      <c r="ERV172" s="90"/>
      <c r="ERW172" s="90"/>
      <c r="ERX172" s="90"/>
      <c r="ERY172" s="90"/>
      <c r="ERZ172" s="90"/>
      <c r="ESA172" s="90"/>
      <c r="ESB172" s="90"/>
      <c r="ESC172" s="90"/>
      <c r="ESD172" s="90"/>
      <c r="ESE172" s="90"/>
      <c r="ESF172" s="90"/>
      <c r="ESG172" s="90"/>
      <c r="ESH172" s="90"/>
      <c r="ESI172" s="90"/>
      <c r="ESJ172" s="90"/>
      <c r="ESK172" s="90"/>
      <c r="ESL172" s="90"/>
      <c r="ESM172" s="90"/>
      <c r="ESN172" s="90"/>
      <c r="ESO172" s="90"/>
      <c r="ESP172" s="90"/>
      <c r="ESQ172" s="90"/>
      <c r="ESR172" s="90"/>
      <c r="ESS172" s="90"/>
      <c r="EST172" s="90"/>
      <c r="ESU172" s="90"/>
      <c r="ESV172" s="90"/>
      <c r="ESW172" s="90"/>
      <c r="ESX172" s="90"/>
      <c r="ESY172" s="90"/>
      <c r="ESZ172" s="90"/>
      <c r="ETA172" s="90"/>
      <c r="ETB172" s="90"/>
      <c r="ETC172" s="90"/>
      <c r="ETD172" s="90"/>
      <c r="ETE172" s="90"/>
      <c r="ETF172" s="90"/>
      <c r="ETG172" s="90"/>
      <c r="ETH172" s="90"/>
      <c r="ETI172" s="90"/>
      <c r="ETJ172" s="90"/>
      <c r="ETK172" s="90"/>
      <c r="ETL172" s="90"/>
      <c r="ETM172" s="90"/>
      <c r="ETN172" s="90"/>
      <c r="ETO172" s="90"/>
      <c r="ETP172" s="90"/>
      <c r="ETQ172" s="90"/>
      <c r="ETR172" s="90"/>
      <c r="ETS172" s="90"/>
      <c r="ETT172" s="90"/>
      <c r="ETU172" s="90"/>
      <c r="ETV172" s="90"/>
      <c r="ETW172" s="90"/>
      <c r="ETX172" s="90"/>
      <c r="ETY172" s="90"/>
      <c r="ETZ172" s="90"/>
      <c r="EUA172" s="90"/>
      <c r="EUB172" s="90"/>
      <c r="EUC172" s="90"/>
      <c r="EUD172" s="90"/>
      <c r="EUE172" s="90"/>
      <c r="EUF172" s="90"/>
      <c r="EUG172" s="90"/>
      <c r="EUH172" s="90"/>
      <c r="EUI172" s="90"/>
      <c r="EUJ172" s="90"/>
      <c r="EUK172" s="90"/>
      <c r="EUL172" s="90"/>
      <c r="EUM172" s="90"/>
      <c r="EUN172" s="90"/>
      <c r="EUO172" s="90"/>
      <c r="EUP172" s="90"/>
      <c r="EUQ172" s="90"/>
      <c r="EUR172" s="90"/>
      <c r="EUS172" s="90"/>
      <c r="EUT172" s="90"/>
      <c r="EUU172" s="90"/>
      <c r="EUV172" s="90"/>
      <c r="EUW172" s="90"/>
      <c r="EUX172" s="90"/>
      <c r="EUY172" s="90"/>
      <c r="EUZ172" s="90"/>
      <c r="EVA172" s="90"/>
      <c r="EVB172" s="90"/>
      <c r="EVC172" s="90"/>
      <c r="EVD172" s="90"/>
      <c r="EVE172" s="90"/>
      <c r="EVF172" s="90"/>
      <c r="EVG172" s="90"/>
      <c r="EVH172" s="90"/>
      <c r="EVI172" s="90"/>
      <c r="EVJ172" s="90"/>
      <c r="EVK172" s="90"/>
      <c r="EVL172" s="90"/>
      <c r="EVM172" s="90"/>
      <c r="EVN172" s="90"/>
      <c r="EVO172" s="90"/>
      <c r="EVP172" s="90"/>
      <c r="EVQ172" s="90"/>
      <c r="EVR172" s="90"/>
      <c r="EVS172" s="90"/>
      <c r="EVT172" s="90"/>
      <c r="EVU172" s="90"/>
      <c r="EVV172" s="90"/>
      <c r="EVW172" s="90"/>
      <c r="EVX172" s="90"/>
      <c r="EVY172" s="90"/>
      <c r="EVZ172" s="90"/>
      <c r="EWA172" s="90"/>
      <c r="EWB172" s="90"/>
      <c r="EWC172" s="90"/>
      <c r="EWD172" s="90"/>
      <c r="EWE172" s="90"/>
      <c r="EWF172" s="90"/>
      <c r="EWG172" s="90"/>
      <c r="EWH172" s="90"/>
      <c r="EWI172" s="90"/>
      <c r="EWJ172" s="90"/>
      <c r="EWK172" s="90"/>
      <c r="EWL172" s="90"/>
      <c r="EWM172" s="90"/>
      <c r="EWN172" s="90"/>
      <c r="EWO172" s="90"/>
      <c r="EWP172" s="90"/>
      <c r="EWQ172" s="90"/>
      <c r="EWR172" s="90"/>
      <c r="EWS172" s="90"/>
      <c r="EWT172" s="90"/>
      <c r="EWU172" s="90"/>
      <c r="EWV172" s="90"/>
      <c r="EWW172" s="90"/>
      <c r="EWX172" s="90"/>
      <c r="EWY172" s="90"/>
      <c r="EWZ172" s="90"/>
      <c r="EXA172" s="90"/>
      <c r="EXB172" s="90"/>
      <c r="EXC172" s="90"/>
      <c r="EXD172" s="90"/>
      <c r="EXE172" s="90"/>
      <c r="EXF172" s="90"/>
      <c r="EXG172" s="90"/>
      <c r="EXH172" s="90"/>
      <c r="EXI172" s="90"/>
      <c r="EXJ172" s="90"/>
      <c r="EXK172" s="90"/>
      <c r="EXL172" s="90"/>
      <c r="EXM172" s="90"/>
      <c r="EXN172" s="90"/>
      <c r="EXO172" s="90"/>
      <c r="EXP172" s="90"/>
      <c r="EXQ172" s="90"/>
      <c r="EXR172" s="90"/>
      <c r="EXS172" s="90"/>
      <c r="EXT172" s="90"/>
      <c r="EXU172" s="90"/>
      <c r="EXV172" s="90"/>
      <c r="EXW172" s="90"/>
      <c r="EXX172" s="90"/>
      <c r="EXY172" s="90"/>
      <c r="EXZ172" s="90"/>
      <c r="EYA172" s="90"/>
      <c r="EYB172" s="90"/>
      <c r="EYC172" s="90"/>
      <c r="EYD172" s="90"/>
      <c r="EYE172" s="90"/>
      <c r="EYF172" s="90"/>
      <c r="EYG172" s="90"/>
      <c r="EYH172" s="90"/>
      <c r="EYI172" s="90"/>
      <c r="EYJ172" s="90"/>
      <c r="EYK172" s="90"/>
      <c r="EYL172" s="90"/>
      <c r="EYM172" s="90"/>
      <c r="EYN172" s="90"/>
      <c r="EYO172" s="90"/>
      <c r="EYP172" s="90"/>
      <c r="EYQ172" s="90"/>
      <c r="EYR172" s="90"/>
      <c r="EYS172" s="90"/>
      <c r="EYT172" s="90"/>
      <c r="EYU172" s="90"/>
      <c r="EYV172" s="90"/>
      <c r="EYW172" s="90"/>
      <c r="EYX172" s="90"/>
      <c r="EYY172" s="90"/>
      <c r="EYZ172" s="90"/>
      <c r="EZA172" s="90"/>
      <c r="EZB172" s="90"/>
      <c r="EZC172" s="90"/>
      <c r="EZD172" s="90"/>
      <c r="EZE172" s="90"/>
      <c r="EZF172" s="90"/>
      <c r="EZG172" s="90"/>
      <c r="EZH172" s="90"/>
      <c r="EZI172" s="90"/>
      <c r="EZJ172" s="90"/>
      <c r="EZK172" s="90"/>
      <c r="EZL172" s="90"/>
      <c r="EZM172" s="90"/>
      <c r="EZN172" s="90"/>
      <c r="EZO172" s="90"/>
      <c r="EZP172" s="90"/>
      <c r="EZQ172" s="90"/>
      <c r="EZR172" s="90"/>
      <c r="EZS172" s="90"/>
      <c r="EZT172" s="90"/>
      <c r="EZU172" s="90"/>
      <c r="EZV172" s="90"/>
      <c r="EZW172" s="90"/>
      <c r="EZX172" s="90"/>
      <c r="EZY172" s="90"/>
      <c r="EZZ172" s="90"/>
      <c r="FAA172" s="90"/>
      <c r="FAB172" s="90"/>
      <c r="FAC172" s="90"/>
      <c r="FAD172" s="90"/>
      <c r="FAE172" s="90"/>
      <c r="FAF172" s="90"/>
      <c r="FAG172" s="90"/>
      <c r="FAH172" s="90"/>
      <c r="FAI172" s="90"/>
      <c r="FAJ172" s="90"/>
      <c r="FAK172" s="90"/>
      <c r="FAL172" s="90"/>
      <c r="FAM172" s="90"/>
      <c r="FAN172" s="90"/>
      <c r="FAO172" s="90"/>
      <c r="FAP172" s="90"/>
      <c r="FAQ172" s="90"/>
      <c r="FAR172" s="90"/>
      <c r="FAS172" s="90"/>
      <c r="FAT172" s="90"/>
      <c r="FAU172" s="90"/>
      <c r="FAV172" s="90"/>
      <c r="FAW172" s="90"/>
      <c r="FAX172" s="90"/>
      <c r="FAY172" s="90"/>
      <c r="FAZ172" s="90"/>
      <c r="FBA172" s="90"/>
      <c r="FBB172" s="90"/>
      <c r="FBC172" s="90"/>
      <c r="FBD172" s="90"/>
      <c r="FBE172" s="90"/>
      <c r="FBF172" s="90"/>
      <c r="FBG172" s="90"/>
      <c r="FBH172" s="90"/>
      <c r="FBI172" s="90"/>
      <c r="FBJ172" s="90"/>
      <c r="FBK172" s="90"/>
      <c r="FBL172" s="90"/>
      <c r="FBM172" s="90"/>
      <c r="FBN172" s="90"/>
      <c r="FBO172" s="90"/>
      <c r="FBP172" s="90"/>
      <c r="FBQ172" s="90"/>
      <c r="FBR172" s="90"/>
      <c r="FBS172" s="90"/>
      <c r="FBT172" s="90"/>
      <c r="FBU172" s="90"/>
      <c r="FBV172" s="90"/>
      <c r="FBW172" s="90"/>
      <c r="FBX172" s="90"/>
      <c r="FBY172" s="90"/>
      <c r="FBZ172" s="90"/>
      <c r="FCA172" s="90"/>
      <c r="FCB172" s="90"/>
      <c r="FCC172" s="90"/>
      <c r="FCD172" s="90"/>
      <c r="FCE172" s="90"/>
      <c r="FCF172" s="90"/>
      <c r="FCG172" s="90"/>
      <c r="FCH172" s="90"/>
      <c r="FCI172" s="90"/>
      <c r="FCJ172" s="90"/>
      <c r="FCK172" s="90"/>
      <c r="FCL172" s="90"/>
      <c r="FCM172" s="90"/>
      <c r="FCN172" s="90"/>
      <c r="FCO172" s="90"/>
      <c r="FCP172" s="90"/>
      <c r="FCQ172" s="90"/>
      <c r="FCR172" s="90"/>
      <c r="FCS172" s="90"/>
      <c r="FCT172" s="90"/>
      <c r="FCU172" s="90"/>
      <c r="FCV172" s="90"/>
      <c r="FCW172" s="90"/>
      <c r="FCX172" s="90"/>
      <c r="FCY172" s="90"/>
      <c r="FCZ172" s="90"/>
      <c r="FDA172" s="90"/>
      <c r="FDB172" s="90"/>
      <c r="FDC172" s="90"/>
      <c r="FDD172" s="90"/>
      <c r="FDE172" s="90"/>
      <c r="FDF172" s="90"/>
      <c r="FDG172" s="90"/>
      <c r="FDH172" s="90"/>
      <c r="FDI172" s="90"/>
      <c r="FDJ172" s="90"/>
      <c r="FDK172" s="90"/>
      <c r="FDL172" s="90"/>
      <c r="FDM172" s="90"/>
      <c r="FDN172" s="90"/>
      <c r="FDO172" s="90"/>
      <c r="FDP172" s="90"/>
      <c r="FDQ172" s="90"/>
      <c r="FDR172" s="90"/>
      <c r="FDS172" s="90"/>
      <c r="FDT172" s="90"/>
      <c r="FDU172" s="90"/>
      <c r="FDV172" s="90"/>
      <c r="FDW172" s="90"/>
      <c r="FDX172" s="90"/>
      <c r="FDY172" s="90"/>
      <c r="FDZ172" s="90"/>
      <c r="FEA172" s="90"/>
      <c r="FEB172" s="90"/>
      <c r="FEC172" s="90"/>
      <c r="FED172" s="90"/>
      <c r="FEE172" s="90"/>
      <c r="FEF172" s="90"/>
      <c r="FEG172" s="90"/>
      <c r="FEH172" s="90"/>
      <c r="FEI172" s="90"/>
      <c r="FEJ172" s="90"/>
      <c r="FEK172" s="90"/>
      <c r="FEL172" s="90"/>
      <c r="FEM172" s="90"/>
      <c r="FEN172" s="90"/>
      <c r="FEO172" s="90"/>
      <c r="FEP172" s="90"/>
      <c r="FEQ172" s="90"/>
      <c r="FER172" s="90"/>
      <c r="FES172" s="90"/>
      <c r="FET172" s="90"/>
      <c r="FEU172" s="90"/>
      <c r="FEV172" s="90"/>
      <c r="FEW172" s="90"/>
      <c r="FEX172" s="90"/>
      <c r="FEY172" s="90"/>
      <c r="FEZ172" s="90"/>
      <c r="FFA172" s="90"/>
      <c r="FFB172" s="90"/>
      <c r="FFC172" s="90"/>
      <c r="FFD172" s="90"/>
      <c r="FFE172" s="90"/>
      <c r="FFF172" s="90"/>
      <c r="FFG172" s="90"/>
      <c r="FFH172" s="90"/>
      <c r="FFI172" s="90"/>
      <c r="FFJ172" s="90"/>
      <c r="FFK172" s="90"/>
      <c r="FFL172" s="90"/>
      <c r="FFM172" s="90"/>
      <c r="FFN172" s="90"/>
      <c r="FFO172" s="90"/>
      <c r="FFP172" s="90"/>
      <c r="FFQ172" s="90"/>
      <c r="FFR172" s="90"/>
      <c r="FFS172" s="90"/>
      <c r="FFT172" s="90"/>
      <c r="FFU172" s="90"/>
      <c r="FFV172" s="90"/>
      <c r="FFW172" s="90"/>
      <c r="FFX172" s="90"/>
      <c r="FFY172" s="90"/>
      <c r="FFZ172" s="90"/>
      <c r="FGA172" s="90"/>
      <c r="FGB172" s="90"/>
      <c r="FGC172" s="90"/>
      <c r="FGD172" s="90"/>
      <c r="FGE172" s="90"/>
      <c r="FGF172" s="90"/>
      <c r="FGG172" s="90"/>
      <c r="FGH172" s="90"/>
      <c r="FGI172" s="90"/>
      <c r="FGJ172" s="90"/>
      <c r="FGK172" s="90"/>
      <c r="FGL172" s="90"/>
      <c r="FGM172" s="90"/>
      <c r="FGN172" s="90"/>
      <c r="FGO172" s="90"/>
      <c r="FGP172" s="90"/>
      <c r="FGQ172" s="90"/>
      <c r="FGR172" s="90"/>
      <c r="FGS172" s="90"/>
      <c r="FGT172" s="90"/>
      <c r="FGU172" s="90"/>
      <c r="FGV172" s="90"/>
      <c r="FGW172" s="90"/>
      <c r="FGX172" s="90"/>
      <c r="FGY172" s="90"/>
      <c r="FGZ172" s="90"/>
      <c r="FHA172" s="90"/>
      <c r="FHB172" s="90"/>
      <c r="FHC172" s="90"/>
      <c r="FHD172" s="90"/>
      <c r="FHE172" s="90"/>
      <c r="FHF172" s="90"/>
      <c r="FHG172" s="90"/>
      <c r="FHH172" s="90"/>
      <c r="FHI172" s="90"/>
      <c r="FHJ172" s="90"/>
      <c r="FHK172" s="90"/>
      <c r="FHL172" s="90"/>
      <c r="FHM172" s="90"/>
      <c r="FHN172" s="90"/>
      <c r="FHO172" s="90"/>
      <c r="FHP172" s="90"/>
      <c r="FHQ172" s="90"/>
      <c r="FHR172" s="90"/>
      <c r="FHS172" s="90"/>
      <c r="FHT172" s="90"/>
      <c r="FHU172" s="90"/>
      <c r="FHV172" s="90"/>
      <c r="FHW172" s="90"/>
      <c r="FHX172" s="90"/>
      <c r="FHY172" s="90"/>
      <c r="FHZ172" s="90"/>
      <c r="FIA172" s="90"/>
      <c r="FIB172" s="90"/>
      <c r="FIC172" s="90"/>
      <c r="FID172" s="90"/>
      <c r="FIE172" s="90"/>
      <c r="FIF172" s="90"/>
      <c r="FIG172" s="90"/>
      <c r="FIH172" s="90"/>
      <c r="FII172" s="90"/>
      <c r="FIJ172" s="90"/>
      <c r="FIK172" s="90"/>
      <c r="FIL172" s="90"/>
      <c r="FIM172" s="90"/>
      <c r="FIN172" s="90"/>
      <c r="FIO172" s="90"/>
      <c r="FIP172" s="90"/>
      <c r="FIQ172" s="90"/>
      <c r="FIR172" s="90"/>
      <c r="FIS172" s="90"/>
      <c r="FIT172" s="90"/>
      <c r="FIU172" s="90"/>
      <c r="FIV172" s="90"/>
      <c r="FIW172" s="90"/>
      <c r="FIX172" s="90"/>
      <c r="FIY172" s="90"/>
      <c r="FIZ172" s="90"/>
      <c r="FJA172" s="90"/>
      <c r="FJB172" s="90"/>
      <c r="FJC172" s="90"/>
      <c r="FJD172" s="90"/>
      <c r="FJE172" s="90"/>
      <c r="FJF172" s="90"/>
      <c r="FJG172" s="90"/>
      <c r="FJH172" s="90"/>
      <c r="FJI172" s="90"/>
      <c r="FJJ172" s="90"/>
      <c r="FJK172" s="90"/>
      <c r="FJL172" s="90"/>
      <c r="FJM172" s="90"/>
      <c r="FJN172" s="90"/>
      <c r="FJO172" s="90"/>
      <c r="FJP172" s="90"/>
      <c r="FJQ172" s="90"/>
      <c r="FJR172" s="90"/>
      <c r="FJS172" s="90"/>
      <c r="FJT172" s="90"/>
      <c r="FJU172" s="90"/>
      <c r="FJV172" s="90"/>
      <c r="FJW172" s="90"/>
      <c r="FJX172" s="90"/>
      <c r="FJY172" s="90"/>
      <c r="FJZ172" s="90"/>
      <c r="FKA172" s="90"/>
      <c r="FKB172" s="90"/>
      <c r="FKC172" s="90"/>
      <c r="FKD172" s="90"/>
      <c r="FKE172" s="90"/>
      <c r="FKF172" s="90"/>
      <c r="FKG172" s="90"/>
      <c r="FKH172" s="90"/>
      <c r="FKI172" s="90"/>
      <c r="FKJ172" s="90"/>
      <c r="FKK172" s="90"/>
      <c r="FKL172" s="90"/>
      <c r="FKM172" s="90"/>
      <c r="FKN172" s="90"/>
      <c r="FKO172" s="90"/>
      <c r="FKP172" s="90"/>
      <c r="FKQ172" s="90"/>
      <c r="FKR172" s="90"/>
      <c r="FKS172" s="90"/>
      <c r="FKT172" s="90"/>
      <c r="FKU172" s="90"/>
      <c r="FKV172" s="90"/>
      <c r="FKW172" s="90"/>
      <c r="FKX172" s="90"/>
      <c r="FKY172" s="90"/>
      <c r="FKZ172" s="90"/>
      <c r="FLA172" s="90"/>
      <c r="FLB172" s="90"/>
      <c r="FLC172" s="90"/>
      <c r="FLD172" s="90"/>
      <c r="FLE172" s="90"/>
      <c r="FLF172" s="90"/>
      <c r="FLG172" s="90"/>
      <c r="FLH172" s="90"/>
      <c r="FLI172" s="90"/>
      <c r="FLJ172" s="90"/>
      <c r="FLK172" s="90"/>
      <c r="FLL172" s="90"/>
      <c r="FLM172" s="90"/>
      <c r="FLN172" s="90"/>
      <c r="FLO172" s="90"/>
      <c r="FLP172" s="90"/>
      <c r="FLQ172" s="90"/>
      <c r="FLR172" s="90"/>
      <c r="FLS172" s="90"/>
      <c r="FLT172" s="90"/>
      <c r="FLU172" s="90"/>
      <c r="FLV172" s="90"/>
      <c r="FLW172" s="90"/>
      <c r="FLX172" s="90"/>
      <c r="FLY172" s="90"/>
      <c r="FLZ172" s="90"/>
      <c r="FMA172" s="90"/>
      <c r="FMB172" s="90"/>
      <c r="FMC172" s="90"/>
      <c r="FMD172" s="90"/>
      <c r="FME172" s="90"/>
      <c r="FMF172" s="90"/>
      <c r="FMG172" s="90"/>
      <c r="FMH172" s="90"/>
      <c r="FMI172" s="90"/>
      <c r="FMJ172" s="90"/>
      <c r="FMK172" s="90"/>
      <c r="FML172" s="90"/>
      <c r="FMM172" s="90"/>
      <c r="FMN172" s="90"/>
      <c r="FMO172" s="90"/>
      <c r="FMP172" s="90"/>
      <c r="FMQ172" s="90"/>
      <c r="FMR172" s="90"/>
      <c r="FMS172" s="90"/>
      <c r="FMT172" s="90"/>
      <c r="FMU172" s="90"/>
      <c r="FMV172" s="90"/>
      <c r="FMW172" s="90"/>
      <c r="FMX172" s="90"/>
      <c r="FMY172" s="90"/>
      <c r="FMZ172" s="90"/>
      <c r="FNA172" s="90"/>
      <c r="FNB172" s="90"/>
      <c r="FNC172" s="90"/>
      <c r="FND172" s="90"/>
      <c r="FNE172" s="90"/>
      <c r="FNF172" s="90"/>
      <c r="FNG172" s="90"/>
      <c r="FNH172" s="90"/>
      <c r="FNI172" s="90"/>
      <c r="FNJ172" s="90"/>
      <c r="FNK172" s="90"/>
      <c r="FNL172" s="90"/>
      <c r="FNM172" s="90"/>
      <c r="FNN172" s="90"/>
      <c r="FNO172" s="90"/>
      <c r="FNP172" s="90"/>
      <c r="FNQ172" s="90"/>
      <c r="FNR172" s="90"/>
      <c r="FNS172" s="90"/>
      <c r="FNT172" s="90"/>
      <c r="FNU172" s="90"/>
      <c r="FNV172" s="90"/>
      <c r="FNW172" s="90"/>
      <c r="FNX172" s="90"/>
      <c r="FNY172" s="90"/>
      <c r="FNZ172" s="90"/>
      <c r="FOA172" s="90"/>
      <c r="FOB172" s="90"/>
      <c r="FOC172" s="90"/>
      <c r="FOD172" s="90"/>
      <c r="FOE172" s="90"/>
      <c r="FOF172" s="90"/>
      <c r="FOG172" s="90"/>
      <c r="FOH172" s="90"/>
      <c r="FOI172" s="90"/>
      <c r="FOJ172" s="90"/>
      <c r="FOK172" s="90"/>
      <c r="FOL172" s="90"/>
      <c r="FOM172" s="90"/>
      <c r="FON172" s="90"/>
      <c r="FOO172" s="90"/>
      <c r="FOP172" s="90"/>
      <c r="FOQ172" s="90"/>
      <c r="FOR172" s="90"/>
      <c r="FOS172" s="90"/>
      <c r="FOT172" s="90"/>
      <c r="FOU172" s="90"/>
      <c r="FOV172" s="90"/>
      <c r="FOW172" s="90"/>
      <c r="FOX172" s="90"/>
      <c r="FOY172" s="90"/>
      <c r="FOZ172" s="90"/>
      <c r="FPA172" s="90"/>
      <c r="FPB172" s="90"/>
      <c r="FPC172" s="90"/>
      <c r="FPD172" s="90"/>
      <c r="FPE172" s="90"/>
      <c r="FPF172" s="90"/>
      <c r="FPG172" s="90"/>
      <c r="FPH172" s="90"/>
      <c r="FPI172" s="90"/>
      <c r="FPJ172" s="90"/>
      <c r="FPK172" s="90"/>
      <c r="FPL172" s="90"/>
      <c r="FPM172" s="90"/>
      <c r="FPN172" s="90"/>
      <c r="FPO172" s="90"/>
      <c r="FPP172" s="90"/>
      <c r="FPQ172" s="90"/>
      <c r="FPR172" s="90"/>
      <c r="FPS172" s="90"/>
      <c r="FPT172" s="90"/>
      <c r="FPU172" s="90"/>
      <c r="FPV172" s="90"/>
      <c r="FPW172" s="90"/>
      <c r="FPX172" s="90"/>
      <c r="FPY172" s="90"/>
      <c r="FPZ172" s="90"/>
      <c r="FQA172" s="90"/>
      <c r="FQB172" s="90"/>
      <c r="FQC172" s="90"/>
      <c r="FQD172" s="90"/>
      <c r="FQE172" s="90"/>
      <c r="FQF172" s="90"/>
      <c r="FQG172" s="90"/>
      <c r="FQH172" s="90"/>
      <c r="FQI172" s="90"/>
      <c r="FQJ172" s="90"/>
      <c r="FQK172" s="90"/>
      <c r="FQL172" s="90"/>
      <c r="FQM172" s="90"/>
      <c r="FQN172" s="90"/>
      <c r="FQO172" s="90"/>
      <c r="FQP172" s="90"/>
      <c r="FQQ172" s="90"/>
      <c r="FQR172" s="90"/>
      <c r="FQS172" s="90"/>
      <c r="FQT172" s="90"/>
      <c r="FQU172" s="90"/>
      <c r="FQV172" s="90"/>
      <c r="FQW172" s="90"/>
      <c r="FQX172" s="90"/>
      <c r="FQY172" s="90"/>
      <c r="FQZ172" s="90"/>
      <c r="FRA172" s="90"/>
      <c r="FRB172" s="90"/>
      <c r="FRC172" s="90"/>
      <c r="FRD172" s="90"/>
      <c r="FRE172" s="90"/>
      <c r="FRF172" s="90"/>
      <c r="FRG172" s="90"/>
      <c r="FRH172" s="90"/>
      <c r="FRI172" s="90"/>
      <c r="FRJ172" s="90"/>
      <c r="FRK172" s="90"/>
      <c r="FRL172" s="90"/>
      <c r="FRM172" s="90"/>
      <c r="FRN172" s="90"/>
      <c r="FRO172" s="90"/>
      <c r="FRP172" s="90"/>
      <c r="FRQ172" s="90"/>
      <c r="FRR172" s="90"/>
      <c r="FRS172" s="90"/>
      <c r="FRT172" s="90"/>
      <c r="FRU172" s="90"/>
      <c r="FRV172" s="90"/>
      <c r="FRW172" s="90"/>
      <c r="FRX172" s="90"/>
      <c r="FRY172" s="90"/>
      <c r="FRZ172" s="90"/>
      <c r="FSA172" s="90"/>
      <c r="FSB172" s="90"/>
      <c r="FSC172" s="90"/>
      <c r="FSD172" s="90"/>
      <c r="FSE172" s="90"/>
      <c r="FSF172" s="90"/>
      <c r="FSG172" s="90"/>
      <c r="FSH172" s="90"/>
      <c r="FSI172" s="90"/>
      <c r="FSJ172" s="90"/>
      <c r="FSK172" s="90"/>
      <c r="FSL172" s="90"/>
      <c r="FSM172" s="90"/>
      <c r="FSN172" s="90"/>
      <c r="FSO172" s="90"/>
      <c r="FSP172" s="90"/>
      <c r="FSQ172" s="90"/>
      <c r="FSR172" s="90"/>
      <c r="FSS172" s="90"/>
      <c r="FST172" s="90"/>
      <c r="FSU172" s="90"/>
      <c r="FSV172" s="90"/>
      <c r="FSW172" s="90"/>
      <c r="FSX172" s="90"/>
      <c r="FSY172" s="90"/>
      <c r="FSZ172" s="90"/>
      <c r="FTA172" s="90"/>
      <c r="FTB172" s="90"/>
      <c r="FTC172" s="90"/>
      <c r="FTD172" s="90"/>
      <c r="FTE172" s="90"/>
      <c r="FTF172" s="90"/>
      <c r="FTG172" s="90"/>
      <c r="FTH172" s="90"/>
      <c r="FTI172" s="90"/>
      <c r="FTJ172" s="90"/>
      <c r="FTK172" s="90"/>
      <c r="FTL172" s="90"/>
      <c r="FTM172" s="90"/>
      <c r="FTN172" s="90"/>
      <c r="FTO172" s="90"/>
      <c r="FTP172" s="90"/>
      <c r="FTQ172" s="90"/>
      <c r="FTR172" s="90"/>
      <c r="FTS172" s="90"/>
      <c r="FTT172" s="90"/>
      <c r="FTU172" s="90"/>
      <c r="FTV172" s="90"/>
      <c r="FTW172" s="90"/>
      <c r="FTX172" s="90"/>
      <c r="FTY172" s="90"/>
      <c r="FTZ172" s="90"/>
      <c r="FUA172" s="90"/>
      <c r="FUB172" s="90"/>
      <c r="FUC172" s="90"/>
      <c r="FUD172" s="90"/>
      <c r="FUE172" s="90"/>
      <c r="FUF172" s="90"/>
      <c r="FUG172" s="90"/>
      <c r="FUH172" s="90"/>
      <c r="FUI172" s="90"/>
      <c r="FUJ172" s="90"/>
      <c r="FUK172" s="90"/>
      <c r="FUL172" s="90"/>
      <c r="FUM172" s="90"/>
      <c r="FUN172" s="90"/>
      <c r="FUO172" s="90"/>
      <c r="FUP172" s="90"/>
      <c r="FUQ172" s="90"/>
      <c r="FUR172" s="90"/>
      <c r="FUS172" s="90"/>
      <c r="FUT172" s="90"/>
      <c r="FUU172" s="90"/>
      <c r="FUV172" s="90"/>
      <c r="FUW172" s="90"/>
      <c r="FUX172" s="90"/>
      <c r="FUY172" s="90"/>
      <c r="FUZ172" s="90"/>
      <c r="FVA172" s="90"/>
      <c r="FVB172" s="90"/>
      <c r="FVC172" s="90"/>
      <c r="FVD172" s="90"/>
      <c r="FVE172" s="90"/>
      <c r="FVF172" s="90"/>
      <c r="FVG172" s="90"/>
      <c r="FVH172" s="90"/>
      <c r="FVI172" s="90"/>
      <c r="FVJ172" s="90"/>
      <c r="FVK172" s="90"/>
      <c r="FVL172" s="90"/>
      <c r="FVM172" s="90"/>
      <c r="FVN172" s="90"/>
      <c r="FVO172" s="90"/>
      <c r="FVP172" s="90"/>
      <c r="FVQ172" s="90"/>
      <c r="FVR172" s="90"/>
      <c r="FVS172" s="90"/>
      <c r="FVT172" s="90"/>
      <c r="FVU172" s="90"/>
      <c r="FVV172" s="90"/>
      <c r="FVW172" s="90"/>
      <c r="FVX172" s="90"/>
      <c r="FVY172" s="90"/>
      <c r="FVZ172" s="90"/>
      <c r="FWA172" s="90"/>
      <c r="FWB172" s="90"/>
      <c r="FWC172" s="90"/>
      <c r="FWD172" s="90"/>
      <c r="FWE172" s="90"/>
      <c r="FWF172" s="90"/>
      <c r="FWG172" s="90"/>
      <c r="FWH172" s="90"/>
      <c r="FWI172" s="90"/>
      <c r="FWJ172" s="90"/>
      <c r="FWK172" s="90"/>
      <c r="FWL172" s="90"/>
      <c r="FWM172" s="90"/>
      <c r="FWN172" s="90"/>
      <c r="FWO172" s="90"/>
      <c r="FWP172" s="90"/>
      <c r="FWQ172" s="90"/>
      <c r="FWR172" s="90"/>
      <c r="FWS172" s="90"/>
      <c r="FWT172" s="90"/>
      <c r="FWU172" s="90"/>
      <c r="FWV172" s="90"/>
      <c r="FWW172" s="90"/>
      <c r="FWX172" s="90"/>
      <c r="FWY172" s="90"/>
      <c r="FWZ172" s="90"/>
      <c r="FXA172" s="90"/>
      <c r="FXB172" s="90"/>
      <c r="FXC172" s="90"/>
      <c r="FXD172" s="90"/>
      <c r="FXE172" s="90"/>
      <c r="FXF172" s="90"/>
      <c r="FXG172" s="90"/>
      <c r="FXH172" s="90"/>
      <c r="FXI172" s="90"/>
      <c r="FXJ172" s="90"/>
      <c r="FXK172" s="90"/>
      <c r="FXL172" s="90"/>
      <c r="FXM172" s="90"/>
      <c r="FXN172" s="90"/>
      <c r="FXO172" s="90"/>
      <c r="FXP172" s="90"/>
      <c r="FXQ172" s="90"/>
      <c r="FXR172" s="90"/>
      <c r="FXS172" s="90"/>
      <c r="FXT172" s="90"/>
      <c r="FXU172" s="90"/>
      <c r="FXV172" s="90"/>
      <c r="FXW172" s="90"/>
      <c r="FXX172" s="90"/>
      <c r="FXY172" s="90"/>
      <c r="FXZ172" s="90"/>
      <c r="FYA172" s="90"/>
      <c r="FYB172" s="90"/>
      <c r="FYC172" s="90"/>
      <c r="FYD172" s="90"/>
      <c r="FYE172" s="90"/>
      <c r="FYF172" s="90"/>
      <c r="FYG172" s="90"/>
      <c r="FYH172" s="90"/>
      <c r="FYI172" s="90"/>
      <c r="FYJ172" s="90"/>
      <c r="FYK172" s="90"/>
      <c r="FYL172" s="90"/>
      <c r="FYM172" s="90"/>
      <c r="FYN172" s="90"/>
      <c r="FYO172" s="90"/>
      <c r="FYP172" s="90"/>
      <c r="FYQ172" s="90"/>
      <c r="FYR172" s="90"/>
      <c r="FYS172" s="90"/>
      <c r="FYT172" s="90"/>
      <c r="FYU172" s="90"/>
      <c r="FYV172" s="90"/>
      <c r="FYW172" s="90"/>
      <c r="FYX172" s="90"/>
      <c r="FYY172" s="90"/>
      <c r="FYZ172" s="90"/>
      <c r="FZA172" s="90"/>
      <c r="FZB172" s="90"/>
      <c r="FZC172" s="90"/>
      <c r="FZD172" s="90"/>
      <c r="FZE172" s="90"/>
      <c r="FZF172" s="90"/>
      <c r="FZG172" s="90"/>
      <c r="FZH172" s="90"/>
      <c r="FZI172" s="90"/>
      <c r="FZJ172" s="90"/>
      <c r="FZK172" s="90"/>
      <c r="FZL172" s="90"/>
      <c r="FZM172" s="90"/>
      <c r="FZN172" s="90"/>
      <c r="FZO172" s="90"/>
      <c r="FZP172" s="90"/>
      <c r="FZQ172" s="90"/>
      <c r="FZR172" s="90"/>
      <c r="FZS172" s="90"/>
      <c r="FZT172" s="90"/>
      <c r="FZU172" s="90"/>
      <c r="FZV172" s="90"/>
      <c r="FZW172" s="90"/>
      <c r="FZX172" s="90"/>
      <c r="FZY172" s="90"/>
      <c r="FZZ172" s="90"/>
      <c r="GAA172" s="90"/>
      <c r="GAB172" s="90"/>
      <c r="GAC172" s="90"/>
      <c r="GAD172" s="90"/>
      <c r="GAE172" s="90"/>
      <c r="GAF172" s="90"/>
      <c r="GAG172" s="90"/>
      <c r="GAH172" s="90"/>
      <c r="GAI172" s="90"/>
      <c r="GAJ172" s="90"/>
      <c r="GAK172" s="90"/>
      <c r="GAL172" s="90"/>
      <c r="GAM172" s="90"/>
      <c r="GAN172" s="90"/>
      <c r="GAO172" s="90"/>
      <c r="GAP172" s="90"/>
      <c r="GAQ172" s="90"/>
      <c r="GAR172" s="90"/>
      <c r="GAS172" s="90"/>
      <c r="GAT172" s="90"/>
      <c r="GAU172" s="90"/>
      <c r="GAV172" s="90"/>
      <c r="GAW172" s="90"/>
      <c r="GAX172" s="90"/>
      <c r="GAY172" s="90"/>
      <c r="GAZ172" s="90"/>
      <c r="GBA172" s="90"/>
      <c r="GBB172" s="90"/>
      <c r="GBC172" s="90"/>
      <c r="GBD172" s="90"/>
      <c r="GBE172" s="90"/>
      <c r="GBF172" s="90"/>
      <c r="GBG172" s="90"/>
      <c r="GBH172" s="90"/>
      <c r="GBI172" s="90"/>
      <c r="GBJ172" s="90"/>
      <c r="GBK172" s="90"/>
      <c r="GBL172" s="90"/>
      <c r="GBM172" s="90"/>
      <c r="GBN172" s="90"/>
      <c r="GBO172" s="90"/>
      <c r="GBP172" s="90"/>
      <c r="GBQ172" s="90"/>
      <c r="GBR172" s="90"/>
      <c r="GBS172" s="90"/>
      <c r="GBT172" s="90"/>
      <c r="GBU172" s="90"/>
      <c r="GBV172" s="90"/>
      <c r="GBW172" s="90"/>
      <c r="GBX172" s="90"/>
      <c r="GBY172" s="90"/>
      <c r="GBZ172" s="90"/>
      <c r="GCA172" s="90"/>
      <c r="GCB172" s="90"/>
      <c r="GCC172" s="90"/>
      <c r="GCD172" s="90"/>
      <c r="GCE172" s="90"/>
      <c r="GCF172" s="90"/>
      <c r="GCG172" s="90"/>
      <c r="GCH172" s="90"/>
      <c r="GCI172" s="90"/>
      <c r="GCJ172" s="90"/>
      <c r="GCK172" s="90"/>
      <c r="GCL172" s="90"/>
      <c r="GCM172" s="90"/>
      <c r="GCN172" s="90"/>
      <c r="GCO172" s="90"/>
      <c r="GCP172" s="90"/>
      <c r="GCQ172" s="90"/>
      <c r="GCR172" s="90"/>
      <c r="GCS172" s="90"/>
      <c r="GCT172" s="90"/>
      <c r="GCU172" s="90"/>
      <c r="GCV172" s="90"/>
      <c r="GCW172" s="90"/>
      <c r="GCX172" s="90"/>
      <c r="GCY172" s="90"/>
      <c r="GCZ172" s="90"/>
      <c r="GDA172" s="90"/>
      <c r="GDB172" s="90"/>
      <c r="GDC172" s="90"/>
      <c r="GDD172" s="90"/>
      <c r="GDE172" s="90"/>
      <c r="GDF172" s="90"/>
      <c r="GDG172" s="90"/>
      <c r="GDH172" s="90"/>
      <c r="GDI172" s="90"/>
      <c r="GDJ172" s="90"/>
      <c r="GDK172" s="90"/>
      <c r="GDL172" s="90"/>
      <c r="GDM172" s="90"/>
      <c r="GDN172" s="90"/>
      <c r="GDO172" s="90"/>
      <c r="GDP172" s="90"/>
      <c r="GDQ172" s="90"/>
      <c r="GDR172" s="90"/>
      <c r="GDS172" s="90"/>
      <c r="GDT172" s="90"/>
      <c r="GDU172" s="90"/>
      <c r="GDV172" s="90"/>
      <c r="GDW172" s="90"/>
      <c r="GDX172" s="90"/>
      <c r="GDY172" s="90"/>
      <c r="GDZ172" s="90"/>
      <c r="GEA172" s="90"/>
      <c r="GEB172" s="90"/>
      <c r="GEC172" s="90"/>
      <c r="GED172" s="90"/>
      <c r="GEE172" s="90"/>
      <c r="GEF172" s="90"/>
      <c r="GEG172" s="90"/>
      <c r="GEH172" s="90"/>
      <c r="GEI172" s="90"/>
      <c r="GEJ172" s="90"/>
      <c r="GEK172" s="90"/>
      <c r="GEL172" s="90"/>
      <c r="GEM172" s="90"/>
      <c r="GEN172" s="90"/>
      <c r="GEO172" s="90"/>
      <c r="GEP172" s="90"/>
      <c r="GEQ172" s="90"/>
      <c r="GER172" s="90"/>
      <c r="GES172" s="90"/>
      <c r="GET172" s="90"/>
      <c r="GEU172" s="90"/>
      <c r="GEV172" s="90"/>
      <c r="GEW172" s="90"/>
      <c r="GEX172" s="90"/>
      <c r="GEY172" s="90"/>
      <c r="GEZ172" s="90"/>
      <c r="GFA172" s="90"/>
      <c r="GFB172" s="90"/>
      <c r="GFC172" s="90"/>
      <c r="GFD172" s="90"/>
      <c r="GFE172" s="90"/>
      <c r="GFF172" s="90"/>
      <c r="GFG172" s="90"/>
      <c r="GFH172" s="90"/>
      <c r="GFI172" s="90"/>
      <c r="GFJ172" s="90"/>
      <c r="GFK172" s="90"/>
      <c r="GFL172" s="90"/>
      <c r="GFM172" s="90"/>
      <c r="GFN172" s="90"/>
      <c r="GFO172" s="90"/>
      <c r="GFP172" s="90"/>
      <c r="GFQ172" s="90"/>
      <c r="GFR172" s="90"/>
      <c r="GFS172" s="90"/>
      <c r="GFT172" s="90"/>
      <c r="GFU172" s="90"/>
      <c r="GFV172" s="90"/>
      <c r="GFW172" s="90"/>
      <c r="GFX172" s="90"/>
      <c r="GFY172" s="90"/>
      <c r="GFZ172" s="90"/>
      <c r="GGA172" s="90"/>
      <c r="GGB172" s="90"/>
      <c r="GGC172" s="90"/>
      <c r="GGD172" s="90"/>
      <c r="GGE172" s="90"/>
      <c r="GGF172" s="90"/>
      <c r="GGG172" s="90"/>
      <c r="GGH172" s="90"/>
      <c r="GGI172" s="90"/>
      <c r="GGJ172" s="90"/>
      <c r="GGK172" s="90"/>
      <c r="GGL172" s="90"/>
      <c r="GGM172" s="90"/>
      <c r="GGN172" s="90"/>
      <c r="GGO172" s="90"/>
      <c r="GGP172" s="90"/>
      <c r="GGQ172" s="90"/>
      <c r="GGR172" s="90"/>
      <c r="GGS172" s="90"/>
      <c r="GGT172" s="90"/>
      <c r="GGU172" s="90"/>
      <c r="GGV172" s="90"/>
      <c r="GGW172" s="90"/>
      <c r="GGX172" s="90"/>
      <c r="GGY172" s="90"/>
      <c r="GGZ172" s="90"/>
      <c r="GHA172" s="90"/>
      <c r="GHB172" s="90"/>
      <c r="GHC172" s="90"/>
      <c r="GHD172" s="90"/>
      <c r="GHE172" s="90"/>
      <c r="GHF172" s="90"/>
      <c r="GHG172" s="90"/>
      <c r="GHH172" s="90"/>
      <c r="GHI172" s="90"/>
      <c r="GHJ172" s="90"/>
      <c r="GHK172" s="90"/>
      <c r="GHL172" s="90"/>
      <c r="GHM172" s="90"/>
      <c r="GHN172" s="90"/>
      <c r="GHO172" s="90"/>
      <c r="GHP172" s="90"/>
      <c r="GHQ172" s="90"/>
      <c r="GHR172" s="90"/>
      <c r="GHS172" s="90"/>
      <c r="GHT172" s="90"/>
      <c r="GHU172" s="90"/>
      <c r="GHV172" s="90"/>
      <c r="GHW172" s="90"/>
      <c r="GHX172" s="90"/>
      <c r="GHY172" s="90"/>
      <c r="GHZ172" s="90"/>
      <c r="GIA172" s="90"/>
      <c r="GIB172" s="90"/>
      <c r="GIC172" s="90"/>
      <c r="GID172" s="90"/>
      <c r="GIE172" s="90"/>
      <c r="GIF172" s="90"/>
      <c r="GIG172" s="90"/>
      <c r="GIH172" s="90"/>
      <c r="GII172" s="90"/>
      <c r="GIJ172" s="90"/>
      <c r="GIK172" s="90"/>
      <c r="GIL172" s="90"/>
      <c r="GIM172" s="90"/>
      <c r="GIN172" s="90"/>
      <c r="GIO172" s="90"/>
      <c r="GIP172" s="90"/>
      <c r="GIQ172" s="90"/>
      <c r="GIR172" s="90"/>
      <c r="GIS172" s="90"/>
      <c r="GIT172" s="90"/>
      <c r="GIU172" s="90"/>
      <c r="GIV172" s="90"/>
      <c r="GIW172" s="90"/>
      <c r="GIX172" s="90"/>
      <c r="GIY172" s="90"/>
      <c r="GIZ172" s="90"/>
      <c r="GJA172" s="90"/>
      <c r="GJB172" s="90"/>
      <c r="GJC172" s="90"/>
      <c r="GJD172" s="90"/>
      <c r="GJE172" s="90"/>
      <c r="GJF172" s="90"/>
      <c r="GJG172" s="90"/>
      <c r="GJH172" s="90"/>
      <c r="GJI172" s="90"/>
      <c r="GJJ172" s="90"/>
      <c r="GJK172" s="90"/>
      <c r="GJL172" s="90"/>
      <c r="GJM172" s="90"/>
      <c r="GJN172" s="90"/>
      <c r="GJO172" s="90"/>
      <c r="GJP172" s="90"/>
      <c r="GJQ172" s="90"/>
      <c r="GJR172" s="90"/>
      <c r="GJS172" s="90"/>
      <c r="GJT172" s="90"/>
      <c r="GJU172" s="90"/>
      <c r="GJV172" s="90"/>
      <c r="GJW172" s="90"/>
      <c r="GJX172" s="90"/>
      <c r="GJY172" s="90"/>
      <c r="GJZ172" s="90"/>
      <c r="GKA172" s="90"/>
      <c r="GKB172" s="90"/>
      <c r="GKC172" s="90"/>
      <c r="GKD172" s="90"/>
      <c r="GKE172" s="90"/>
      <c r="GKF172" s="90"/>
      <c r="GKG172" s="90"/>
      <c r="GKH172" s="90"/>
      <c r="GKI172" s="90"/>
      <c r="GKJ172" s="90"/>
      <c r="GKK172" s="90"/>
      <c r="GKL172" s="90"/>
      <c r="GKM172" s="90"/>
      <c r="GKN172" s="90"/>
      <c r="GKO172" s="90"/>
      <c r="GKP172" s="90"/>
      <c r="GKQ172" s="90"/>
      <c r="GKR172" s="90"/>
      <c r="GKS172" s="90"/>
      <c r="GKT172" s="90"/>
      <c r="GKU172" s="90"/>
      <c r="GKV172" s="90"/>
      <c r="GKW172" s="90"/>
      <c r="GKX172" s="90"/>
      <c r="GKY172" s="90"/>
      <c r="GKZ172" s="90"/>
      <c r="GLA172" s="90"/>
      <c r="GLB172" s="90"/>
      <c r="GLC172" s="90"/>
      <c r="GLD172" s="90"/>
      <c r="GLE172" s="90"/>
      <c r="GLF172" s="90"/>
      <c r="GLG172" s="90"/>
      <c r="GLH172" s="90"/>
      <c r="GLI172" s="90"/>
      <c r="GLJ172" s="90"/>
      <c r="GLK172" s="90"/>
      <c r="GLL172" s="90"/>
      <c r="GLM172" s="90"/>
      <c r="GLN172" s="90"/>
      <c r="GLO172" s="90"/>
      <c r="GLP172" s="90"/>
      <c r="GLQ172" s="90"/>
      <c r="GLR172" s="90"/>
      <c r="GLS172" s="90"/>
      <c r="GLT172" s="90"/>
      <c r="GLU172" s="90"/>
      <c r="GLV172" s="90"/>
      <c r="GLW172" s="90"/>
      <c r="GLX172" s="90"/>
      <c r="GLY172" s="90"/>
      <c r="GLZ172" s="90"/>
      <c r="GMA172" s="90"/>
      <c r="GMB172" s="90"/>
      <c r="GMC172" s="90"/>
      <c r="GMD172" s="90"/>
      <c r="GME172" s="90"/>
      <c r="GMF172" s="90"/>
      <c r="GMG172" s="90"/>
      <c r="GMH172" s="90"/>
      <c r="GMI172" s="90"/>
      <c r="GMJ172" s="90"/>
      <c r="GMK172" s="90"/>
      <c r="GML172" s="90"/>
      <c r="GMM172" s="90"/>
      <c r="GMN172" s="90"/>
      <c r="GMO172" s="90"/>
      <c r="GMP172" s="90"/>
      <c r="GMQ172" s="90"/>
      <c r="GMR172" s="90"/>
      <c r="GMS172" s="90"/>
      <c r="GMT172" s="90"/>
      <c r="GMU172" s="90"/>
      <c r="GMV172" s="90"/>
      <c r="GMW172" s="90"/>
      <c r="GMX172" s="90"/>
      <c r="GMY172" s="90"/>
      <c r="GMZ172" s="90"/>
      <c r="GNA172" s="90"/>
      <c r="GNB172" s="90"/>
      <c r="GNC172" s="90"/>
      <c r="GND172" s="90"/>
      <c r="GNE172" s="90"/>
      <c r="GNF172" s="90"/>
      <c r="GNG172" s="90"/>
      <c r="GNH172" s="90"/>
      <c r="GNI172" s="90"/>
      <c r="GNJ172" s="90"/>
      <c r="GNK172" s="90"/>
      <c r="GNL172" s="90"/>
      <c r="GNM172" s="90"/>
      <c r="GNN172" s="90"/>
      <c r="GNO172" s="90"/>
      <c r="GNP172" s="90"/>
      <c r="GNQ172" s="90"/>
      <c r="GNR172" s="90"/>
      <c r="GNS172" s="90"/>
      <c r="GNT172" s="90"/>
      <c r="GNU172" s="90"/>
      <c r="GNV172" s="90"/>
      <c r="GNW172" s="90"/>
      <c r="GNX172" s="90"/>
      <c r="GNY172" s="90"/>
      <c r="GNZ172" s="90"/>
      <c r="GOA172" s="90"/>
      <c r="GOB172" s="90"/>
      <c r="GOC172" s="90"/>
      <c r="GOD172" s="90"/>
      <c r="GOE172" s="90"/>
      <c r="GOF172" s="90"/>
      <c r="GOG172" s="90"/>
      <c r="GOH172" s="90"/>
      <c r="GOI172" s="90"/>
      <c r="GOJ172" s="90"/>
      <c r="GOK172" s="90"/>
      <c r="GOL172" s="90"/>
      <c r="GOM172" s="90"/>
      <c r="GON172" s="90"/>
      <c r="GOO172" s="90"/>
      <c r="GOP172" s="90"/>
      <c r="GOQ172" s="90"/>
      <c r="GOR172" s="90"/>
      <c r="GOS172" s="90"/>
      <c r="GOT172" s="90"/>
      <c r="GOU172" s="90"/>
      <c r="GOV172" s="90"/>
      <c r="GOW172" s="90"/>
      <c r="GOX172" s="90"/>
      <c r="GOY172" s="90"/>
      <c r="GOZ172" s="90"/>
      <c r="GPA172" s="90"/>
      <c r="GPB172" s="90"/>
      <c r="GPC172" s="90"/>
      <c r="GPD172" s="90"/>
      <c r="GPE172" s="90"/>
      <c r="GPF172" s="90"/>
      <c r="GPG172" s="90"/>
      <c r="GPH172" s="90"/>
      <c r="GPI172" s="90"/>
      <c r="GPJ172" s="90"/>
      <c r="GPK172" s="90"/>
      <c r="GPL172" s="90"/>
      <c r="GPM172" s="90"/>
      <c r="GPN172" s="90"/>
      <c r="GPO172" s="90"/>
      <c r="GPP172" s="90"/>
      <c r="GPQ172" s="90"/>
      <c r="GPR172" s="90"/>
      <c r="GPS172" s="90"/>
      <c r="GPT172" s="90"/>
      <c r="GPU172" s="90"/>
      <c r="GPV172" s="90"/>
      <c r="GPW172" s="90"/>
      <c r="GPX172" s="90"/>
      <c r="GPY172" s="90"/>
      <c r="GPZ172" s="90"/>
      <c r="GQA172" s="90"/>
      <c r="GQB172" s="90"/>
      <c r="GQC172" s="90"/>
      <c r="GQD172" s="90"/>
      <c r="GQE172" s="90"/>
      <c r="GQF172" s="90"/>
      <c r="GQG172" s="90"/>
      <c r="GQH172" s="90"/>
      <c r="GQI172" s="90"/>
      <c r="GQJ172" s="90"/>
      <c r="GQK172" s="90"/>
      <c r="GQL172" s="90"/>
      <c r="GQM172" s="90"/>
      <c r="GQN172" s="90"/>
      <c r="GQO172" s="90"/>
      <c r="GQP172" s="90"/>
      <c r="GQQ172" s="90"/>
      <c r="GQR172" s="90"/>
      <c r="GQS172" s="90"/>
      <c r="GQT172" s="90"/>
      <c r="GQU172" s="90"/>
      <c r="GQV172" s="90"/>
      <c r="GQW172" s="90"/>
      <c r="GQX172" s="90"/>
      <c r="GQY172" s="90"/>
      <c r="GQZ172" s="90"/>
      <c r="GRA172" s="90"/>
      <c r="GRB172" s="90"/>
      <c r="GRC172" s="90"/>
      <c r="GRD172" s="90"/>
      <c r="GRE172" s="90"/>
      <c r="GRF172" s="90"/>
      <c r="GRG172" s="90"/>
      <c r="GRH172" s="90"/>
      <c r="GRI172" s="90"/>
      <c r="GRJ172" s="90"/>
      <c r="GRK172" s="90"/>
      <c r="GRL172" s="90"/>
      <c r="GRM172" s="90"/>
      <c r="GRN172" s="90"/>
      <c r="GRO172" s="90"/>
      <c r="GRP172" s="90"/>
      <c r="GRQ172" s="90"/>
      <c r="GRR172" s="90"/>
      <c r="GRS172" s="90"/>
      <c r="GRT172" s="90"/>
      <c r="GRU172" s="90"/>
      <c r="GRV172" s="90"/>
      <c r="GRW172" s="90"/>
      <c r="GRX172" s="90"/>
      <c r="GRY172" s="90"/>
      <c r="GRZ172" s="90"/>
      <c r="GSA172" s="90"/>
      <c r="GSB172" s="90"/>
      <c r="GSC172" s="90"/>
      <c r="GSD172" s="90"/>
      <c r="GSE172" s="90"/>
      <c r="GSF172" s="90"/>
      <c r="GSG172" s="90"/>
      <c r="GSH172" s="90"/>
      <c r="GSI172" s="90"/>
      <c r="GSJ172" s="90"/>
      <c r="GSK172" s="90"/>
      <c r="GSL172" s="90"/>
      <c r="GSM172" s="90"/>
      <c r="GSN172" s="90"/>
      <c r="GSO172" s="90"/>
      <c r="GSP172" s="90"/>
      <c r="GSQ172" s="90"/>
      <c r="GSR172" s="90"/>
      <c r="GSS172" s="90"/>
      <c r="GST172" s="90"/>
      <c r="GSU172" s="90"/>
      <c r="GSV172" s="90"/>
      <c r="GSW172" s="90"/>
      <c r="GSX172" s="90"/>
      <c r="GSY172" s="90"/>
      <c r="GSZ172" s="90"/>
      <c r="GTA172" s="90"/>
      <c r="GTB172" s="90"/>
      <c r="GTC172" s="90"/>
      <c r="GTD172" s="90"/>
      <c r="GTE172" s="90"/>
      <c r="GTF172" s="90"/>
      <c r="GTG172" s="90"/>
      <c r="GTH172" s="90"/>
      <c r="GTI172" s="90"/>
      <c r="GTJ172" s="90"/>
      <c r="GTK172" s="90"/>
      <c r="GTL172" s="90"/>
      <c r="GTM172" s="90"/>
      <c r="GTN172" s="90"/>
      <c r="GTO172" s="90"/>
      <c r="GTP172" s="90"/>
      <c r="GTQ172" s="90"/>
      <c r="GTR172" s="90"/>
      <c r="GTS172" s="90"/>
      <c r="GTT172" s="90"/>
      <c r="GTU172" s="90"/>
      <c r="GTV172" s="90"/>
      <c r="GTW172" s="90"/>
      <c r="GTX172" s="90"/>
      <c r="GTY172" s="90"/>
      <c r="GTZ172" s="90"/>
      <c r="GUA172" s="90"/>
      <c r="GUB172" s="90"/>
      <c r="GUC172" s="90"/>
      <c r="GUD172" s="90"/>
      <c r="GUE172" s="90"/>
      <c r="GUF172" s="90"/>
      <c r="GUG172" s="90"/>
      <c r="GUH172" s="90"/>
      <c r="GUI172" s="90"/>
      <c r="GUJ172" s="90"/>
      <c r="GUK172" s="90"/>
      <c r="GUL172" s="90"/>
      <c r="GUM172" s="90"/>
      <c r="GUN172" s="90"/>
      <c r="GUO172" s="90"/>
      <c r="GUP172" s="90"/>
      <c r="GUQ172" s="90"/>
      <c r="GUR172" s="90"/>
      <c r="GUS172" s="90"/>
      <c r="GUT172" s="90"/>
      <c r="GUU172" s="90"/>
      <c r="GUV172" s="90"/>
      <c r="GUW172" s="90"/>
      <c r="GUX172" s="90"/>
      <c r="GUY172" s="90"/>
      <c r="GUZ172" s="90"/>
      <c r="GVA172" s="90"/>
      <c r="GVB172" s="90"/>
      <c r="GVC172" s="90"/>
      <c r="GVD172" s="90"/>
      <c r="GVE172" s="90"/>
      <c r="GVF172" s="90"/>
      <c r="GVG172" s="90"/>
      <c r="GVH172" s="90"/>
      <c r="GVI172" s="90"/>
      <c r="GVJ172" s="90"/>
      <c r="GVK172" s="90"/>
      <c r="GVL172" s="90"/>
      <c r="GVM172" s="90"/>
      <c r="GVN172" s="90"/>
      <c r="GVO172" s="90"/>
      <c r="GVP172" s="90"/>
      <c r="GVQ172" s="90"/>
      <c r="GVR172" s="90"/>
      <c r="GVS172" s="90"/>
      <c r="GVT172" s="90"/>
      <c r="GVU172" s="90"/>
      <c r="GVV172" s="90"/>
      <c r="GVW172" s="90"/>
      <c r="GVX172" s="90"/>
      <c r="GVY172" s="90"/>
      <c r="GVZ172" s="90"/>
      <c r="GWA172" s="90"/>
      <c r="GWB172" s="90"/>
      <c r="GWC172" s="90"/>
      <c r="GWD172" s="90"/>
      <c r="GWE172" s="90"/>
      <c r="GWF172" s="90"/>
      <c r="GWG172" s="90"/>
      <c r="GWH172" s="90"/>
      <c r="GWI172" s="90"/>
      <c r="GWJ172" s="90"/>
      <c r="GWK172" s="90"/>
      <c r="GWL172" s="90"/>
      <c r="GWM172" s="90"/>
      <c r="GWN172" s="90"/>
      <c r="GWO172" s="90"/>
      <c r="GWP172" s="90"/>
      <c r="GWQ172" s="90"/>
      <c r="GWR172" s="90"/>
      <c r="GWS172" s="90"/>
      <c r="GWT172" s="90"/>
      <c r="GWU172" s="90"/>
      <c r="GWV172" s="90"/>
      <c r="GWW172" s="90"/>
      <c r="GWX172" s="90"/>
      <c r="GWY172" s="90"/>
      <c r="GWZ172" s="90"/>
      <c r="GXA172" s="90"/>
      <c r="GXB172" s="90"/>
      <c r="GXC172" s="90"/>
      <c r="GXD172" s="90"/>
      <c r="GXE172" s="90"/>
      <c r="GXF172" s="90"/>
      <c r="GXG172" s="90"/>
      <c r="GXH172" s="90"/>
      <c r="GXI172" s="90"/>
      <c r="GXJ172" s="90"/>
      <c r="GXK172" s="90"/>
      <c r="GXL172" s="90"/>
      <c r="GXM172" s="90"/>
      <c r="GXN172" s="90"/>
      <c r="GXO172" s="90"/>
      <c r="GXP172" s="90"/>
      <c r="GXQ172" s="90"/>
      <c r="GXR172" s="90"/>
      <c r="GXS172" s="90"/>
      <c r="GXT172" s="90"/>
      <c r="GXU172" s="90"/>
      <c r="GXV172" s="90"/>
      <c r="GXW172" s="90"/>
      <c r="GXX172" s="90"/>
      <c r="GXY172" s="90"/>
      <c r="GXZ172" s="90"/>
      <c r="GYA172" s="90"/>
      <c r="GYB172" s="90"/>
      <c r="GYC172" s="90"/>
      <c r="GYD172" s="90"/>
      <c r="GYE172" s="90"/>
      <c r="GYF172" s="90"/>
      <c r="GYG172" s="90"/>
      <c r="GYH172" s="90"/>
      <c r="GYI172" s="90"/>
      <c r="GYJ172" s="90"/>
      <c r="GYK172" s="90"/>
      <c r="GYL172" s="90"/>
      <c r="GYM172" s="90"/>
      <c r="GYN172" s="90"/>
      <c r="GYO172" s="90"/>
      <c r="GYP172" s="90"/>
      <c r="GYQ172" s="90"/>
      <c r="GYR172" s="90"/>
      <c r="GYS172" s="90"/>
      <c r="GYT172" s="90"/>
      <c r="GYU172" s="90"/>
      <c r="GYV172" s="90"/>
      <c r="GYW172" s="90"/>
      <c r="GYX172" s="90"/>
      <c r="GYY172" s="90"/>
      <c r="GYZ172" s="90"/>
      <c r="GZA172" s="90"/>
      <c r="GZB172" s="90"/>
      <c r="GZC172" s="90"/>
      <c r="GZD172" s="90"/>
      <c r="GZE172" s="90"/>
      <c r="GZF172" s="90"/>
      <c r="GZG172" s="90"/>
      <c r="GZH172" s="90"/>
      <c r="GZI172" s="90"/>
      <c r="GZJ172" s="90"/>
      <c r="GZK172" s="90"/>
      <c r="GZL172" s="90"/>
      <c r="GZM172" s="90"/>
      <c r="GZN172" s="90"/>
      <c r="GZO172" s="90"/>
      <c r="GZP172" s="90"/>
      <c r="GZQ172" s="90"/>
      <c r="GZR172" s="90"/>
      <c r="GZS172" s="90"/>
      <c r="GZT172" s="90"/>
      <c r="GZU172" s="90"/>
      <c r="GZV172" s="90"/>
      <c r="GZW172" s="90"/>
      <c r="GZX172" s="90"/>
      <c r="GZY172" s="90"/>
      <c r="GZZ172" s="90"/>
      <c r="HAA172" s="90"/>
      <c r="HAB172" s="90"/>
      <c r="HAC172" s="90"/>
      <c r="HAD172" s="90"/>
      <c r="HAE172" s="90"/>
      <c r="HAF172" s="90"/>
      <c r="HAG172" s="90"/>
      <c r="HAH172" s="90"/>
      <c r="HAI172" s="90"/>
      <c r="HAJ172" s="90"/>
      <c r="HAK172" s="90"/>
      <c r="HAL172" s="90"/>
      <c r="HAM172" s="90"/>
      <c r="HAN172" s="90"/>
      <c r="HAO172" s="90"/>
      <c r="HAP172" s="90"/>
      <c r="HAQ172" s="90"/>
      <c r="HAR172" s="90"/>
      <c r="HAS172" s="90"/>
      <c r="HAT172" s="90"/>
      <c r="HAU172" s="90"/>
      <c r="HAV172" s="90"/>
      <c r="HAW172" s="90"/>
      <c r="HAX172" s="90"/>
      <c r="HAY172" s="90"/>
      <c r="HAZ172" s="90"/>
      <c r="HBA172" s="90"/>
      <c r="HBB172" s="90"/>
      <c r="HBC172" s="90"/>
      <c r="HBD172" s="90"/>
      <c r="HBE172" s="90"/>
      <c r="HBF172" s="90"/>
      <c r="HBG172" s="90"/>
      <c r="HBH172" s="90"/>
      <c r="HBI172" s="90"/>
      <c r="HBJ172" s="90"/>
      <c r="HBK172" s="90"/>
      <c r="HBL172" s="90"/>
      <c r="HBM172" s="90"/>
      <c r="HBN172" s="90"/>
      <c r="HBO172" s="90"/>
      <c r="HBP172" s="90"/>
      <c r="HBQ172" s="90"/>
      <c r="HBR172" s="90"/>
      <c r="HBS172" s="90"/>
      <c r="HBT172" s="90"/>
      <c r="HBU172" s="90"/>
      <c r="HBV172" s="90"/>
      <c r="HBW172" s="90"/>
      <c r="HBX172" s="90"/>
      <c r="HBY172" s="90"/>
      <c r="HBZ172" s="90"/>
      <c r="HCA172" s="90"/>
      <c r="HCB172" s="90"/>
      <c r="HCC172" s="90"/>
      <c r="HCD172" s="90"/>
      <c r="HCE172" s="90"/>
      <c r="HCF172" s="90"/>
      <c r="HCG172" s="90"/>
      <c r="HCH172" s="90"/>
      <c r="HCI172" s="90"/>
      <c r="HCJ172" s="90"/>
      <c r="HCK172" s="90"/>
      <c r="HCL172" s="90"/>
      <c r="HCM172" s="90"/>
      <c r="HCN172" s="90"/>
      <c r="HCO172" s="90"/>
      <c r="HCP172" s="90"/>
      <c r="HCQ172" s="90"/>
      <c r="HCR172" s="90"/>
      <c r="HCS172" s="90"/>
      <c r="HCT172" s="90"/>
      <c r="HCU172" s="90"/>
      <c r="HCV172" s="90"/>
      <c r="HCW172" s="90"/>
      <c r="HCX172" s="90"/>
      <c r="HCY172" s="90"/>
      <c r="HCZ172" s="90"/>
      <c r="HDA172" s="90"/>
      <c r="HDB172" s="90"/>
      <c r="HDC172" s="90"/>
      <c r="HDD172" s="90"/>
      <c r="HDE172" s="90"/>
      <c r="HDF172" s="90"/>
      <c r="HDG172" s="90"/>
      <c r="HDH172" s="90"/>
      <c r="HDI172" s="90"/>
      <c r="HDJ172" s="90"/>
      <c r="HDK172" s="90"/>
      <c r="HDL172" s="90"/>
      <c r="HDM172" s="90"/>
      <c r="HDN172" s="90"/>
      <c r="HDO172" s="90"/>
      <c r="HDP172" s="90"/>
      <c r="HDQ172" s="90"/>
      <c r="HDR172" s="90"/>
      <c r="HDS172" s="90"/>
      <c r="HDT172" s="90"/>
      <c r="HDU172" s="90"/>
      <c r="HDV172" s="90"/>
      <c r="HDW172" s="90"/>
      <c r="HDX172" s="90"/>
      <c r="HDY172" s="90"/>
      <c r="HDZ172" s="90"/>
      <c r="HEA172" s="90"/>
      <c r="HEB172" s="90"/>
      <c r="HEC172" s="90"/>
      <c r="HED172" s="90"/>
      <c r="HEE172" s="90"/>
      <c r="HEF172" s="90"/>
      <c r="HEG172" s="90"/>
      <c r="HEH172" s="90"/>
      <c r="HEI172" s="90"/>
      <c r="HEJ172" s="90"/>
      <c r="HEK172" s="90"/>
      <c r="HEL172" s="90"/>
      <c r="HEM172" s="90"/>
      <c r="HEN172" s="90"/>
      <c r="HEO172" s="90"/>
      <c r="HEP172" s="90"/>
      <c r="HEQ172" s="90"/>
      <c r="HER172" s="90"/>
      <c r="HES172" s="90"/>
      <c r="HET172" s="90"/>
      <c r="HEU172" s="90"/>
      <c r="HEV172" s="90"/>
      <c r="HEW172" s="90"/>
      <c r="HEX172" s="90"/>
      <c r="HEY172" s="90"/>
      <c r="HEZ172" s="90"/>
      <c r="HFA172" s="90"/>
      <c r="HFB172" s="90"/>
      <c r="HFC172" s="90"/>
      <c r="HFD172" s="90"/>
      <c r="HFE172" s="90"/>
      <c r="HFF172" s="90"/>
      <c r="HFG172" s="90"/>
      <c r="HFH172" s="90"/>
      <c r="HFI172" s="90"/>
      <c r="HFJ172" s="90"/>
      <c r="HFK172" s="90"/>
      <c r="HFL172" s="90"/>
      <c r="HFM172" s="90"/>
      <c r="HFN172" s="90"/>
      <c r="HFO172" s="90"/>
      <c r="HFP172" s="90"/>
      <c r="HFQ172" s="90"/>
      <c r="HFR172" s="90"/>
      <c r="HFS172" s="90"/>
      <c r="HFT172" s="90"/>
      <c r="HFU172" s="90"/>
      <c r="HFV172" s="90"/>
      <c r="HFW172" s="90"/>
      <c r="HFX172" s="90"/>
      <c r="HFY172" s="90"/>
      <c r="HFZ172" s="90"/>
      <c r="HGA172" s="90"/>
      <c r="HGB172" s="90"/>
      <c r="HGC172" s="90"/>
      <c r="HGD172" s="90"/>
      <c r="HGE172" s="90"/>
      <c r="HGF172" s="90"/>
      <c r="HGG172" s="90"/>
      <c r="HGH172" s="90"/>
      <c r="HGI172" s="90"/>
      <c r="HGJ172" s="90"/>
      <c r="HGK172" s="90"/>
      <c r="HGL172" s="90"/>
      <c r="HGM172" s="90"/>
      <c r="HGN172" s="90"/>
      <c r="HGO172" s="90"/>
      <c r="HGP172" s="90"/>
      <c r="HGQ172" s="90"/>
      <c r="HGR172" s="90"/>
      <c r="HGS172" s="90"/>
      <c r="HGT172" s="90"/>
      <c r="HGU172" s="90"/>
      <c r="HGV172" s="90"/>
      <c r="HGW172" s="90"/>
      <c r="HGX172" s="90"/>
      <c r="HGY172" s="90"/>
      <c r="HGZ172" s="90"/>
      <c r="HHA172" s="90"/>
      <c r="HHB172" s="90"/>
      <c r="HHC172" s="90"/>
      <c r="HHD172" s="90"/>
      <c r="HHE172" s="90"/>
      <c r="HHF172" s="90"/>
      <c r="HHG172" s="90"/>
      <c r="HHH172" s="90"/>
      <c r="HHI172" s="90"/>
      <c r="HHJ172" s="90"/>
      <c r="HHK172" s="90"/>
      <c r="HHL172" s="90"/>
      <c r="HHM172" s="90"/>
      <c r="HHN172" s="90"/>
      <c r="HHO172" s="90"/>
      <c r="HHP172" s="90"/>
      <c r="HHQ172" s="90"/>
      <c r="HHR172" s="90"/>
      <c r="HHS172" s="90"/>
      <c r="HHT172" s="90"/>
      <c r="HHU172" s="90"/>
      <c r="HHV172" s="90"/>
      <c r="HHW172" s="90"/>
      <c r="HHX172" s="90"/>
      <c r="HHY172" s="90"/>
      <c r="HHZ172" s="90"/>
      <c r="HIA172" s="90"/>
      <c r="HIB172" s="90"/>
      <c r="HIC172" s="90"/>
      <c r="HID172" s="90"/>
      <c r="HIE172" s="90"/>
      <c r="HIF172" s="90"/>
      <c r="HIG172" s="90"/>
      <c r="HIH172" s="90"/>
      <c r="HII172" s="90"/>
      <c r="HIJ172" s="90"/>
      <c r="HIK172" s="90"/>
      <c r="HIL172" s="90"/>
      <c r="HIM172" s="90"/>
      <c r="HIN172" s="90"/>
      <c r="HIO172" s="90"/>
      <c r="HIP172" s="90"/>
      <c r="HIQ172" s="90"/>
      <c r="HIR172" s="90"/>
      <c r="HIS172" s="90"/>
      <c r="HIT172" s="90"/>
      <c r="HIU172" s="90"/>
      <c r="HIV172" s="90"/>
      <c r="HIW172" s="90"/>
      <c r="HIX172" s="90"/>
      <c r="HIY172" s="90"/>
      <c r="HIZ172" s="90"/>
      <c r="HJA172" s="90"/>
      <c r="HJB172" s="90"/>
      <c r="HJC172" s="90"/>
      <c r="HJD172" s="90"/>
      <c r="HJE172" s="90"/>
      <c r="HJF172" s="90"/>
      <c r="HJG172" s="90"/>
      <c r="HJH172" s="90"/>
      <c r="HJI172" s="90"/>
      <c r="HJJ172" s="90"/>
      <c r="HJK172" s="90"/>
      <c r="HJL172" s="90"/>
      <c r="HJM172" s="90"/>
      <c r="HJN172" s="90"/>
      <c r="HJO172" s="90"/>
      <c r="HJP172" s="90"/>
      <c r="HJQ172" s="90"/>
      <c r="HJR172" s="90"/>
      <c r="HJS172" s="90"/>
      <c r="HJT172" s="90"/>
      <c r="HJU172" s="90"/>
      <c r="HJV172" s="90"/>
      <c r="HJW172" s="90"/>
      <c r="HJX172" s="90"/>
      <c r="HJY172" s="90"/>
      <c r="HJZ172" s="90"/>
      <c r="HKA172" s="90"/>
      <c r="HKB172" s="90"/>
      <c r="HKC172" s="90"/>
      <c r="HKD172" s="90"/>
      <c r="HKE172" s="90"/>
      <c r="HKF172" s="90"/>
      <c r="HKG172" s="90"/>
      <c r="HKH172" s="90"/>
      <c r="HKI172" s="90"/>
      <c r="HKJ172" s="90"/>
      <c r="HKK172" s="90"/>
      <c r="HKL172" s="90"/>
      <c r="HKM172" s="90"/>
      <c r="HKN172" s="90"/>
      <c r="HKO172" s="90"/>
      <c r="HKP172" s="90"/>
      <c r="HKQ172" s="90"/>
      <c r="HKR172" s="90"/>
      <c r="HKS172" s="90"/>
      <c r="HKT172" s="90"/>
      <c r="HKU172" s="90"/>
      <c r="HKV172" s="90"/>
      <c r="HKW172" s="90"/>
      <c r="HKX172" s="90"/>
      <c r="HKY172" s="90"/>
      <c r="HKZ172" s="90"/>
      <c r="HLA172" s="90"/>
      <c r="HLB172" s="90"/>
      <c r="HLC172" s="90"/>
      <c r="HLD172" s="90"/>
      <c r="HLE172" s="90"/>
      <c r="HLF172" s="90"/>
      <c r="HLG172" s="90"/>
      <c r="HLH172" s="90"/>
      <c r="HLI172" s="90"/>
      <c r="HLJ172" s="90"/>
      <c r="HLK172" s="90"/>
      <c r="HLL172" s="90"/>
      <c r="HLM172" s="90"/>
      <c r="HLN172" s="90"/>
      <c r="HLO172" s="90"/>
      <c r="HLP172" s="90"/>
      <c r="HLQ172" s="90"/>
      <c r="HLR172" s="90"/>
      <c r="HLS172" s="90"/>
      <c r="HLT172" s="90"/>
      <c r="HLU172" s="90"/>
      <c r="HLV172" s="90"/>
      <c r="HLW172" s="90"/>
      <c r="HLX172" s="90"/>
      <c r="HLY172" s="90"/>
      <c r="HLZ172" s="90"/>
      <c r="HMA172" s="90"/>
      <c r="HMB172" s="90"/>
      <c r="HMC172" s="90"/>
      <c r="HMD172" s="90"/>
      <c r="HME172" s="90"/>
      <c r="HMF172" s="90"/>
      <c r="HMG172" s="90"/>
      <c r="HMH172" s="90"/>
      <c r="HMI172" s="90"/>
      <c r="HMJ172" s="90"/>
      <c r="HMK172" s="90"/>
      <c r="HML172" s="90"/>
      <c r="HMM172" s="90"/>
      <c r="HMN172" s="90"/>
      <c r="HMO172" s="90"/>
      <c r="HMP172" s="90"/>
      <c r="HMQ172" s="90"/>
      <c r="HMR172" s="90"/>
      <c r="HMS172" s="90"/>
      <c r="HMT172" s="90"/>
      <c r="HMU172" s="90"/>
      <c r="HMV172" s="90"/>
      <c r="HMW172" s="90"/>
      <c r="HMX172" s="90"/>
      <c r="HMY172" s="90"/>
      <c r="HMZ172" s="90"/>
      <c r="HNA172" s="90"/>
      <c r="HNB172" s="90"/>
      <c r="HNC172" s="90"/>
      <c r="HND172" s="90"/>
      <c r="HNE172" s="90"/>
      <c r="HNF172" s="90"/>
      <c r="HNG172" s="90"/>
      <c r="HNH172" s="90"/>
      <c r="HNI172" s="90"/>
      <c r="HNJ172" s="90"/>
      <c r="HNK172" s="90"/>
      <c r="HNL172" s="90"/>
      <c r="HNM172" s="90"/>
      <c r="HNN172" s="90"/>
      <c r="HNO172" s="90"/>
      <c r="HNP172" s="90"/>
      <c r="HNQ172" s="90"/>
      <c r="HNR172" s="90"/>
      <c r="HNS172" s="90"/>
      <c r="HNT172" s="90"/>
      <c r="HNU172" s="90"/>
      <c r="HNV172" s="90"/>
      <c r="HNW172" s="90"/>
      <c r="HNX172" s="90"/>
      <c r="HNY172" s="90"/>
      <c r="HNZ172" s="90"/>
      <c r="HOA172" s="90"/>
      <c r="HOB172" s="90"/>
      <c r="HOC172" s="90"/>
      <c r="HOD172" s="90"/>
      <c r="HOE172" s="90"/>
      <c r="HOF172" s="90"/>
      <c r="HOG172" s="90"/>
      <c r="HOH172" s="90"/>
      <c r="HOI172" s="90"/>
      <c r="HOJ172" s="90"/>
      <c r="HOK172" s="90"/>
      <c r="HOL172" s="90"/>
      <c r="HOM172" s="90"/>
      <c r="HON172" s="90"/>
      <c r="HOO172" s="90"/>
      <c r="HOP172" s="90"/>
      <c r="HOQ172" s="90"/>
      <c r="HOR172" s="90"/>
      <c r="HOS172" s="90"/>
      <c r="HOT172" s="90"/>
      <c r="HOU172" s="90"/>
      <c r="HOV172" s="90"/>
      <c r="HOW172" s="90"/>
      <c r="HOX172" s="90"/>
      <c r="HOY172" s="90"/>
      <c r="HOZ172" s="90"/>
      <c r="HPA172" s="90"/>
      <c r="HPB172" s="90"/>
      <c r="HPC172" s="90"/>
      <c r="HPD172" s="90"/>
      <c r="HPE172" s="90"/>
      <c r="HPF172" s="90"/>
      <c r="HPG172" s="90"/>
      <c r="HPH172" s="90"/>
      <c r="HPI172" s="90"/>
      <c r="HPJ172" s="90"/>
      <c r="HPK172" s="90"/>
      <c r="HPL172" s="90"/>
      <c r="HPM172" s="90"/>
      <c r="HPN172" s="90"/>
      <c r="HPO172" s="90"/>
      <c r="HPP172" s="90"/>
      <c r="HPQ172" s="90"/>
      <c r="HPR172" s="90"/>
      <c r="HPS172" s="90"/>
      <c r="HPT172" s="90"/>
      <c r="HPU172" s="90"/>
      <c r="HPV172" s="90"/>
      <c r="HPW172" s="90"/>
      <c r="HPX172" s="90"/>
      <c r="HPY172" s="90"/>
      <c r="HPZ172" s="90"/>
      <c r="HQA172" s="90"/>
      <c r="HQB172" s="90"/>
      <c r="HQC172" s="90"/>
      <c r="HQD172" s="90"/>
      <c r="HQE172" s="90"/>
      <c r="HQF172" s="90"/>
      <c r="HQG172" s="90"/>
      <c r="HQH172" s="90"/>
      <c r="HQI172" s="90"/>
      <c r="HQJ172" s="90"/>
      <c r="HQK172" s="90"/>
      <c r="HQL172" s="90"/>
      <c r="HQM172" s="90"/>
      <c r="HQN172" s="90"/>
      <c r="HQO172" s="90"/>
      <c r="HQP172" s="90"/>
      <c r="HQQ172" s="90"/>
      <c r="HQR172" s="90"/>
      <c r="HQS172" s="90"/>
      <c r="HQT172" s="90"/>
      <c r="HQU172" s="90"/>
      <c r="HQV172" s="90"/>
      <c r="HQW172" s="90"/>
      <c r="HQX172" s="90"/>
      <c r="HQY172" s="90"/>
      <c r="HQZ172" s="90"/>
      <c r="HRA172" s="90"/>
      <c r="HRB172" s="90"/>
      <c r="HRC172" s="90"/>
      <c r="HRD172" s="90"/>
      <c r="HRE172" s="90"/>
      <c r="HRF172" s="90"/>
      <c r="HRG172" s="90"/>
      <c r="HRH172" s="90"/>
      <c r="HRI172" s="90"/>
      <c r="HRJ172" s="90"/>
      <c r="HRK172" s="90"/>
      <c r="HRL172" s="90"/>
      <c r="HRM172" s="90"/>
      <c r="HRN172" s="90"/>
      <c r="HRO172" s="90"/>
      <c r="HRP172" s="90"/>
      <c r="HRQ172" s="90"/>
      <c r="HRR172" s="90"/>
      <c r="HRS172" s="90"/>
      <c r="HRT172" s="90"/>
      <c r="HRU172" s="90"/>
      <c r="HRV172" s="90"/>
      <c r="HRW172" s="90"/>
      <c r="HRX172" s="90"/>
      <c r="HRY172" s="90"/>
      <c r="HRZ172" s="90"/>
      <c r="HSA172" s="90"/>
      <c r="HSB172" s="90"/>
      <c r="HSC172" s="90"/>
      <c r="HSD172" s="90"/>
      <c r="HSE172" s="90"/>
      <c r="HSF172" s="90"/>
      <c r="HSG172" s="90"/>
      <c r="HSH172" s="90"/>
      <c r="HSI172" s="90"/>
      <c r="HSJ172" s="90"/>
      <c r="HSK172" s="90"/>
      <c r="HSL172" s="90"/>
      <c r="HSM172" s="90"/>
      <c r="HSN172" s="90"/>
      <c r="HSO172" s="90"/>
      <c r="HSP172" s="90"/>
      <c r="HSQ172" s="90"/>
      <c r="HSR172" s="90"/>
      <c r="HSS172" s="90"/>
      <c r="HST172" s="90"/>
      <c r="HSU172" s="90"/>
      <c r="HSV172" s="90"/>
      <c r="HSW172" s="90"/>
      <c r="HSX172" s="90"/>
      <c r="HSY172" s="90"/>
      <c r="HSZ172" s="90"/>
      <c r="HTA172" s="90"/>
      <c r="HTB172" s="90"/>
      <c r="HTC172" s="90"/>
      <c r="HTD172" s="90"/>
      <c r="HTE172" s="90"/>
      <c r="HTF172" s="90"/>
      <c r="HTG172" s="90"/>
      <c r="HTH172" s="90"/>
      <c r="HTI172" s="90"/>
      <c r="HTJ172" s="90"/>
      <c r="HTK172" s="90"/>
      <c r="HTL172" s="90"/>
      <c r="HTM172" s="90"/>
      <c r="HTN172" s="90"/>
      <c r="HTO172" s="90"/>
      <c r="HTP172" s="90"/>
      <c r="HTQ172" s="90"/>
      <c r="HTR172" s="90"/>
      <c r="HTS172" s="90"/>
      <c r="HTT172" s="90"/>
      <c r="HTU172" s="90"/>
      <c r="HTV172" s="90"/>
      <c r="HTW172" s="90"/>
      <c r="HTX172" s="90"/>
      <c r="HTY172" s="90"/>
      <c r="HTZ172" s="90"/>
      <c r="HUA172" s="90"/>
      <c r="HUB172" s="90"/>
      <c r="HUC172" s="90"/>
      <c r="HUD172" s="90"/>
      <c r="HUE172" s="90"/>
      <c r="HUF172" s="90"/>
      <c r="HUG172" s="90"/>
      <c r="HUH172" s="90"/>
      <c r="HUI172" s="90"/>
      <c r="HUJ172" s="90"/>
      <c r="HUK172" s="90"/>
      <c r="HUL172" s="90"/>
      <c r="HUM172" s="90"/>
      <c r="HUN172" s="90"/>
      <c r="HUO172" s="90"/>
      <c r="HUP172" s="90"/>
      <c r="HUQ172" s="90"/>
      <c r="HUR172" s="90"/>
      <c r="HUS172" s="90"/>
      <c r="HUT172" s="90"/>
      <c r="HUU172" s="90"/>
      <c r="HUV172" s="90"/>
      <c r="HUW172" s="90"/>
      <c r="HUX172" s="90"/>
      <c r="HUY172" s="90"/>
      <c r="HUZ172" s="90"/>
      <c r="HVA172" s="90"/>
      <c r="HVB172" s="90"/>
      <c r="HVC172" s="90"/>
      <c r="HVD172" s="90"/>
      <c r="HVE172" s="90"/>
      <c r="HVF172" s="90"/>
      <c r="HVG172" s="90"/>
      <c r="HVH172" s="90"/>
      <c r="HVI172" s="90"/>
      <c r="HVJ172" s="90"/>
      <c r="HVK172" s="90"/>
      <c r="HVL172" s="90"/>
      <c r="HVM172" s="90"/>
      <c r="HVN172" s="90"/>
      <c r="HVO172" s="90"/>
      <c r="HVP172" s="90"/>
      <c r="HVQ172" s="90"/>
      <c r="HVR172" s="90"/>
      <c r="HVS172" s="90"/>
      <c r="HVT172" s="90"/>
      <c r="HVU172" s="90"/>
      <c r="HVV172" s="90"/>
      <c r="HVW172" s="90"/>
      <c r="HVX172" s="90"/>
      <c r="HVY172" s="90"/>
      <c r="HVZ172" s="90"/>
      <c r="HWA172" s="90"/>
      <c r="HWB172" s="90"/>
      <c r="HWC172" s="90"/>
      <c r="HWD172" s="90"/>
      <c r="HWE172" s="90"/>
      <c r="HWF172" s="90"/>
      <c r="HWG172" s="90"/>
      <c r="HWH172" s="90"/>
      <c r="HWI172" s="90"/>
      <c r="HWJ172" s="90"/>
      <c r="HWK172" s="90"/>
      <c r="HWL172" s="90"/>
      <c r="HWM172" s="90"/>
      <c r="HWN172" s="90"/>
      <c r="HWO172" s="90"/>
      <c r="HWP172" s="90"/>
      <c r="HWQ172" s="90"/>
      <c r="HWR172" s="90"/>
      <c r="HWS172" s="90"/>
      <c r="HWT172" s="90"/>
      <c r="HWU172" s="90"/>
      <c r="HWV172" s="90"/>
      <c r="HWW172" s="90"/>
      <c r="HWX172" s="90"/>
      <c r="HWY172" s="90"/>
      <c r="HWZ172" s="90"/>
      <c r="HXA172" s="90"/>
      <c r="HXB172" s="90"/>
      <c r="HXC172" s="90"/>
      <c r="HXD172" s="90"/>
      <c r="HXE172" s="90"/>
      <c r="HXF172" s="90"/>
      <c r="HXG172" s="90"/>
      <c r="HXH172" s="90"/>
      <c r="HXI172" s="90"/>
      <c r="HXJ172" s="90"/>
      <c r="HXK172" s="90"/>
      <c r="HXL172" s="90"/>
      <c r="HXM172" s="90"/>
      <c r="HXN172" s="90"/>
      <c r="HXO172" s="90"/>
      <c r="HXP172" s="90"/>
      <c r="HXQ172" s="90"/>
      <c r="HXR172" s="90"/>
      <c r="HXS172" s="90"/>
      <c r="HXT172" s="90"/>
      <c r="HXU172" s="90"/>
      <c r="HXV172" s="90"/>
      <c r="HXW172" s="90"/>
      <c r="HXX172" s="90"/>
      <c r="HXY172" s="90"/>
      <c r="HXZ172" s="90"/>
      <c r="HYA172" s="90"/>
      <c r="HYB172" s="90"/>
      <c r="HYC172" s="90"/>
      <c r="HYD172" s="90"/>
      <c r="HYE172" s="90"/>
      <c r="HYF172" s="90"/>
      <c r="HYG172" s="90"/>
      <c r="HYH172" s="90"/>
      <c r="HYI172" s="90"/>
      <c r="HYJ172" s="90"/>
      <c r="HYK172" s="90"/>
      <c r="HYL172" s="90"/>
      <c r="HYM172" s="90"/>
      <c r="HYN172" s="90"/>
      <c r="HYO172" s="90"/>
      <c r="HYP172" s="90"/>
      <c r="HYQ172" s="90"/>
      <c r="HYR172" s="90"/>
      <c r="HYS172" s="90"/>
      <c r="HYT172" s="90"/>
      <c r="HYU172" s="90"/>
      <c r="HYV172" s="90"/>
      <c r="HYW172" s="90"/>
      <c r="HYX172" s="90"/>
      <c r="HYY172" s="90"/>
      <c r="HYZ172" s="90"/>
      <c r="HZA172" s="90"/>
      <c r="HZB172" s="90"/>
      <c r="HZC172" s="90"/>
      <c r="HZD172" s="90"/>
      <c r="HZE172" s="90"/>
      <c r="HZF172" s="90"/>
      <c r="HZG172" s="90"/>
      <c r="HZH172" s="90"/>
      <c r="HZI172" s="90"/>
      <c r="HZJ172" s="90"/>
      <c r="HZK172" s="90"/>
      <c r="HZL172" s="90"/>
      <c r="HZM172" s="90"/>
      <c r="HZN172" s="90"/>
      <c r="HZO172" s="90"/>
      <c r="HZP172" s="90"/>
      <c r="HZQ172" s="90"/>
      <c r="HZR172" s="90"/>
      <c r="HZS172" s="90"/>
      <c r="HZT172" s="90"/>
      <c r="HZU172" s="90"/>
      <c r="HZV172" s="90"/>
      <c r="HZW172" s="90"/>
      <c r="HZX172" s="90"/>
      <c r="HZY172" s="90"/>
      <c r="HZZ172" s="90"/>
      <c r="IAA172" s="90"/>
      <c r="IAB172" s="90"/>
      <c r="IAC172" s="90"/>
      <c r="IAD172" s="90"/>
      <c r="IAE172" s="90"/>
      <c r="IAF172" s="90"/>
      <c r="IAG172" s="90"/>
      <c r="IAH172" s="90"/>
      <c r="IAI172" s="90"/>
      <c r="IAJ172" s="90"/>
      <c r="IAK172" s="90"/>
      <c r="IAL172" s="90"/>
      <c r="IAM172" s="90"/>
      <c r="IAN172" s="90"/>
      <c r="IAO172" s="90"/>
      <c r="IAP172" s="90"/>
      <c r="IAQ172" s="90"/>
      <c r="IAR172" s="90"/>
      <c r="IAS172" s="90"/>
      <c r="IAT172" s="90"/>
      <c r="IAU172" s="90"/>
      <c r="IAV172" s="90"/>
      <c r="IAW172" s="90"/>
      <c r="IAX172" s="90"/>
      <c r="IAY172" s="90"/>
      <c r="IAZ172" s="90"/>
      <c r="IBA172" s="90"/>
      <c r="IBB172" s="90"/>
      <c r="IBC172" s="90"/>
      <c r="IBD172" s="90"/>
      <c r="IBE172" s="90"/>
      <c r="IBF172" s="90"/>
      <c r="IBG172" s="90"/>
      <c r="IBH172" s="90"/>
      <c r="IBI172" s="90"/>
      <c r="IBJ172" s="90"/>
      <c r="IBK172" s="90"/>
      <c r="IBL172" s="90"/>
      <c r="IBM172" s="90"/>
      <c r="IBN172" s="90"/>
      <c r="IBO172" s="90"/>
      <c r="IBP172" s="90"/>
      <c r="IBQ172" s="90"/>
      <c r="IBR172" s="90"/>
      <c r="IBS172" s="90"/>
      <c r="IBT172" s="90"/>
      <c r="IBU172" s="90"/>
      <c r="IBV172" s="90"/>
      <c r="IBW172" s="90"/>
      <c r="IBX172" s="90"/>
      <c r="IBY172" s="90"/>
      <c r="IBZ172" s="90"/>
      <c r="ICA172" s="90"/>
      <c r="ICB172" s="90"/>
      <c r="ICC172" s="90"/>
      <c r="ICD172" s="90"/>
      <c r="ICE172" s="90"/>
      <c r="ICF172" s="90"/>
      <c r="ICG172" s="90"/>
      <c r="ICH172" s="90"/>
      <c r="ICI172" s="90"/>
      <c r="ICJ172" s="90"/>
      <c r="ICK172" s="90"/>
      <c r="ICL172" s="90"/>
      <c r="ICM172" s="90"/>
      <c r="ICN172" s="90"/>
      <c r="ICO172" s="90"/>
      <c r="ICP172" s="90"/>
      <c r="ICQ172" s="90"/>
      <c r="ICR172" s="90"/>
      <c r="ICS172" s="90"/>
      <c r="ICT172" s="90"/>
      <c r="ICU172" s="90"/>
      <c r="ICV172" s="90"/>
      <c r="ICW172" s="90"/>
      <c r="ICX172" s="90"/>
      <c r="ICY172" s="90"/>
      <c r="ICZ172" s="90"/>
      <c r="IDA172" s="90"/>
      <c r="IDB172" s="90"/>
      <c r="IDC172" s="90"/>
      <c r="IDD172" s="90"/>
      <c r="IDE172" s="90"/>
      <c r="IDF172" s="90"/>
      <c r="IDG172" s="90"/>
      <c r="IDH172" s="90"/>
      <c r="IDI172" s="90"/>
      <c r="IDJ172" s="90"/>
      <c r="IDK172" s="90"/>
      <c r="IDL172" s="90"/>
      <c r="IDM172" s="90"/>
      <c r="IDN172" s="90"/>
      <c r="IDO172" s="90"/>
      <c r="IDP172" s="90"/>
      <c r="IDQ172" s="90"/>
      <c r="IDR172" s="90"/>
      <c r="IDS172" s="90"/>
      <c r="IDT172" s="90"/>
      <c r="IDU172" s="90"/>
      <c r="IDV172" s="90"/>
      <c r="IDW172" s="90"/>
      <c r="IDX172" s="90"/>
      <c r="IDY172" s="90"/>
      <c r="IDZ172" s="90"/>
      <c r="IEA172" s="90"/>
      <c r="IEB172" s="90"/>
      <c r="IEC172" s="90"/>
      <c r="IED172" s="90"/>
      <c r="IEE172" s="90"/>
      <c r="IEF172" s="90"/>
      <c r="IEG172" s="90"/>
      <c r="IEH172" s="90"/>
      <c r="IEI172" s="90"/>
      <c r="IEJ172" s="90"/>
      <c r="IEK172" s="90"/>
      <c r="IEL172" s="90"/>
      <c r="IEM172" s="90"/>
      <c r="IEN172" s="90"/>
      <c r="IEO172" s="90"/>
      <c r="IEP172" s="90"/>
      <c r="IEQ172" s="90"/>
      <c r="IER172" s="90"/>
      <c r="IES172" s="90"/>
      <c r="IET172" s="90"/>
      <c r="IEU172" s="90"/>
      <c r="IEV172" s="90"/>
      <c r="IEW172" s="90"/>
      <c r="IEX172" s="90"/>
      <c r="IEY172" s="90"/>
      <c r="IEZ172" s="90"/>
      <c r="IFA172" s="90"/>
      <c r="IFB172" s="90"/>
      <c r="IFC172" s="90"/>
      <c r="IFD172" s="90"/>
      <c r="IFE172" s="90"/>
      <c r="IFF172" s="90"/>
      <c r="IFG172" s="90"/>
      <c r="IFH172" s="90"/>
      <c r="IFI172" s="90"/>
      <c r="IFJ172" s="90"/>
      <c r="IFK172" s="90"/>
      <c r="IFL172" s="90"/>
      <c r="IFM172" s="90"/>
      <c r="IFN172" s="90"/>
      <c r="IFO172" s="90"/>
      <c r="IFP172" s="90"/>
      <c r="IFQ172" s="90"/>
      <c r="IFR172" s="90"/>
      <c r="IFS172" s="90"/>
      <c r="IFT172" s="90"/>
      <c r="IFU172" s="90"/>
      <c r="IFV172" s="90"/>
      <c r="IFW172" s="90"/>
      <c r="IFX172" s="90"/>
      <c r="IFY172" s="90"/>
      <c r="IFZ172" s="90"/>
      <c r="IGA172" s="90"/>
      <c r="IGB172" s="90"/>
      <c r="IGC172" s="90"/>
      <c r="IGD172" s="90"/>
      <c r="IGE172" s="90"/>
      <c r="IGF172" s="90"/>
      <c r="IGG172" s="90"/>
      <c r="IGH172" s="90"/>
      <c r="IGI172" s="90"/>
      <c r="IGJ172" s="90"/>
      <c r="IGK172" s="90"/>
      <c r="IGL172" s="90"/>
      <c r="IGM172" s="90"/>
      <c r="IGN172" s="90"/>
      <c r="IGO172" s="90"/>
      <c r="IGP172" s="90"/>
      <c r="IGQ172" s="90"/>
      <c r="IGR172" s="90"/>
      <c r="IGS172" s="90"/>
      <c r="IGT172" s="90"/>
      <c r="IGU172" s="90"/>
      <c r="IGV172" s="90"/>
      <c r="IGW172" s="90"/>
      <c r="IGX172" s="90"/>
      <c r="IGY172" s="90"/>
      <c r="IGZ172" s="90"/>
      <c r="IHA172" s="90"/>
      <c r="IHB172" s="90"/>
      <c r="IHC172" s="90"/>
      <c r="IHD172" s="90"/>
      <c r="IHE172" s="90"/>
      <c r="IHF172" s="90"/>
      <c r="IHG172" s="90"/>
      <c r="IHH172" s="90"/>
      <c r="IHI172" s="90"/>
      <c r="IHJ172" s="90"/>
      <c r="IHK172" s="90"/>
      <c r="IHL172" s="90"/>
      <c r="IHM172" s="90"/>
      <c r="IHN172" s="90"/>
      <c r="IHO172" s="90"/>
      <c r="IHP172" s="90"/>
      <c r="IHQ172" s="90"/>
      <c r="IHR172" s="90"/>
      <c r="IHS172" s="90"/>
      <c r="IHT172" s="90"/>
      <c r="IHU172" s="90"/>
      <c r="IHV172" s="90"/>
      <c r="IHW172" s="90"/>
      <c r="IHX172" s="90"/>
      <c r="IHY172" s="90"/>
      <c r="IHZ172" s="90"/>
      <c r="IIA172" s="90"/>
      <c r="IIB172" s="90"/>
      <c r="IIC172" s="90"/>
      <c r="IID172" s="90"/>
      <c r="IIE172" s="90"/>
      <c r="IIF172" s="90"/>
      <c r="IIG172" s="90"/>
      <c r="IIH172" s="90"/>
      <c r="III172" s="90"/>
      <c r="IIJ172" s="90"/>
      <c r="IIK172" s="90"/>
      <c r="IIL172" s="90"/>
      <c r="IIM172" s="90"/>
      <c r="IIN172" s="90"/>
      <c r="IIO172" s="90"/>
      <c r="IIP172" s="90"/>
      <c r="IIQ172" s="90"/>
      <c r="IIR172" s="90"/>
      <c r="IIS172" s="90"/>
      <c r="IIT172" s="90"/>
      <c r="IIU172" s="90"/>
      <c r="IIV172" s="90"/>
      <c r="IIW172" s="90"/>
      <c r="IIX172" s="90"/>
      <c r="IIY172" s="90"/>
      <c r="IIZ172" s="90"/>
      <c r="IJA172" s="90"/>
      <c r="IJB172" s="90"/>
      <c r="IJC172" s="90"/>
      <c r="IJD172" s="90"/>
      <c r="IJE172" s="90"/>
      <c r="IJF172" s="90"/>
      <c r="IJG172" s="90"/>
      <c r="IJH172" s="90"/>
      <c r="IJI172" s="90"/>
      <c r="IJJ172" s="90"/>
      <c r="IJK172" s="90"/>
      <c r="IJL172" s="90"/>
      <c r="IJM172" s="90"/>
      <c r="IJN172" s="90"/>
      <c r="IJO172" s="90"/>
      <c r="IJP172" s="90"/>
      <c r="IJQ172" s="90"/>
      <c r="IJR172" s="90"/>
      <c r="IJS172" s="90"/>
      <c r="IJT172" s="90"/>
      <c r="IJU172" s="90"/>
      <c r="IJV172" s="90"/>
      <c r="IJW172" s="90"/>
      <c r="IJX172" s="90"/>
      <c r="IJY172" s="90"/>
      <c r="IJZ172" s="90"/>
      <c r="IKA172" s="90"/>
      <c r="IKB172" s="90"/>
      <c r="IKC172" s="90"/>
      <c r="IKD172" s="90"/>
      <c r="IKE172" s="90"/>
      <c r="IKF172" s="90"/>
      <c r="IKG172" s="90"/>
      <c r="IKH172" s="90"/>
      <c r="IKI172" s="90"/>
      <c r="IKJ172" s="90"/>
      <c r="IKK172" s="90"/>
      <c r="IKL172" s="90"/>
      <c r="IKM172" s="90"/>
      <c r="IKN172" s="90"/>
      <c r="IKO172" s="90"/>
      <c r="IKP172" s="90"/>
      <c r="IKQ172" s="90"/>
      <c r="IKR172" s="90"/>
      <c r="IKS172" s="90"/>
      <c r="IKT172" s="90"/>
      <c r="IKU172" s="90"/>
      <c r="IKV172" s="90"/>
      <c r="IKW172" s="90"/>
      <c r="IKX172" s="90"/>
      <c r="IKY172" s="90"/>
      <c r="IKZ172" s="90"/>
      <c r="ILA172" s="90"/>
      <c r="ILB172" s="90"/>
      <c r="ILC172" s="90"/>
      <c r="ILD172" s="90"/>
      <c r="ILE172" s="90"/>
      <c r="ILF172" s="90"/>
      <c r="ILG172" s="90"/>
      <c r="ILH172" s="90"/>
      <c r="ILI172" s="90"/>
      <c r="ILJ172" s="90"/>
      <c r="ILK172" s="90"/>
      <c r="ILL172" s="90"/>
      <c r="ILM172" s="90"/>
      <c r="ILN172" s="90"/>
      <c r="ILO172" s="90"/>
      <c r="ILP172" s="90"/>
      <c r="ILQ172" s="90"/>
      <c r="ILR172" s="90"/>
      <c r="ILS172" s="90"/>
      <c r="ILT172" s="90"/>
      <c r="ILU172" s="90"/>
      <c r="ILV172" s="90"/>
      <c r="ILW172" s="90"/>
      <c r="ILX172" s="90"/>
      <c r="ILY172" s="90"/>
      <c r="ILZ172" s="90"/>
      <c r="IMA172" s="90"/>
      <c r="IMB172" s="90"/>
      <c r="IMC172" s="90"/>
      <c r="IMD172" s="90"/>
      <c r="IME172" s="90"/>
      <c r="IMF172" s="90"/>
      <c r="IMG172" s="90"/>
      <c r="IMH172" s="90"/>
      <c r="IMI172" s="90"/>
      <c r="IMJ172" s="90"/>
      <c r="IMK172" s="90"/>
      <c r="IML172" s="90"/>
      <c r="IMM172" s="90"/>
      <c r="IMN172" s="90"/>
      <c r="IMO172" s="90"/>
      <c r="IMP172" s="90"/>
      <c r="IMQ172" s="90"/>
      <c r="IMR172" s="90"/>
      <c r="IMS172" s="90"/>
      <c r="IMT172" s="90"/>
      <c r="IMU172" s="90"/>
      <c r="IMV172" s="90"/>
      <c r="IMW172" s="90"/>
      <c r="IMX172" s="90"/>
      <c r="IMY172" s="90"/>
      <c r="IMZ172" s="90"/>
      <c r="INA172" s="90"/>
      <c r="INB172" s="90"/>
      <c r="INC172" s="90"/>
      <c r="IND172" s="90"/>
      <c r="INE172" s="90"/>
      <c r="INF172" s="90"/>
      <c r="ING172" s="90"/>
      <c r="INH172" s="90"/>
      <c r="INI172" s="90"/>
      <c r="INJ172" s="90"/>
      <c r="INK172" s="90"/>
      <c r="INL172" s="90"/>
      <c r="INM172" s="90"/>
      <c r="INN172" s="90"/>
      <c r="INO172" s="90"/>
      <c r="INP172" s="90"/>
      <c r="INQ172" s="90"/>
      <c r="INR172" s="90"/>
      <c r="INS172" s="90"/>
      <c r="INT172" s="90"/>
      <c r="INU172" s="90"/>
      <c r="INV172" s="90"/>
      <c r="INW172" s="90"/>
      <c r="INX172" s="90"/>
      <c r="INY172" s="90"/>
      <c r="INZ172" s="90"/>
      <c r="IOA172" s="90"/>
      <c r="IOB172" s="90"/>
      <c r="IOC172" s="90"/>
      <c r="IOD172" s="90"/>
      <c r="IOE172" s="90"/>
      <c r="IOF172" s="90"/>
      <c r="IOG172" s="90"/>
      <c r="IOH172" s="90"/>
      <c r="IOI172" s="90"/>
      <c r="IOJ172" s="90"/>
      <c r="IOK172" s="90"/>
      <c r="IOL172" s="90"/>
      <c r="IOM172" s="90"/>
      <c r="ION172" s="90"/>
      <c r="IOO172" s="90"/>
      <c r="IOP172" s="90"/>
      <c r="IOQ172" s="90"/>
      <c r="IOR172" s="90"/>
      <c r="IOS172" s="90"/>
      <c r="IOT172" s="90"/>
      <c r="IOU172" s="90"/>
      <c r="IOV172" s="90"/>
      <c r="IOW172" s="90"/>
      <c r="IOX172" s="90"/>
      <c r="IOY172" s="90"/>
      <c r="IOZ172" s="90"/>
      <c r="IPA172" s="90"/>
      <c r="IPB172" s="90"/>
      <c r="IPC172" s="90"/>
      <c r="IPD172" s="90"/>
      <c r="IPE172" s="90"/>
      <c r="IPF172" s="90"/>
      <c r="IPG172" s="90"/>
      <c r="IPH172" s="90"/>
      <c r="IPI172" s="90"/>
      <c r="IPJ172" s="90"/>
      <c r="IPK172" s="90"/>
      <c r="IPL172" s="90"/>
      <c r="IPM172" s="90"/>
      <c r="IPN172" s="90"/>
      <c r="IPO172" s="90"/>
      <c r="IPP172" s="90"/>
      <c r="IPQ172" s="90"/>
      <c r="IPR172" s="90"/>
      <c r="IPS172" s="90"/>
      <c r="IPT172" s="90"/>
      <c r="IPU172" s="90"/>
      <c r="IPV172" s="90"/>
      <c r="IPW172" s="90"/>
      <c r="IPX172" s="90"/>
      <c r="IPY172" s="90"/>
      <c r="IPZ172" s="90"/>
      <c r="IQA172" s="90"/>
      <c r="IQB172" s="90"/>
      <c r="IQC172" s="90"/>
      <c r="IQD172" s="90"/>
      <c r="IQE172" s="90"/>
      <c r="IQF172" s="90"/>
      <c r="IQG172" s="90"/>
      <c r="IQH172" s="90"/>
      <c r="IQI172" s="90"/>
      <c r="IQJ172" s="90"/>
      <c r="IQK172" s="90"/>
      <c r="IQL172" s="90"/>
      <c r="IQM172" s="90"/>
      <c r="IQN172" s="90"/>
      <c r="IQO172" s="90"/>
      <c r="IQP172" s="90"/>
      <c r="IQQ172" s="90"/>
      <c r="IQR172" s="90"/>
      <c r="IQS172" s="90"/>
      <c r="IQT172" s="90"/>
      <c r="IQU172" s="90"/>
      <c r="IQV172" s="90"/>
      <c r="IQW172" s="90"/>
      <c r="IQX172" s="90"/>
      <c r="IQY172" s="90"/>
      <c r="IQZ172" s="90"/>
      <c r="IRA172" s="90"/>
      <c r="IRB172" s="90"/>
      <c r="IRC172" s="90"/>
      <c r="IRD172" s="90"/>
      <c r="IRE172" s="90"/>
      <c r="IRF172" s="90"/>
      <c r="IRG172" s="90"/>
      <c r="IRH172" s="90"/>
      <c r="IRI172" s="90"/>
      <c r="IRJ172" s="90"/>
      <c r="IRK172" s="90"/>
      <c r="IRL172" s="90"/>
      <c r="IRM172" s="90"/>
      <c r="IRN172" s="90"/>
      <c r="IRO172" s="90"/>
      <c r="IRP172" s="90"/>
      <c r="IRQ172" s="90"/>
      <c r="IRR172" s="90"/>
      <c r="IRS172" s="90"/>
      <c r="IRT172" s="90"/>
      <c r="IRU172" s="90"/>
      <c r="IRV172" s="90"/>
      <c r="IRW172" s="90"/>
      <c r="IRX172" s="90"/>
      <c r="IRY172" s="90"/>
      <c r="IRZ172" s="90"/>
      <c r="ISA172" s="90"/>
      <c r="ISB172" s="90"/>
      <c r="ISC172" s="90"/>
      <c r="ISD172" s="90"/>
      <c r="ISE172" s="90"/>
      <c r="ISF172" s="90"/>
      <c r="ISG172" s="90"/>
      <c r="ISH172" s="90"/>
      <c r="ISI172" s="90"/>
      <c r="ISJ172" s="90"/>
      <c r="ISK172" s="90"/>
      <c r="ISL172" s="90"/>
      <c r="ISM172" s="90"/>
      <c r="ISN172" s="90"/>
      <c r="ISO172" s="90"/>
      <c r="ISP172" s="90"/>
      <c r="ISQ172" s="90"/>
      <c r="ISR172" s="90"/>
      <c r="ISS172" s="90"/>
      <c r="IST172" s="90"/>
      <c r="ISU172" s="90"/>
      <c r="ISV172" s="90"/>
      <c r="ISW172" s="90"/>
      <c r="ISX172" s="90"/>
      <c r="ISY172" s="90"/>
      <c r="ISZ172" s="90"/>
      <c r="ITA172" s="90"/>
      <c r="ITB172" s="90"/>
      <c r="ITC172" s="90"/>
      <c r="ITD172" s="90"/>
      <c r="ITE172" s="90"/>
      <c r="ITF172" s="90"/>
      <c r="ITG172" s="90"/>
      <c r="ITH172" s="90"/>
      <c r="ITI172" s="90"/>
      <c r="ITJ172" s="90"/>
      <c r="ITK172" s="90"/>
      <c r="ITL172" s="90"/>
      <c r="ITM172" s="90"/>
      <c r="ITN172" s="90"/>
      <c r="ITO172" s="90"/>
      <c r="ITP172" s="90"/>
      <c r="ITQ172" s="90"/>
      <c r="ITR172" s="90"/>
      <c r="ITS172" s="90"/>
      <c r="ITT172" s="90"/>
      <c r="ITU172" s="90"/>
      <c r="ITV172" s="90"/>
      <c r="ITW172" s="90"/>
      <c r="ITX172" s="90"/>
      <c r="ITY172" s="90"/>
      <c r="ITZ172" s="90"/>
      <c r="IUA172" s="90"/>
      <c r="IUB172" s="90"/>
      <c r="IUC172" s="90"/>
      <c r="IUD172" s="90"/>
      <c r="IUE172" s="90"/>
      <c r="IUF172" s="90"/>
      <c r="IUG172" s="90"/>
      <c r="IUH172" s="90"/>
      <c r="IUI172" s="90"/>
      <c r="IUJ172" s="90"/>
      <c r="IUK172" s="90"/>
      <c r="IUL172" s="90"/>
      <c r="IUM172" s="90"/>
      <c r="IUN172" s="90"/>
      <c r="IUO172" s="90"/>
      <c r="IUP172" s="90"/>
      <c r="IUQ172" s="90"/>
      <c r="IUR172" s="90"/>
      <c r="IUS172" s="90"/>
      <c r="IUT172" s="90"/>
      <c r="IUU172" s="90"/>
      <c r="IUV172" s="90"/>
      <c r="IUW172" s="90"/>
      <c r="IUX172" s="90"/>
      <c r="IUY172" s="90"/>
      <c r="IUZ172" s="90"/>
      <c r="IVA172" s="90"/>
      <c r="IVB172" s="90"/>
      <c r="IVC172" s="90"/>
      <c r="IVD172" s="90"/>
      <c r="IVE172" s="90"/>
      <c r="IVF172" s="90"/>
      <c r="IVG172" s="90"/>
      <c r="IVH172" s="90"/>
      <c r="IVI172" s="90"/>
      <c r="IVJ172" s="90"/>
      <c r="IVK172" s="90"/>
      <c r="IVL172" s="90"/>
      <c r="IVM172" s="90"/>
      <c r="IVN172" s="90"/>
      <c r="IVO172" s="90"/>
      <c r="IVP172" s="90"/>
      <c r="IVQ172" s="90"/>
      <c r="IVR172" s="90"/>
      <c r="IVS172" s="90"/>
      <c r="IVT172" s="90"/>
      <c r="IVU172" s="90"/>
      <c r="IVV172" s="90"/>
      <c r="IVW172" s="90"/>
      <c r="IVX172" s="90"/>
      <c r="IVY172" s="90"/>
      <c r="IVZ172" s="90"/>
      <c r="IWA172" s="90"/>
      <c r="IWB172" s="90"/>
      <c r="IWC172" s="90"/>
      <c r="IWD172" s="90"/>
      <c r="IWE172" s="90"/>
      <c r="IWF172" s="90"/>
      <c r="IWG172" s="90"/>
      <c r="IWH172" s="90"/>
      <c r="IWI172" s="90"/>
      <c r="IWJ172" s="90"/>
      <c r="IWK172" s="90"/>
      <c r="IWL172" s="90"/>
      <c r="IWM172" s="90"/>
      <c r="IWN172" s="90"/>
      <c r="IWO172" s="90"/>
      <c r="IWP172" s="90"/>
      <c r="IWQ172" s="90"/>
      <c r="IWR172" s="90"/>
      <c r="IWS172" s="90"/>
      <c r="IWT172" s="90"/>
      <c r="IWU172" s="90"/>
      <c r="IWV172" s="90"/>
      <c r="IWW172" s="90"/>
      <c r="IWX172" s="90"/>
      <c r="IWY172" s="90"/>
      <c r="IWZ172" s="90"/>
      <c r="IXA172" s="90"/>
      <c r="IXB172" s="90"/>
      <c r="IXC172" s="90"/>
      <c r="IXD172" s="90"/>
      <c r="IXE172" s="90"/>
      <c r="IXF172" s="90"/>
      <c r="IXG172" s="90"/>
      <c r="IXH172" s="90"/>
      <c r="IXI172" s="90"/>
      <c r="IXJ172" s="90"/>
      <c r="IXK172" s="90"/>
      <c r="IXL172" s="90"/>
      <c r="IXM172" s="90"/>
      <c r="IXN172" s="90"/>
      <c r="IXO172" s="90"/>
      <c r="IXP172" s="90"/>
      <c r="IXQ172" s="90"/>
      <c r="IXR172" s="90"/>
      <c r="IXS172" s="90"/>
      <c r="IXT172" s="90"/>
      <c r="IXU172" s="90"/>
      <c r="IXV172" s="90"/>
      <c r="IXW172" s="90"/>
      <c r="IXX172" s="90"/>
      <c r="IXY172" s="90"/>
      <c r="IXZ172" s="90"/>
      <c r="IYA172" s="90"/>
      <c r="IYB172" s="90"/>
      <c r="IYC172" s="90"/>
      <c r="IYD172" s="90"/>
      <c r="IYE172" s="90"/>
      <c r="IYF172" s="90"/>
      <c r="IYG172" s="90"/>
      <c r="IYH172" s="90"/>
      <c r="IYI172" s="90"/>
      <c r="IYJ172" s="90"/>
      <c r="IYK172" s="90"/>
      <c r="IYL172" s="90"/>
      <c r="IYM172" s="90"/>
      <c r="IYN172" s="90"/>
      <c r="IYO172" s="90"/>
      <c r="IYP172" s="90"/>
      <c r="IYQ172" s="90"/>
      <c r="IYR172" s="90"/>
      <c r="IYS172" s="90"/>
      <c r="IYT172" s="90"/>
      <c r="IYU172" s="90"/>
      <c r="IYV172" s="90"/>
      <c r="IYW172" s="90"/>
      <c r="IYX172" s="90"/>
      <c r="IYY172" s="90"/>
      <c r="IYZ172" s="90"/>
      <c r="IZA172" s="90"/>
      <c r="IZB172" s="90"/>
      <c r="IZC172" s="90"/>
      <c r="IZD172" s="90"/>
      <c r="IZE172" s="90"/>
      <c r="IZF172" s="90"/>
      <c r="IZG172" s="90"/>
      <c r="IZH172" s="90"/>
      <c r="IZI172" s="90"/>
      <c r="IZJ172" s="90"/>
      <c r="IZK172" s="90"/>
      <c r="IZL172" s="90"/>
      <c r="IZM172" s="90"/>
      <c r="IZN172" s="90"/>
      <c r="IZO172" s="90"/>
      <c r="IZP172" s="90"/>
      <c r="IZQ172" s="90"/>
      <c r="IZR172" s="90"/>
      <c r="IZS172" s="90"/>
      <c r="IZT172" s="90"/>
      <c r="IZU172" s="90"/>
      <c r="IZV172" s="90"/>
      <c r="IZW172" s="90"/>
      <c r="IZX172" s="90"/>
      <c r="IZY172" s="90"/>
      <c r="IZZ172" s="90"/>
      <c r="JAA172" s="90"/>
      <c r="JAB172" s="90"/>
      <c r="JAC172" s="90"/>
      <c r="JAD172" s="90"/>
      <c r="JAE172" s="90"/>
      <c r="JAF172" s="90"/>
      <c r="JAG172" s="90"/>
      <c r="JAH172" s="90"/>
      <c r="JAI172" s="90"/>
      <c r="JAJ172" s="90"/>
      <c r="JAK172" s="90"/>
      <c r="JAL172" s="90"/>
      <c r="JAM172" s="90"/>
      <c r="JAN172" s="90"/>
      <c r="JAO172" s="90"/>
      <c r="JAP172" s="90"/>
      <c r="JAQ172" s="90"/>
      <c r="JAR172" s="90"/>
      <c r="JAS172" s="90"/>
      <c r="JAT172" s="90"/>
      <c r="JAU172" s="90"/>
      <c r="JAV172" s="90"/>
      <c r="JAW172" s="90"/>
      <c r="JAX172" s="90"/>
      <c r="JAY172" s="90"/>
      <c r="JAZ172" s="90"/>
      <c r="JBA172" s="90"/>
      <c r="JBB172" s="90"/>
      <c r="JBC172" s="90"/>
      <c r="JBD172" s="90"/>
      <c r="JBE172" s="90"/>
      <c r="JBF172" s="90"/>
      <c r="JBG172" s="90"/>
      <c r="JBH172" s="90"/>
      <c r="JBI172" s="90"/>
      <c r="JBJ172" s="90"/>
      <c r="JBK172" s="90"/>
      <c r="JBL172" s="90"/>
      <c r="JBM172" s="90"/>
      <c r="JBN172" s="90"/>
      <c r="JBO172" s="90"/>
      <c r="JBP172" s="90"/>
      <c r="JBQ172" s="90"/>
      <c r="JBR172" s="90"/>
      <c r="JBS172" s="90"/>
      <c r="JBT172" s="90"/>
      <c r="JBU172" s="90"/>
      <c r="JBV172" s="90"/>
      <c r="JBW172" s="90"/>
      <c r="JBX172" s="90"/>
      <c r="JBY172" s="90"/>
      <c r="JBZ172" s="90"/>
      <c r="JCA172" s="90"/>
      <c r="JCB172" s="90"/>
      <c r="JCC172" s="90"/>
      <c r="JCD172" s="90"/>
      <c r="JCE172" s="90"/>
      <c r="JCF172" s="90"/>
      <c r="JCG172" s="90"/>
      <c r="JCH172" s="90"/>
      <c r="JCI172" s="90"/>
      <c r="JCJ172" s="90"/>
      <c r="JCK172" s="90"/>
      <c r="JCL172" s="90"/>
      <c r="JCM172" s="90"/>
      <c r="JCN172" s="90"/>
      <c r="JCO172" s="90"/>
      <c r="JCP172" s="90"/>
      <c r="JCQ172" s="90"/>
      <c r="JCR172" s="90"/>
      <c r="JCS172" s="90"/>
      <c r="JCT172" s="90"/>
      <c r="JCU172" s="90"/>
      <c r="JCV172" s="90"/>
      <c r="JCW172" s="90"/>
      <c r="JCX172" s="90"/>
      <c r="JCY172" s="90"/>
      <c r="JCZ172" s="90"/>
      <c r="JDA172" s="90"/>
      <c r="JDB172" s="90"/>
      <c r="JDC172" s="90"/>
      <c r="JDD172" s="90"/>
      <c r="JDE172" s="90"/>
      <c r="JDF172" s="90"/>
      <c r="JDG172" s="90"/>
      <c r="JDH172" s="90"/>
      <c r="JDI172" s="90"/>
      <c r="JDJ172" s="90"/>
      <c r="JDK172" s="90"/>
      <c r="JDL172" s="90"/>
      <c r="JDM172" s="90"/>
      <c r="JDN172" s="90"/>
      <c r="JDO172" s="90"/>
      <c r="JDP172" s="90"/>
      <c r="JDQ172" s="90"/>
      <c r="JDR172" s="90"/>
      <c r="JDS172" s="90"/>
      <c r="JDT172" s="90"/>
      <c r="JDU172" s="90"/>
      <c r="JDV172" s="90"/>
      <c r="JDW172" s="90"/>
      <c r="JDX172" s="90"/>
      <c r="JDY172" s="90"/>
      <c r="JDZ172" s="90"/>
      <c r="JEA172" s="90"/>
      <c r="JEB172" s="90"/>
      <c r="JEC172" s="90"/>
      <c r="JED172" s="90"/>
      <c r="JEE172" s="90"/>
      <c r="JEF172" s="90"/>
      <c r="JEG172" s="90"/>
      <c r="JEH172" s="90"/>
      <c r="JEI172" s="90"/>
      <c r="JEJ172" s="90"/>
      <c r="JEK172" s="90"/>
      <c r="JEL172" s="90"/>
      <c r="JEM172" s="90"/>
      <c r="JEN172" s="90"/>
      <c r="JEO172" s="90"/>
      <c r="JEP172" s="90"/>
      <c r="JEQ172" s="90"/>
      <c r="JER172" s="90"/>
      <c r="JES172" s="90"/>
      <c r="JET172" s="90"/>
      <c r="JEU172" s="90"/>
      <c r="JEV172" s="90"/>
      <c r="JEW172" s="90"/>
      <c r="JEX172" s="90"/>
      <c r="JEY172" s="90"/>
      <c r="JEZ172" s="90"/>
      <c r="JFA172" s="90"/>
      <c r="JFB172" s="90"/>
      <c r="JFC172" s="90"/>
      <c r="JFD172" s="90"/>
      <c r="JFE172" s="90"/>
      <c r="JFF172" s="90"/>
      <c r="JFG172" s="90"/>
      <c r="JFH172" s="90"/>
      <c r="JFI172" s="90"/>
      <c r="JFJ172" s="90"/>
      <c r="JFK172" s="90"/>
      <c r="JFL172" s="90"/>
      <c r="JFM172" s="90"/>
      <c r="JFN172" s="90"/>
      <c r="JFO172" s="90"/>
      <c r="JFP172" s="90"/>
      <c r="JFQ172" s="90"/>
      <c r="JFR172" s="90"/>
      <c r="JFS172" s="90"/>
      <c r="JFT172" s="90"/>
      <c r="JFU172" s="90"/>
      <c r="JFV172" s="90"/>
      <c r="JFW172" s="90"/>
      <c r="JFX172" s="90"/>
      <c r="JFY172" s="90"/>
      <c r="JFZ172" s="90"/>
      <c r="JGA172" s="90"/>
      <c r="JGB172" s="90"/>
      <c r="JGC172" s="90"/>
      <c r="JGD172" s="90"/>
      <c r="JGE172" s="90"/>
      <c r="JGF172" s="90"/>
      <c r="JGG172" s="90"/>
      <c r="JGH172" s="90"/>
      <c r="JGI172" s="90"/>
      <c r="JGJ172" s="90"/>
      <c r="JGK172" s="90"/>
      <c r="JGL172" s="90"/>
      <c r="JGM172" s="90"/>
      <c r="JGN172" s="90"/>
      <c r="JGO172" s="90"/>
      <c r="JGP172" s="90"/>
      <c r="JGQ172" s="90"/>
      <c r="JGR172" s="90"/>
      <c r="JGS172" s="90"/>
      <c r="JGT172" s="90"/>
      <c r="JGU172" s="90"/>
      <c r="JGV172" s="90"/>
      <c r="JGW172" s="90"/>
      <c r="JGX172" s="90"/>
      <c r="JGY172" s="90"/>
      <c r="JGZ172" s="90"/>
      <c r="JHA172" s="90"/>
      <c r="JHB172" s="90"/>
      <c r="JHC172" s="90"/>
      <c r="JHD172" s="90"/>
      <c r="JHE172" s="90"/>
      <c r="JHF172" s="90"/>
      <c r="JHG172" s="90"/>
      <c r="JHH172" s="90"/>
      <c r="JHI172" s="90"/>
      <c r="JHJ172" s="90"/>
      <c r="JHK172" s="90"/>
      <c r="JHL172" s="90"/>
      <c r="JHM172" s="90"/>
      <c r="JHN172" s="90"/>
      <c r="JHO172" s="90"/>
      <c r="JHP172" s="90"/>
      <c r="JHQ172" s="90"/>
      <c r="JHR172" s="90"/>
      <c r="JHS172" s="90"/>
      <c r="JHT172" s="90"/>
      <c r="JHU172" s="90"/>
      <c r="JHV172" s="90"/>
      <c r="JHW172" s="90"/>
      <c r="JHX172" s="90"/>
      <c r="JHY172" s="90"/>
      <c r="JHZ172" s="90"/>
      <c r="JIA172" s="90"/>
      <c r="JIB172" s="90"/>
      <c r="JIC172" s="90"/>
      <c r="JID172" s="90"/>
      <c r="JIE172" s="90"/>
      <c r="JIF172" s="90"/>
      <c r="JIG172" s="90"/>
      <c r="JIH172" s="90"/>
      <c r="JII172" s="90"/>
      <c r="JIJ172" s="90"/>
      <c r="JIK172" s="90"/>
      <c r="JIL172" s="90"/>
      <c r="JIM172" s="90"/>
      <c r="JIN172" s="90"/>
      <c r="JIO172" s="90"/>
      <c r="JIP172" s="90"/>
      <c r="JIQ172" s="90"/>
      <c r="JIR172" s="90"/>
      <c r="JIS172" s="90"/>
      <c r="JIT172" s="90"/>
      <c r="JIU172" s="90"/>
      <c r="JIV172" s="90"/>
      <c r="JIW172" s="90"/>
      <c r="JIX172" s="90"/>
      <c r="JIY172" s="90"/>
      <c r="JIZ172" s="90"/>
      <c r="JJA172" s="90"/>
      <c r="JJB172" s="90"/>
      <c r="JJC172" s="90"/>
      <c r="JJD172" s="90"/>
      <c r="JJE172" s="90"/>
      <c r="JJF172" s="90"/>
      <c r="JJG172" s="90"/>
      <c r="JJH172" s="90"/>
      <c r="JJI172" s="90"/>
      <c r="JJJ172" s="90"/>
      <c r="JJK172" s="90"/>
      <c r="JJL172" s="90"/>
      <c r="JJM172" s="90"/>
      <c r="JJN172" s="90"/>
      <c r="JJO172" s="90"/>
      <c r="JJP172" s="90"/>
      <c r="JJQ172" s="90"/>
      <c r="JJR172" s="90"/>
      <c r="JJS172" s="90"/>
      <c r="JJT172" s="90"/>
      <c r="JJU172" s="90"/>
      <c r="JJV172" s="90"/>
      <c r="JJW172" s="90"/>
      <c r="JJX172" s="90"/>
      <c r="JJY172" s="90"/>
      <c r="JJZ172" s="90"/>
      <c r="JKA172" s="90"/>
      <c r="JKB172" s="90"/>
      <c r="JKC172" s="90"/>
      <c r="JKD172" s="90"/>
      <c r="JKE172" s="90"/>
      <c r="JKF172" s="90"/>
      <c r="JKG172" s="90"/>
      <c r="JKH172" s="90"/>
      <c r="JKI172" s="90"/>
      <c r="JKJ172" s="90"/>
      <c r="JKK172" s="90"/>
      <c r="JKL172" s="90"/>
      <c r="JKM172" s="90"/>
      <c r="JKN172" s="90"/>
      <c r="JKO172" s="90"/>
      <c r="JKP172" s="90"/>
      <c r="JKQ172" s="90"/>
      <c r="JKR172" s="90"/>
      <c r="JKS172" s="90"/>
      <c r="JKT172" s="90"/>
      <c r="JKU172" s="90"/>
      <c r="JKV172" s="90"/>
      <c r="JKW172" s="90"/>
      <c r="JKX172" s="90"/>
      <c r="JKY172" s="90"/>
      <c r="JKZ172" s="90"/>
      <c r="JLA172" s="90"/>
      <c r="JLB172" s="90"/>
      <c r="JLC172" s="90"/>
      <c r="JLD172" s="90"/>
      <c r="JLE172" s="90"/>
      <c r="JLF172" s="90"/>
      <c r="JLG172" s="90"/>
      <c r="JLH172" s="90"/>
      <c r="JLI172" s="90"/>
      <c r="JLJ172" s="90"/>
      <c r="JLK172" s="90"/>
      <c r="JLL172" s="90"/>
      <c r="JLM172" s="90"/>
      <c r="JLN172" s="90"/>
      <c r="JLO172" s="90"/>
      <c r="JLP172" s="90"/>
      <c r="JLQ172" s="90"/>
      <c r="JLR172" s="90"/>
      <c r="JLS172" s="90"/>
      <c r="JLT172" s="90"/>
      <c r="JLU172" s="90"/>
      <c r="JLV172" s="90"/>
      <c r="JLW172" s="90"/>
      <c r="JLX172" s="90"/>
      <c r="JLY172" s="90"/>
      <c r="JLZ172" s="90"/>
      <c r="JMA172" s="90"/>
      <c r="JMB172" s="90"/>
      <c r="JMC172" s="90"/>
      <c r="JMD172" s="90"/>
      <c r="JME172" s="90"/>
      <c r="JMF172" s="90"/>
      <c r="JMG172" s="90"/>
      <c r="JMH172" s="90"/>
      <c r="JMI172" s="90"/>
      <c r="JMJ172" s="90"/>
      <c r="JMK172" s="90"/>
      <c r="JML172" s="90"/>
      <c r="JMM172" s="90"/>
      <c r="JMN172" s="90"/>
      <c r="JMO172" s="90"/>
      <c r="JMP172" s="90"/>
      <c r="JMQ172" s="90"/>
      <c r="JMR172" s="90"/>
      <c r="JMS172" s="90"/>
      <c r="JMT172" s="90"/>
      <c r="JMU172" s="90"/>
      <c r="JMV172" s="90"/>
      <c r="JMW172" s="90"/>
      <c r="JMX172" s="90"/>
      <c r="JMY172" s="90"/>
      <c r="JMZ172" s="90"/>
      <c r="JNA172" s="90"/>
      <c r="JNB172" s="90"/>
      <c r="JNC172" s="90"/>
      <c r="JND172" s="90"/>
      <c r="JNE172" s="90"/>
      <c r="JNF172" s="90"/>
      <c r="JNG172" s="90"/>
      <c r="JNH172" s="90"/>
      <c r="JNI172" s="90"/>
      <c r="JNJ172" s="90"/>
      <c r="JNK172" s="90"/>
      <c r="JNL172" s="90"/>
      <c r="JNM172" s="90"/>
      <c r="JNN172" s="90"/>
      <c r="JNO172" s="90"/>
      <c r="JNP172" s="90"/>
      <c r="JNQ172" s="90"/>
      <c r="JNR172" s="90"/>
      <c r="JNS172" s="90"/>
      <c r="JNT172" s="90"/>
      <c r="JNU172" s="90"/>
      <c r="JNV172" s="90"/>
      <c r="JNW172" s="90"/>
      <c r="JNX172" s="90"/>
      <c r="JNY172" s="90"/>
      <c r="JNZ172" s="90"/>
      <c r="JOA172" s="90"/>
      <c r="JOB172" s="90"/>
      <c r="JOC172" s="90"/>
      <c r="JOD172" s="90"/>
      <c r="JOE172" s="90"/>
      <c r="JOF172" s="90"/>
      <c r="JOG172" s="90"/>
      <c r="JOH172" s="90"/>
      <c r="JOI172" s="90"/>
      <c r="JOJ172" s="90"/>
      <c r="JOK172" s="90"/>
      <c r="JOL172" s="90"/>
      <c r="JOM172" s="90"/>
      <c r="JON172" s="90"/>
      <c r="JOO172" s="90"/>
      <c r="JOP172" s="90"/>
      <c r="JOQ172" s="90"/>
      <c r="JOR172" s="90"/>
      <c r="JOS172" s="90"/>
      <c r="JOT172" s="90"/>
      <c r="JOU172" s="90"/>
      <c r="JOV172" s="90"/>
      <c r="JOW172" s="90"/>
      <c r="JOX172" s="90"/>
      <c r="JOY172" s="90"/>
      <c r="JOZ172" s="90"/>
      <c r="JPA172" s="90"/>
      <c r="JPB172" s="90"/>
      <c r="JPC172" s="90"/>
      <c r="JPD172" s="90"/>
      <c r="JPE172" s="90"/>
      <c r="JPF172" s="90"/>
      <c r="JPG172" s="90"/>
      <c r="JPH172" s="90"/>
      <c r="JPI172" s="90"/>
      <c r="JPJ172" s="90"/>
      <c r="JPK172" s="90"/>
      <c r="JPL172" s="90"/>
      <c r="JPM172" s="90"/>
      <c r="JPN172" s="90"/>
      <c r="JPO172" s="90"/>
      <c r="JPP172" s="90"/>
      <c r="JPQ172" s="90"/>
      <c r="JPR172" s="90"/>
      <c r="JPS172" s="90"/>
      <c r="JPT172" s="90"/>
      <c r="JPU172" s="90"/>
      <c r="JPV172" s="90"/>
      <c r="JPW172" s="90"/>
      <c r="JPX172" s="90"/>
      <c r="JPY172" s="90"/>
      <c r="JPZ172" s="90"/>
      <c r="JQA172" s="90"/>
      <c r="JQB172" s="90"/>
      <c r="JQC172" s="90"/>
      <c r="JQD172" s="90"/>
      <c r="JQE172" s="90"/>
      <c r="JQF172" s="90"/>
      <c r="JQG172" s="90"/>
      <c r="JQH172" s="90"/>
      <c r="JQI172" s="90"/>
      <c r="JQJ172" s="90"/>
      <c r="JQK172" s="90"/>
      <c r="JQL172" s="90"/>
      <c r="JQM172" s="90"/>
      <c r="JQN172" s="90"/>
      <c r="JQO172" s="90"/>
      <c r="JQP172" s="90"/>
      <c r="JQQ172" s="90"/>
      <c r="JQR172" s="90"/>
      <c r="JQS172" s="90"/>
      <c r="JQT172" s="90"/>
      <c r="JQU172" s="90"/>
      <c r="JQV172" s="90"/>
      <c r="JQW172" s="90"/>
      <c r="JQX172" s="90"/>
      <c r="JQY172" s="90"/>
      <c r="JQZ172" s="90"/>
      <c r="JRA172" s="90"/>
      <c r="JRB172" s="90"/>
      <c r="JRC172" s="90"/>
      <c r="JRD172" s="90"/>
      <c r="JRE172" s="90"/>
      <c r="JRF172" s="90"/>
      <c r="JRG172" s="90"/>
      <c r="JRH172" s="90"/>
      <c r="JRI172" s="90"/>
      <c r="JRJ172" s="90"/>
      <c r="JRK172" s="90"/>
      <c r="JRL172" s="90"/>
      <c r="JRM172" s="90"/>
      <c r="JRN172" s="90"/>
      <c r="JRO172" s="90"/>
      <c r="JRP172" s="90"/>
      <c r="JRQ172" s="90"/>
      <c r="JRR172" s="90"/>
      <c r="JRS172" s="90"/>
      <c r="JRT172" s="90"/>
      <c r="JRU172" s="90"/>
      <c r="JRV172" s="90"/>
      <c r="JRW172" s="90"/>
      <c r="JRX172" s="90"/>
      <c r="JRY172" s="90"/>
      <c r="JRZ172" s="90"/>
      <c r="JSA172" s="90"/>
      <c r="JSB172" s="90"/>
      <c r="JSC172" s="90"/>
      <c r="JSD172" s="90"/>
      <c r="JSE172" s="90"/>
      <c r="JSF172" s="90"/>
      <c r="JSG172" s="90"/>
      <c r="JSH172" s="90"/>
      <c r="JSI172" s="90"/>
      <c r="JSJ172" s="90"/>
      <c r="JSK172" s="90"/>
      <c r="JSL172" s="90"/>
      <c r="JSM172" s="90"/>
      <c r="JSN172" s="90"/>
      <c r="JSO172" s="90"/>
      <c r="JSP172" s="90"/>
      <c r="JSQ172" s="90"/>
      <c r="JSR172" s="90"/>
      <c r="JSS172" s="90"/>
      <c r="JST172" s="90"/>
      <c r="JSU172" s="90"/>
      <c r="JSV172" s="90"/>
      <c r="JSW172" s="90"/>
      <c r="JSX172" s="90"/>
      <c r="JSY172" s="90"/>
      <c r="JSZ172" s="90"/>
      <c r="JTA172" s="90"/>
      <c r="JTB172" s="90"/>
      <c r="JTC172" s="90"/>
      <c r="JTD172" s="90"/>
      <c r="JTE172" s="90"/>
      <c r="JTF172" s="90"/>
      <c r="JTG172" s="90"/>
      <c r="JTH172" s="90"/>
      <c r="JTI172" s="90"/>
      <c r="JTJ172" s="90"/>
      <c r="JTK172" s="90"/>
      <c r="JTL172" s="90"/>
      <c r="JTM172" s="90"/>
      <c r="JTN172" s="90"/>
      <c r="JTO172" s="90"/>
      <c r="JTP172" s="90"/>
      <c r="JTQ172" s="90"/>
      <c r="JTR172" s="90"/>
      <c r="JTS172" s="90"/>
      <c r="JTT172" s="90"/>
      <c r="JTU172" s="90"/>
      <c r="JTV172" s="90"/>
      <c r="JTW172" s="90"/>
      <c r="JTX172" s="90"/>
      <c r="JTY172" s="90"/>
      <c r="JTZ172" s="90"/>
      <c r="JUA172" s="90"/>
      <c r="JUB172" s="90"/>
      <c r="JUC172" s="90"/>
      <c r="JUD172" s="90"/>
      <c r="JUE172" s="90"/>
      <c r="JUF172" s="90"/>
      <c r="JUG172" s="90"/>
      <c r="JUH172" s="90"/>
      <c r="JUI172" s="90"/>
      <c r="JUJ172" s="90"/>
      <c r="JUK172" s="90"/>
      <c r="JUL172" s="90"/>
      <c r="JUM172" s="90"/>
      <c r="JUN172" s="90"/>
      <c r="JUO172" s="90"/>
      <c r="JUP172" s="90"/>
      <c r="JUQ172" s="90"/>
      <c r="JUR172" s="90"/>
      <c r="JUS172" s="90"/>
      <c r="JUT172" s="90"/>
      <c r="JUU172" s="90"/>
      <c r="JUV172" s="90"/>
      <c r="JUW172" s="90"/>
      <c r="JUX172" s="90"/>
      <c r="JUY172" s="90"/>
      <c r="JUZ172" s="90"/>
      <c r="JVA172" s="90"/>
      <c r="JVB172" s="90"/>
      <c r="JVC172" s="90"/>
      <c r="JVD172" s="90"/>
      <c r="JVE172" s="90"/>
      <c r="JVF172" s="90"/>
      <c r="JVG172" s="90"/>
      <c r="JVH172" s="90"/>
      <c r="JVI172" s="90"/>
      <c r="JVJ172" s="90"/>
      <c r="JVK172" s="90"/>
      <c r="JVL172" s="90"/>
      <c r="JVM172" s="90"/>
      <c r="JVN172" s="90"/>
      <c r="JVO172" s="90"/>
      <c r="JVP172" s="90"/>
      <c r="JVQ172" s="90"/>
      <c r="JVR172" s="90"/>
      <c r="JVS172" s="90"/>
      <c r="JVT172" s="90"/>
      <c r="JVU172" s="90"/>
      <c r="JVV172" s="90"/>
      <c r="JVW172" s="90"/>
      <c r="JVX172" s="90"/>
      <c r="JVY172" s="90"/>
      <c r="JVZ172" s="90"/>
      <c r="JWA172" s="90"/>
      <c r="JWB172" s="90"/>
      <c r="JWC172" s="90"/>
      <c r="JWD172" s="90"/>
      <c r="JWE172" s="90"/>
      <c r="JWF172" s="90"/>
      <c r="JWG172" s="90"/>
      <c r="JWH172" s="90"/>
      <c r="JWI172" s="90"/>
      <c r="JWJ172" s="90"/>
      <c r="JWK172" s="90"/>
      <c r="JWL172" s="90"/>
      <c r="JWM172" s="90"/>
      <c r="JWN172" s="90"/>
      <c r="JWO172" s="90"/>
      <c r="JWP172" s="90"/>
      <c r="JWQ172" s="90"/>
      <c r="JWR172" s="90"/>
      <c r="JWS172" s="90"/>
      <c r="JWT172" s="90"/>
      <c r="JWU172" s="90"/>
      <c r="JWV172" s="90"/>
      <c r="JWW172" s="90"/>
      <c r="JWX172" s="90"/>
      <c r="JWY172" s="90"/>
      <c r="JWZ172" s="90"/>
      <c r="JXA172" s="90"/>
      <c r="JXB172" s="90"/>
      <c r="JXC172" s="90"/>
      <c r="JXD172" s="90"/>
      <c r="JXE172" s="90"/>
      <c r="JXF172" s="90"/>
      <c r="JXG172" s="90"/>
      <c r="JXH172" s="90"/>
      <c r="JXI172" s="90"/>
      <c r="JXJ172" s="90"/>
      <c r="JXK172" s="90"/>
      <c r="JXL172" s="90"/>
      <c r="JXM172" s="90"/>
      <c r="JXN172" s="90"/>
      <c r="JXO172" s="90"/>
      <c r="JXP172" s="90"/>
      <c r="JXQ172" s="90"/>
      <c r="JXR172" s="90"/>
      <c r="JXS172" s="90"/>
      <c r="JXT172" s="90"/>
      <c r="JXU172" s="90"/>
      <c r="JXV172" s="90"/>
      <c r="JXW172" s="90"/>
      <c r="JXX172" s="90"/>
      <c r="JXY172" s="90"/>
      <c r="JXZ172" s="90"/>
      <c r="JYA172" s="90"/>
      <c r="JYB172" s="90"/>
      <c r="JYC172" s="90"/>
      <c r="JYD172" s="90"/>
      <c r="JYE172" s="90"/>
      <c r="JYF172" s="90"/>
      <c r="JYG172" s="90"/>
      <c r="JYH172" s="90"/>
      <c r="JYI172" s="90"/>
      <c r="JYJ172" s="90"/>
      <c r="JYK172" s="90"/>
      <c r="JYL172" s="90"/>
      <c r="JYM172" s="90"/>
      <c r="JYN172" s="90"/>
      <c r="JYO172" s="90"/>
      <c r="JYP172" s="90"/>
      <c r="JYQ172" s="90"/>
      <c r="JYR172" s="90"/>
      <c r="JYS172" s="90"/>
      <c r="JYT172" s="90"/>
      <c r="JYU172" s="90"/>
      <c r="JYV172" s="90"/>
      <c r="JYW172" s="90"/>
      <c r="JYX172" s="90"/>
      <c r="JYY172" s="90"/>
      <c r="JYZ172" s="90"/>
      <c r="JZA172" s="90"/>
      <c r="JZB172" s="90"/>
      <c r="JZC172" s="90"/>
      <c r="JZD172" s="90"/>
      <c r="JZE172" s="90"/>
      <c r="JZF172" s="90"/>
      <c r="JZG172" s="90"/>
      <c r="JZH172" s="90"/>
      <c r="JZI172" s="90"/>
      <c r="JZJ172" s="90"/>
      <c r="JZK172" s="90"/>
      <c r="JZL172" s="90"/>
      <c r="JZM172" s="90"/>
      <c r="JZN172" s="90"/>
      <c r="JZO172" s="90"/>
      <c r="JZP172" s="90"/>
      <c r="JZQ172" s="90"/>
      <c r="JZR172" s="90"/>
      <c r="JZS172" s="90"/>
      <c r="JZT172" s="90"/>
      <c r="JZU172" s="90"/>
      <c r="JZV172" s="90"/>
      <c r="JZW172" s="90"/>
      <c r="JZX172" s="90"/>
      <c r="JZY172" s="90"/>
      <c r="JZZ172" s="90"/>
      <c r="KAA172" s="90"/>
      <c r="KAB172" s="90"/>
      <c r="KAC172" s="90"/>
      <c r="KAD172" s="90"/>
      <c r="KAE172" s="90"/>
      <c r="KAF172" s="90"/>
      <c r="KAG172" s="90"/>
      <c r="KAH172" s="90"/>
      <c r="KAI172" s="90"/>
      <c r="KAJ172" s="90"/>
      <c r="KAK172" s="90"/>
      <c r="KAL172" s="90"/>
      <c r="KAM172" s="90"/>
      <c r="KAN172" s="90"/>
      <c r="KAO172" s="90"/>
      <c r="KAP172" s="90"/>
      <c r="KAQ172" s="90"/>
      <c r="KAR172" s="90"/>
      <c r="KAS172" s="90"/>
      <c r="KAT172" s="90"/>
      <c r="KAU172" s="90"/>
      <c r="KAV172" s="90"/>
      <c r="KAW172" s="90"/>
      <c r="KAX172" s="90"/>
      <c r="KAY172" s="90"/>
      <c r="KAZ172" s="90"/>
      <c r="KBA172" s="90"/>
      <c r="KBB172" s="90"/>
      <c r="KBC172" s="90"/>
      <c r="KBD172" s="90"/>
      <c r="KBE172" s="90"/>
      <c r="KBF172" s="90"/>
      <c r="KBG172" s="90"/>
      <c r="KBH172" s="90"/>
      <c r="KBI172" s="90"/>
      <c r="KBJ172" s="90"/>
      <c r="KBK172" s="90"/>
      <c r="KBL172" s="90"/>
      <c r="KBM172" s="90"/>
      <c r="KBN172" s="90"/>
      <c r="KBO172" s="90"/>
      <c r="KBP172" s="90"/>
      <c r="KBQ172" s="90"/>
      <c r="KBR172" s="90"/>
      <c r="KBS172" s="90"/>
      <c r="KBT172" s="90"/>
      <c r="KBU172" s="90"/>
      <c r="KBV172" s="90"/>
      <c r="KBW172" s="90"/>
      <c r="KBX172" s="90"/>
      <c r="KBY172" s="90"/>
      <c r="KBZ172" s="90"/>
      <c r="KCA172" s="90"/>
      <c r="KCB172" s="90"/>
      <c r="KCC172" s="90"/>
      <c r="KCD172" s="90"/>
      <c r="KCE172" s="90"/>
      <c r="KCF172" s="90"/>
      <c r="KCG172" s="90"/>
      <c r="KCH172" s="90"/>
      <c r="KCI172" s="90"/>
      <c r="KCJ172" s="90"/>
      <c r="KCK172" s="90"/>
      <c r="KCL172" s="90"/>
      <c r="KCM172" s="90"/>
      <c r="KCN172" s="90"/>
      <c r="KCO172" s="90"/>
      <c r="KCP172" s="90"/>
      <c r="KCQ172" s="90"/>
      <c r="KCR172" s="90"/>
      <c r="KCS172" s="90"/>
      <c r="KCT172" s="90"/>
      <c r="KCU172" s="90"/>
      <c r="KCV172" s="90"/>
      <c r="KCW172" s="90"/>
      <c r="KCX172" s="90"/>
      <c r="KCY172" s="90"/>
      <c r="KCZ172" s="90"/>
      <c r="KDA172" s="90"/>
      <c r="KDB172" s="90"/>
      <c r="KDC172" s="90"/>
      <c r="KDD172" s="90"/>
      <c r="KDE172" s="90"/>
      <c r="KDF172" s="90"/>
      <c r="KDG172" s="90"/>
      <c r="KDH172" s="90"/>
      <c r="KDI172" s="90"/>
      <c r="KDJ172" s="90"/>
      <c r="KDK172" s="90"/>
      <c r="KDL172" s="90"/>
      <c r="KDM172" s="90"/>
      <c r="KDN172" s="90"/>
      <c r="KDO172" s="90"/>
      <c r="KDP172" s="90"/>
      <c r="KDQ172" s="90"/>
      <c r="KDR172" s="90"/>
      <c r="KDS172" s="90"/>
      <c r="KDT172" s="90"/>
      <c r="KDU172" s="90"/>
      <c r="KDV172" s="90"/>
      <c r="KDW172" s="90"/>
      <c r="KDX172" s="90"/>
      <c r="KDY172" s="90"/>
      <c r="KDZ172" s="90"/>
      <c r="KEA172" s="90"/>
      <c r="KEB172" s="90"/>
      <c r="KEC172" s="90"/>
      <c r="KED172" s="90"/>
      <c r="KEE172" s="90"/>
      <c r="KEF172" s="90"/>
      <c r="KEG172" s="90"/>
      <c r="KEH172" s="90"/>
      <c r="KEI172" s="90"/>
      <c r="KEJ172" s="90"/>
      <c r="KEK172" s="90"/>
      <c r="KEL172" s="90"/>
      <c r="KEM172" s="90"/>
      <c r="KEN172" s="90"/>
      <c r="KEO172" s="90"/>
      <c r="KEP172" s="90"/>
      <c r="KEQ172" s="90"/>
      <c r="KER172" s="90"/>
      <c r="KES172" s="90"/>
      <c r="KET172" s="90"/>
      <c r="KEU172" s="90"/>
      <c r="KEV172" s="90"/>
      <c r="KEW172" s="90"/>
      <c r="KEX172" s="90"/>
      <c r="KEY172" s="90"/>
      <c r="KEZ172" s="90"/>
      <c r="KFA172" s="90"/>
      <c r="KFB172" s="90"/>
      <c r="KFC172" s="90"/>
      <c r="KFD172" s="90"/>
      <c r="KFE172" s="90"/>
      <c r="KFF172" s="90"/>
      <c r="KFG172" s="90"/>
      <c r="KFH172" s="90"/>
      <c r="KFI172" s="90"/>
      <c r="KFJ172" s="90"/>
      <c r="KFK172" s="90"/>
      <c r="KFL172" s="90"/>
      <c r="KFM172" s="90"/>
      <c r="KFN172" s="90"/>
      <c r="KFO172" s="90"/>
      <c r="KFP172" s="90"/>
      <c r="KFQ172" s="90"/>
      <c r="KFR172" s="90"/>
      <c r="KFS172" s="90"/>
      <c r="KFT172" s="90"/>
      <c r="KFU172" s="90"/>
      <c r="KFV172" s="90"/>
      <c r="KFW172" s="90"/>
      <c r="KFX172" s="90"/>
      <c r="KFY172" s="90"/>
      <c r="KFZ172" s="90"/>
      <c r="KGA172" s="90"/>
      <c r="KGB172" s="90"/>
      <c r="KGC172" s="90"/>
      <c r="KGD172" s="90"/>
      <c r="KGE172" s="90"/>
      <c r="KGF172" s="90"/>
      <c r="KGG172" s="90"/>
      <c r="KGH172" s="90"/>
      <c r="KGI172" s="90"/>
      <c r="KGJ172" s="90"/>
      <c r="KGK172" s="90"/>
      <c r="KGL172" s="90"/>
      <c r="KGM172" s="90"/>
      <c r="KGN172" s="90"/>
      <c r="KGO172" s="90"/>
      <c r="KGP172" s="90"/>
      <c r="KGQ172" s="90"/>
      <c r="KGR172" s="90"/>
      <c r="KGS172" s="90"/>
      <c r="KGT172" s="90"/>
      <c r="KGU172" s="90"/>
      <c r="KGV172" s="90"/>
      <c r="KGW172" s="90"/>
      <c r="KGX172" s="90"/>
      <c r="KGY172" s="90"/>
      <c r="KGZ172" s="90"/>
      <c r="KHA172" s="90"/>
      <c r="KHB172" s="90"/>
      <c r="KHC172" s="90"/>
      <c r="KHD172" s="90"/>
      <c r="KHE172" s="90"/>
      <c r="KHF172" s="90"/>
      <c r="KHG172" s="90"/>
      <c r="KHH172" s="90"/>
      <c r="KHI172" s="90"/>
      <c r="KHJ172" s="90"/>
      <c r="KHK172" s="90"/>
      <c r="KHL172" s="90"/>
      <c r="KHM172" s="90"/>
      <c r="KHN172" s="90"/>
      <c r="KHO172" s="90"/>
      <c r="KHP172" s="90"/>
      <c r="KHQ172" s="90"/>
      <c r="KHR172" s="90"/>
      <c r="KHS172" s="90"/>
      <c r="KHT172" s="90"/>
      <c r="KHU172" s="90"/>
      <c r="KHV172" s="90"/>
      <c r="KHW172" s="90"/>
      <c r="KHX172" s="90"/>
      <c r="KHY172" s="90"/>
      <c r="KHZ172" s="90"/>
      <c r="KIA172" s="90"/>
      <c r="KIB172" s="90"/>
      <c r="KIC172" s="90"/>
      <c r="KID172" s="90"/>
      <c r="KIE172" s="90"/>
      <c r="KIF172" s="90"/>
      <c r="KIG172" s="90"/>
      <c r="KIH172" s="90"/>
      <c r="KII172" s="90"/>
      <c r="KIJ172" s="90"/>
      <c r="KIK172" s="90"/>
      <c r="KIL172" s="90"/>
      <c r="KIM172" s="90"/>
      <c r="KIN172" s="90"/>
      <c r="KIO172" s="90"/>
      <c r="KIP172" s="90"/>
      <c r="KIQ172" s="90"/>
      <c r="KIR172" s="90"/>
      <c r="KIS172" s="90"/>
      <c r="KIT172" s="90"/>
      <c r="KIU172" s="90"/>
      <c r="KIV172" s="90"/>
      <c r="KIW172" s="90"/>
      <c r="KIX172" s="90"/>
      <c r="KIY172" s="90"/>
      <c r="KIZ172" s="90"/>
      <c r="KJA172" s="90"/>
      <c r="KJB172" s="90"/>
      <c r="KJC172" s="90"/>
      <c r="KJD172" s="90"/>
      <c r="KJE172" s="90"/>
      <c r="KJF172" s="90"/>
      <c r="KJG172" s="90"/>
      <c r="KJH172" s="90"/>
      <c r="KJI172" s="90"/>
      <c r="KJJ172" s="90"/>
      <c r="KJK172" s="90"/>
      <c r="KJL172" s="90"/>
      <c r="KJM172" s="90"/>
      <c r="KJN172" s="90"/>
      <c r="KJO172" s="90"/>
      <c r="KJP172" s="90"/>
      <c r="KJQ172" s="90"/>
      <c r="KJR172" s="90"/>
      <c r="KJS172" s="90"/>
      <c r="KJT172" s="90"/>
      <c r="KJU172" s="90"/>
      <c r="KJV172" s="90"/>
      <c r="KJW172" s="90"/>
      <c r="KJX172" s="90"/>
      <c r="KJY172" s="90"/>
      <c r="KJZ172" s="90"/>
      <c r="KKA172" s="90"/>
      <c r="KKB172" s="90"/>
      <c r="KKC172" s="90"/>
      <c r="KKD172" s="90"/>
      <c r="KKE172" s="90"/>
      <c r="KKF172" s="90"/>
      <c r="KKG172" s="90"/>
      <c r="KKH172" s="90"/>
      <c r="KKI172" s="90"/>
      <c r="KKJ172" s="90"/>
      <c r="KKK172" s="90"/>
      <c r="KKL172" s="90"/>
      <c r="KKM172" s="90"/>
      <c r="KKN172" s="90"/>
      <c r="KKO172" s="90"/>
      <c r="KKP172" s="90"/>
      <c r="KKQ172" s="90"/>
      <c r="KKR172" s="90"/>
      <c r="KKS172" s="90"/>
      <c r="KKT172" s="90"/>
      <c r="KKU172" s="90"/>
      <c r="KKV172" s="90"/>
      <c r="KKW172" s="90"/>
      <c r="KKX172" s="90"/>
      <c r="KKY172" s="90"/>
      <c r="KKZ172" s="90"/>
      <c r="KLA172" s="90"/>
      <c r="KLB172" s="90"/>
      <c r="KLC172" s="90"/>
      <c r="KLD172" s="90"/>
      <c r="KLE172" s="90"/>
      <c r="KLF172" s="90"/>
      <c r="KLG172" s="90"/>
      <c r="KLH172" s="90"/>
      <c r="KLI172" s="90"/>
      <c r="KLJ172" s="90"/>
      <c r="KLK172" s="90"/>
      <c r="KLL172" s="90"/>
      <c r="KLM172" s="90"/>
      <c r="KLN172" s="90"/>
      <c r="KLO172" s="90"/>
      <c r="KLP172" s="90"/>
      <c r="KLQ172" s="90"/>
      <c r="KLR172" s="90"/>
      <c r="KLS172" s="90"/>
      <c r="KLT172" s="90"/>
      <c r="KLU172" s="90"/>
      <c r="KLV172" s="90"/>
      <c r="KLW172" s="90"/>
      <c r="KLX172" s="90"/>
      <c r="KLY172" s="90"/>
      <c r="KLZ172" s="90"/>
      <c r="KMA172" s="90"/>
      <c r="KMB172" s="90"/>
      <c r="KMC172" s="90"/>
      <c r="KMD172" s="90"/>
      <c r="KME172" s="90"/>
      <c r="KMF172" s="90"/>
      <c r="KMG172" s="90"/>
      <c r="KMH172" s="90"/>
      <c r="KMI172" s="90"/>
      <c r="KMJ172" s="90"/>
      <c r="KMK172" s="90"/>
      <c r="KML172" s="90"/>
      <c r="KMM172" s="90"/>
      <c r="KMN172" s="90"/>
      <c r="KMO172" s="90"/>
      <c r="KMP172" s="90"/>
      <c r="KMQ172" s="90"/>
      <c r="KMR172" s="90"/>
      <c r="KMS172" s="90"/>
      <c r="KMT172" s="90"/>
      <c r="KMU172" s="90"/>
      <c r="KMV172" s="90"/>
      <c r="KMW172" s="90"/>
      <c r="KMX172" s="90"/>
      <c r="KMY172" s="90"/>
      <c r="KMZ172" s="90"/>
      <c r="KNA172" s="90"/>
      <c r="KNB172" s="90"/>
      <c r="KNC172" s="90"/>
      <c r="KND172" s="90"/>
      <c r="KNE172" s="90"/>
      <c r="KNF172" s="90"/>
      <c r="KNG172" s="90"/>
      <c r="KNH172" s="90"/>
      <c r="KNI172" s="90"/>
      <c r="KNJ172" s="90"/>
      <c r="KNK172" s="90"/>
      <c r="KNL172" s="90"/>
      <c r="KNM172" s="90"/>
      <c r="KNN172" s="90"/>
      <c r="KNO172" s="90"/>
      <c r="KNP172" s="90"/>
      <c r="KNQ172" s="90"/>
      <c r="KNR172" s="90"/>
      <c r="KNS172" s="90"/>
      <c r="KNT172" s="90"/>
      <c r="KNU172" s="90"/>
      <c r="KNV172" s="90"/>
      <c r="KNW172" s="90"/>
      <c r="KNX172" s="90"/>
      <c r="KNY172" s="90"/>
      <c r="KNZ172" s="90"/>
      <c r="KOA172" s="90"/>
      <c r="KOB172" s="90"/>
      <c r="KOC172" s="90"/>
      <c r="KOD172" s="90"/>
      <c r="KOE172" s="90"/>
      <c r="KOF172" s="90"/>
      <c r="KOG172" s="90"/>
      <c r="KOH172" s="90"/>
      <c r="KOI172" s="90"/>
      <c r="KOJ172" s="90"/>
      <c r="KOK172" s="90"/>
      <c r="KOL172" s="90"/>
      <c r="KOM172" s="90"/>
      <c r="KON172" s="90"/>
      <c r="KOO172" s="90"/>
      <c r="KOP172" s="90"/>
      <c r="KOQ172" s="90"/>
      <c r="KOR172" s="90"/>
      <c r="KOS172" s="90"/>
      <c r="KOT172" s="90"/>
      <c r="KOU172" s="90"/>
      <c r="KOV172" s="90"/>
      <c r="KOW172" s="90"/>
      <c r="KOX172" s="90"/>
      <c r="KOY172" s="90"/>
      <c r="KOZ172" s="90"/>
      <c r="KPA172" s="90"/>
      <c r="KPB172" s="90"/>
      <c r="KPC172" s="90"/>
      <c r="KPD172" s="90"/>
      <c r="KPE172" s="90"/>
      <c r="KPF172" s="90"/>
      <c r="KPG172" s="90"/>
      <c r="KPH172" s="90"/>
      <c r="KPI172" s="90"/>
      <c r="KPJ172" s="90"/>
      <c r="KPK172" s="90"/>
      <c r="KPL172" s="90"/>
      <c r="KPM172" s="90"/>
      <c r="KPN172" s="90"/>
      <c r="KPO172" s="90"/>
      <c r="KPP172" s="90"/>
      <c r="KPQ172" s="90"/>
      <c r="KPR172" s="90"/>
      <c r="KPS172" s="90"/>
      <c r="KPT172" s="90"/>
      <c r="KPU172" s="90"/>
      <c r="KPV172" s="90"/>
      <c r="KPW172" s="90"/>
      <c r="KPX172" s="90"/>
      <c r="KPY172" s="90"/>
      <c r="KPZ172" s="90"/>
      <c r="KQA172" s="90"/>
      <c r="KQB172" s="90"/>
      <c r="KQC172" s="90"/>
      <c r="KQD172" s="90"/>
      <c r="KQE172" s="90"/>
      <c r="KQF172" s="90"/>
      <c r="KQG172" s="90"/>
      <c r="KQH172" s="90"/>
      <c r="KQI172" s="90"/>
      <c r="KQJ172" s="90"/>
      <c r="KQK172" s="90"/>
      <c r="KQL172" s="90"/>
      <c r="KQM172" s="90"/>
      <c r="KQN172" s="90"/>
      <c r="KQO172" s="90"/>
      <c r="KQP172" s="90"/>
      <c r="KQQ172" s="90"/>
      <c r="KQR172" s="90"/>
      <c r="KQS172" s="90"/>
      <c r="KQT172" s="90"/>
      <c r="KQU172" s="90"/>
      <c r="KQV172" s="90"/>
      <c r="KQW172" s="90"/>
      <c r="KQX172" s="90"/>
      <c r="KQY172" s="90"/>
      <c r="KQZ172" s="90"/>
      <c r="KRA172" s="90"/>
      <c r="KRB172" s="90"/>
      <c r="KRC172" s="90"/>
      <c r="KRD172" s="90"/>
      <c r="KRE172" s="90"/>
      <c r="KRF172" s="90"/>
      <c r="KRG172" s="90"/>
      <c r="KRH172" s="90"/>
      <c r="KRI172" s="90"/>
      <c r="KRJ172" s="90"/>
      <c r="KRK172" s="90"/>
      <c r="KRL172" s="90"/>
      <c r="KRM172" s="90"/>
      <c r="KRN172" s="90"/>
      <c r="KRO172" s="90"/>
      <c r="KRP172" s="90"/>
      <c r="KRQ172" s="90"/>
      <c r="KRR172" s="90"/>
      <c r="KRS172" s="90"/>
      <c r="KRT172" s="90"/>
      <c r="KRU172" s="90"/>
      <c r="KRV172" s="90"/>
      <c r="KRW172" s="90"/>
      <c r="KRX172" s="90"/>
      <c r="KRY172" s="90"/>
      <c r="KRZ172" s="90"/>
      <c r="KSA172" s="90"/>
      <c r="KSB172" s="90"/>
      <c r="KSC172" s="90"/>
      <c r="KSD172" s="90"/>
      <c r="KSE172" s="90"/>
      <c r="KSF172" s="90"/>
      <c r="KSG172" s="90"/>
      <c r="KSH172" s="90"/>
      <c r="KSI172" s="90"/>
      <c r="KSJ172" s="90"/>
      <c r="KSK172" s="90"/>
      <c r="KSL172" s="90"/>
      <c r="KSM172" s="90"/>
      <c r="KSN172" s="90"/>
      <c r="KSO172" s="90"/>
      <c r="KSP172" s="90"/>
      <c r="KSQ172" s="90"/>
      <c r="KSR172" s="90"/>
      <c r="KSS172" s="90"/>
      <c r="KST172" s="90"/>
      <c r="KSU172" s="90"/>
      <c r="KSV172" s="90"/>
      <c r="KSW172" s="90"/>
      <c r="KSX172" s="90"/>
      <c r="KSY172" s="90"/>
      <c r="KSZ172" s="90"/>
      <c r="KTA172" s="90"/>
      <c r="KTB172" s="90"/>
      <c r="KTC172" s="90"/>
      <c r="KTD172" s="90"/>
      <c r="KTE172" s="90"/>
      <c r="KTF172" s="90"/>
      <c r="KTG172" s="90"/>
      <c r="KTH172" s="90"/>
      <c r="KTI172" s="90"/>
      <c r="KTJ172" s="90"/>
      <c r="KTK172" s="90"/>
      <c r="KTL172" s="90"/>
      <c r="KTM172" s="90"/>
      <c r="KTN172" s="90"/>
      <c r="KTO172" s="90"/>
      <c r="KTP172" s="90"/>
      <c r="KTQ172" s="90"/>
      <c r="KTR172" s="90"/>
      <c r="KTS172" s="90"/>
      <c r="KTT172" s="90"/>
      <c r="KTU172" s="90"/>
      <c r="KTV172" s="90"/>
      <c r="KTW172" s="90"/>
      <c r="KTX172" s="90"/>
      <c r="KTY172" s="90"/>
      <c r="KTZ172" s="90"/>
      <c r="KUA172" s="90"/>
      <c r="KUB172" s="90"/>
      <c r="KUC172" s="90"/>
      <c r="KUD172" s="90"/>
      <c r="KUE172" s="90"/>
      <c r="KUF172" s="90"/>
      <c r="KUG172" s="90"/>
      <c r="KUH172" s="90"/>
      <c r="KUI172" s="90"/>
      <c r="KUJ172" s="90"/>
      <c r="KUK172" s="90"/>
      <c r="KUL172" s="90"/>
      <c r="KUM172" s="90"/>
      <c r="KUN172" s="90"/>
      <c r="KUO172" s="90"/>
      <c r="KUP172" s="90"/>
      <c r="KUQ172" s="90"/>
      <c r="KUR172" s="90"/>
      <c r="KUS172" s="90"/>
      <c r="KUT172" s="90"/>
      <c r="KUU172" s="90"/>
      <c r="KUV172" s="90"/>
      <c r="KUW172" s="90"/>
      <c r="KUX172" s="90"/>
      <c r="KUY172" s="90"/>
      <c r="KUZ172" s="90"/>
      <c r="KVA172" s="90"/>
      <c r="KVB172" s="90"/>
      <c r="KVC172" s="90"/>
      <c r="KVD172" s="90"/>
      <c r="KVE172" s="90"/>
      <c r="KVF172" s="90"/>
      <c r="KVG172" s="90"/>
      <c r="KVH172" s="90"/>
      <c r="KVI172" s="90"/>
      <c r="KVJ172" s="90"/>
      <c r="KVK172" s="90"/>
      <c r="KVL172" s="90"/>
      <c r="KVM172" s="90"/>
      <c r="KVN172" s="90"/>
      <c r="KVO172" s="90"/>
      <c r="KVP172" s="90"/>
      <c r="KVQ172" s="90"/>
      <c r="KVR172" s="90"/>
      <c r="KVS172" s="90"/>
      <c r="KVT172" s="90"/>
      <c r="KVU172" s="90"/>
      <c r="KVV172" s="90"/>
      <c r="KVW172" s="90"/>
      <c r="KVX172" s="90"/>
      <c r="KVY172" s="90"/>
      <c r="KVZ172" s="90"/>
      <c r="KWA172" s="90"/>
      <c r="KWB172" s="90"/>
      <c r="KWC172" s="90"/>
      <c r="KWD172" s="90"/>
      <c r="KWE172" s="90"/>
      <c r="KWF172" s="90"/>
      <c r="KWG172" s="90"/>
      <c r="KWH172" s="90"/>
      <c r="KWI172" s="90"/>
      <c r="KWJ172" s="90"/>
      <c r="KWK172" s="90"/>
      <c r="KWL172" s="90"/>
      <c r="KWM172" s="90"/>
      <c r="KWN172" s="90"/>
      <c r="KWO172" s="90"/>
      <c r="KWP172" s="90"/>
      <c r="KWQ172" s="90"/>
      <c r="KWR172" s="90"/>
      <c r="KWS172" s="90"/>
      <c r="KWT172" s="90"/>
      <c r="KWU172" s="90"/>
      <c r="KWV172" s="90"/>
      <c r="KWW172" s="90"/>
      <c r="KWX172" s="90"/>
      <c r="KWY172" s="90"/>
      <c r="KWZ172" s="90"/>
      <c r="KXA172" s="90"/>
      <c r="KXB172" s="90"/>
      <c r="KXC172" s="90"/>
      <c r="KXD172" s="90"/>
      <c r="KXE172" s="90"/>
      <c r="KXF172" s="90"/>
      <c r="KXG172" s="90"/>
      <c r="KXH172" s="90"/>
      <c r="KXI172" s="90"/>
      <c r="KXJ172" s="90"/>
      <c r="KXK172" s="90"/>
      <c r="KXL172" s="90"/>
      <c r="KXM172" s="90"/>
      <c r="KXN172" s="90"/>
      <c r="KXO172" s="90"/>
      <c r="KXP172" s="90"/>
      <c r="KXQ172" s="90"/>
      <c r="KXR172" s="90"/>
      <c r="KXS172" s="90"/>
      <c r="KXT172" s="90"/>
      <c r="KXU172" s="90"/>
      <c r="KXV172" s="90"/>
      <c r="KXW172" s="90"/>
      <c r="KXX172" s="90"/>
      <c r="KXY172" s="90"/>
      <c r="KXZ172" s="90"/>
      <c r="KYA172" s="90"/>
      <c r="KYB172" s="90"/>
      <c r="KYC172" s="90"/>
      <c r="KYD172" s="90"/>
      <c r="KYE172" s="90"/>
      <c r="KYF172" s="90"/>
      <c r="KYG172" s="90"/>
      <c r="KYH172" s="90"/>
      <c r="KYI172" s="90"/>
      <c r="KYJ172" s="90"/>
      <c r="KYK172" s="90"/>
      <c r="KYL172" s="90"/>
      <c r="KYM172" s="90"/>
      <c r="KYN172" s="90"/>
      <c r="KYO172" s="90"/>
      <c r="KYP172" s="90"/>
      <c r="KYQ172" s="90"/>
      <c r="KYR172" s="90"/>
      <c r="KYS172" s="90"/>
      <c r="KYT172" s="90"/>
      <c r="KYU172" s="90"/>
      <c r="KYV172" s="90"/>
      <c r="KYW172" s="90"/>
      <c r="KYX172" s="90"/>
      <c r="KYY172" s="90"/>
      <c r="KYZ172" s="90"/>
      <c r="KZA172" s="90"/>
      <c r="KZB172" s="90"/>
      <c r="KZC172" s="90"/>
      <c r="KZD172" s="90"/>
      <c r="KZE172" s="90"/>
      <c r="KZF172" s="90"/>
      <c r="KZG172" s="90"/>
      <c r="KZH172" s="90"/>
      <c r="KZI172" s="90"/>
      <c r="KZJ172" s="90"/>
      <c r="KZK172" s="90"/>
      <c r="KZL172" s="90"/>
      <c r="KZM172" s="90"/>
      <c r="KZN172" s="90"/>
      <c r="KZO172" s="90"/>
      <c r="KZP172" s="90"/>
      <c r="KZQ172" s="90"/>
      <c r="KZR172" s="90"/>
      <c r="KZS172" s="90"/>
      <c r="KZT172" s="90"/>
      <c r="KZU172" s="90"/>
      <c r="KZV172" s="90"/>
      <c r="KZW172" s="90"/>
      <c r="KZX172" s="90"/>
      <c r="KZY172" s="90"/>
      <c r="KZZ172" s="90"/>
      <c r="LAA172" s="90"/>
      <c r="LAB172" s="90"/>
      <c r="LAC172" s="90"/>
      <c r="LAD172" s="90"/>
      <c r="LAE172" s="90"/>
      <c r="LAF172" s="90"/>
      <c r="LAG172" s="90"/>
      <c r="LAH172" s="90"/>
      <c r="LAI172" s="90"/>
      <c r="LAJ172" s="90"/>
      <c r="LAK172" s="90"/>
      <c r="LAL172" s="90"/>
      <c r="LAM172" s="90"/>
      <c r="LAN172" s="90"/>
      <c r="LAO172" s="90"/>
      <c r="LAP172" s="90"/>
      <c r="LAQ172" s="90"/>
      <c r="LAR172" s="90"/>
      <c r="LAS172" s="90"/>
      <c r="LAT172" s="90"/>
      <c r="LAU172" s="90"/>
      <c r="LAV172" s="90"/>
      <c r="LAW172" s="90"/>
      <c r="LAX172" s="90"/>
      <c r="LAY172" s="90"/>
      <c r="LAZ172" s="90"/>
      <c r="LBA172" s="90"/>
      <c r="LBB172" s="90"/>
      <c r="LBC172" s="90"/>
      <c r="LBD172" s="90"/>
      <c r="LBE172" s="90"/>
      <c r="LBF172" s="90"/>
      <c r="LBG172" s="90"/>
      <c r="LBH172" s="90"/>
      <c r="LBI172" s="90"/>
      <c r="LBJ172" s="90"/>
      <c r="LBK172" s="90"/>
      <c r="LBL172" s="90"/>
      <c r="LBM172" s="90"/>
      <c r="LBN172" s="90"/>
      <c r="LBO172" s="90"/>
      <c r="LBP172" s="90"/>
      <c r="LBQ172" s="90"/>
      <c r="LBR172" s="90"/>
      <c r="LBS172" s="90"/>
      <c r="LBT172" s="90"/>
      <c r="LBU172" s="90"/>
      <c r="LBV172" s="90"/>
      <c r="LBW172" s="90"/>
      <c r="LBX172" s="90"/>
      <c r="LBY172" s="90"/>
      <c r="LBZ172" s="90"/>
      <c r="LCA172" s="90"/>
      <c r="LCB172" s="90"/>
      <c r="LCC172" s="90"/>
      <c r="LCD172" s="90"/>
      <c r="LCE172" s="90"/>
      <c r="LCF172" s="90"/>
      <c r="LCG172" s="90"/>
      <c r="LCH172" s="90"/>
      <c r="LCI172" s="90"/>
      <c r="LCJ172" s="90"/>
      <c r="LCK172" s="90"/>
      <c r="LCL172" s="90"/>
      <c r="LCM172" s="90"/>
      <c r="LCN172" s="90"/>
      <c r="LCO172" s="90"/>
      <c r="LCP172" s="90"/>
      <c r="LCQ172" s="90"/>
      <c r="LCR172" s="90"/>
      <c r="LCS172" s="90"/>
      <c r="LCT172" s="90"/>
      <c r="LCU172" s="90"/>
      <c r="LCV172" s="90"/>
      <c r="LCW172" s="90"/>
      <c r="LCX172" s="90"/>
      <c r="LCY172" s="90"/>
      <c r="LCZ172" s="90"/>
      <c r="LDA172" s="90"/>
      <c r="LDB172" s="90"/>
      <c r="LDC172" s="90"/>
      <c r="LDD172" s="90"/>
      <c r="LDE172" s="90"/>
      <c r="LDF172" s="90"/>
      <c r="LDG172" s="90"/>
      <c r="LDH172" s="90"/>
      <c r="LDI172" s="90"/>
      <c r="LDJ172" s="90"/>
      <c r="LDK172" s="90"/>
      <c r="LDL172" s="90"/>
      <c r="LDM172" s="90"/>
      <c r="LDN172" s="90"/>
      <c r="LDO172" s="90"/>
      <c r="LDP172" s="90"/>
      <c r="LDQ172" s="90"/>
      <c r="LDR172" s="90"/>
      <c r="LDS172" s="90"/>
      <c r="LDT172" s="90"/>
      <c r="LDU172" s="90"/>
      <c r="LDV172" s="90"/>
      <c r="LDW172" s="90"/>
      <c r="LDX172" s="90"/>
      <c r="LDY172" s="90"/>
      <c r="LDZ172" s="90"/>
      <c r="LEA172" s="90"/>
      <c r="LEB172" s="90"/>
      <c r="LEC172" s="90"/>
      <c r="LED172" s="90"/>
      <c r="LEE172" s="90"/>
      <c r="LEF172" s="90"/>
      <c r="LEG172" s="90"/>
      <c r="LEH172" s="90"/>
      <c r="LEI172" s="90"/>
      <c r="LEJ172" s="90"/>
      <c r="LEK172" s="90"/>
      <c r="LEL172" s="90"/>
      <c r="LEM172" s="90"/>
      <c r="LEN172" s="90"/>
      <c r="LEO172" s="90"/>
      <c r="LEP172" s="90"/>
      <c r="LEQ172" s="90"/>
      <c r="LER172" s="90"/>
      <c r="LES172" s="90"/>
      <c r="LET172" s="90"/>
      <c r="LEU172" s="90"/>
      <c r="LEV172" s="90"/>
      <c r="LEW172" s="90"/>
      <c r="LEX172" s="90"/>
      <c r="LEY172" s="90"/>
      <c r="LEZ172" s="90"/>
      <c r="LFA172" s="90"/>
      <c r="LFB172" s="90"/>
      <c r="LFC172" s="90"/>
      <c r="LFD172" s="90"/>
      <c r="LFE172" s="90"/>
      <c r="LFF172" s="90"/>
      <c r="LFG172" s="90"/>
      <c r="LFH172" s="90"/>
      <c r="LFI172" s="90"/>
      <c r="LFJ172" s="90"/>
      <c r="LFK172" s="90"/>
      <c r="LFL172" s="90"/>
      <c r="LFM172" s="90"/>
      <c r="LFN172" s="90"/>
      <c r="LFO172" s="90"/>
      <c r="LFP172" s="90"/>
      <c r="LFQ172" s="90"/>
      <c r="LFR172" s="90"/>
      <c r="LFS172" s="90"/>
      <c r="LFT172" s="90"/>
      <c r="LFU172" s="90"/>
      <c r="LFV172" s="90"/>
      <c r="LFW172" s="90"/>
      <c r="LFX172" s="90"/>
      <c r="LFY172" s="90"/>
      <c r="LFZ172" s="90"/>
      <c r="LGA172" s="90"/>
      <c r="LGB172" s="90"/>
      <c r="LGC172" s="90"/>
      <c r="LGD172" s="90"/>
      <c r="LGE172" s="90"/>
      <c r="LGF172" s="90"/>
      <c r="LGG172" s="90"/>
      <c r="LGH172" s="90"/>
      <c r="LGI172" s="90"/>
      <c r="LGJ172" s="90"/>
      <c r="LGK172" s="90"/>
      <c r="LGL172" s="90"/>
      <c r="LGM172" s="90"/>
      <c r="LGN172" s="90"/>
      <c r="LGO172" s="90"/>
      <c r="LGP172" s="90"/>
      <c r="LGQ172" s="90"/>
      <c r="LGR172" s="90"/>
      <c r="LGS172" s="90"/>
      <c r="LGT172" s="90"/>
      <c r="LGU172" s="90"/>
      <c r="LGV172" s="90"/>
      <c r="LGW172" s="90"/>
      <c r="LGX172" s="90"/>
      <c r="LGY172" s="90"/>
      <c r="LGZ172" s="90"/>
      <c r="LHA172" s="90"/>
      <c r="LHB172" s="90"/>
      <c r="LHC172" s="90"/>
      <c r="LHD172" s="90"/>
      <c r="LHE172" s="90"/>
      <c r="LHF172" s="90"/>
      <c r="LHG172" s="90"/>
      <c r="LHH172" s="90"/>
      <c r="LHI172" s="90"/>
      <c r="LHJ172" s="90"/>
      <c r="LHK172" s="90"/>
      <c r="LHL172" s="90"/>
      <c r="LHM172" s="90"/>
      <c r="LHN172" s="90"/>
      <c r="LHO172" s="90"/>
      <c r="LHP172" s="90"/>
      <c r="LHQ172" s="90"/>
      <c r="LHR172" s="90"/>
      <c r="LHS172" s="90"/>
      <c r="LHT172" s="90"/>
      <c r="LHU172" s="90"/>
      <c r="LHV172" s="90"/>
      <c r="LHW172" s="90"/>
      <c r="LHX172" s="90"/>
      <c r="LHY172" s="90"/>
      <c r="LHZ172" s="90"/>
      <c r="LIA172" s="90"/>
      <c r="LIB172" s="90"/>
      <c r="LIC172" s="90"/>
      <c r="LID172" s="90"/>
      <c r="LIE172" s="90"/>
      <c r="LIF172" s="90"/>
      <c r="LIG172" s="90"/>
      <c r="LIH172" s="90"/>
      <c r="LII172" s="90"/>
      <c r="LIJ172" s="90"/>
      <c r="LIK172" s="90"/>
      <c r="LIL172" s="90"/>
      <c r="LIM172" s="90"/>
      <c r="LIN172" s="90"/>
      <c r="LIO172" s="90"/>
      <c r="LIP172" s="90"/>
      <c r="LIQ172" s="90"/>
      <c r="LIR172" s="90"/>
      <c r="LIS172" s="90"/>
      <c r="LIT172" s="90"/>
      <c r="LIU172" s="90"/>
      <c r="LIV172" s="90"/>
      <c r="LIW172" s="90"/>
      <c r="LIX172" s="90"/>
      <c r="LIY172" s="90"/>
      <c r="LIZ172" s="90"/>
      <c r="LJA172" s="90"/>
      <c r="LJB172" s="90"/>
      <c r="LJC172" s="90"/>
      <c r="LJD172" s="90"/>
      <c r="LJE172" s="90"/>
      <c r="LJF172" s="90"/>
      <c r="LJG172" s="90"/>
      <c r="LJH172" s="90"/>
      <c r="LJI172" s="90"/>
      <c r="LJJ172" s="90"/>
      <c r="LJK172" s="90"/>
      <c r="LJL172" s="90"/>
      <c r="LJM172" s="90"/>
      <c r="LJN172" s="90"/>
      <c r="LJO172" s="90"/>
      <c r="LJP172" s="90"/>
      <c r="LJQ172" s="90"/>
      <c r="LJR172" s="90"/>
      <c r="LJS172" s="90"/>
      <c r="LJT172" s="90"/>
      <c r="LJU172" s="90"/>
      <c r="LJV172" s="90"/>
      <c r="LJW172" s="90"/>
      <c r="LJX172" s="90"/>
      <c r="LJY172" s="90"/>
      <c r="LJZ172" s="90"/>
      <c r="LKA172" s="90"/>
      <c r="LKB172" s="90"/>
      <c r="LKC172" s="90"/>
      <c r="LKD172" s="90"/>
      <c r="LKE172" s="90"/>
      <c r="LKF172" s="90"/>
      <c r="LKG172" s="90"/>
      <c r="LKH172" s="90"/>
      <c r="LKI172" s="90"/>
      <c r="LKJ172" s="90"/>
      <c r="LKK172" s="90"/>
      <c r="LKL172" s="90"/>
      <c r="LKM172" s="90"/>
      <c r="LKN172" s="90"/>
      <c r="LKO172" s="90"/>
      <c r="LKP172" s="90"/>
      <c r="LKQ172" s="90"/>
      <c r="LKR172" s="90"/>
      <c r="LKS172" s="90"/>
      <c r="LKT172" s="90"/>
      <c r="LKU172" s="90"/>
      <c r="LKV172" s="90"/>
      <c r="LKW172" s="90"/>
      <c r="LKX172" s="90"/>
      <c r="LKY172" s="90"/>
      <c r="LKZ172" s="90"/>
      <c r="LLA172" s="90"/>
      <c r="LLB172" s="90"/>
      <c r="LLC172" s="90"/>
      <c r="LLD172" s="90"/>
      <c r="LLE172" s="90"/>
      <c r="LLF172" s="90"/>
      <c r="LLG172" s="90"/>
      <c r="LLH172" s="90"/>
      <c r="LLI172" s="90"/>
      <c r="LLJ172" s="90"/>
      <c r="LLK172" s="90"/>
      <c r="LLL172" s="90"/>
      <c r="LLM172" s="90"/>
      <c r="LLN172" s="90"/>
      <c r="LLO172" s="90"/>
      <c r="LLP172" s="90"/>
      <c r="LLQ172" s="90"/>
      <c r="LLR172" s="90"/>
      <c r="LLS172" s="90"/>
      <c r="LLT172" s="90"/>
      <c r="LLU172" s="90"/>
      <c r="LLV172" s="90"/>
      <c r="LLW172" s="90"/>
      <c r="LLX172" s="90"/>
      <c r="LLY172" s="90"/>
      <c r="LLZ172" s="90"/>
      <c r="LMA172" s="90"/>
      <c r="LMB172" s="90"/>
      <c r="LMC172" s="90"/>
      <c r="LMD172" s="90"/>
      <c r="LME172" s="90"/>
      <c r="LMF172" s="90"/>
      <c r="LMG172" s="90"/>
      <c r="LMH172" s="90"/>
      <c r="LMI172" s="90"/>
      <c r="LMJ172" s="90"/>
      <c r="LMK172" s="90"/>
      <c r="LML172" s="90"/>
      <c r="LMM172" s="90"/>
      <c r="LMN172" s="90"/>
      <c r="LMO172" s="90"/>
      <c r="LMP172" s="90"/>
      <c r="LMQ172" s="90"/>
      <c r="LMR172" s="90"/>
      <c r="LMS172" s="90"/>
      <c r="LMT172" s="90"/>
      <c r="LMU172" s="90"/>
      <c r="LMV172" s="90"/>
      <c r="LMW172" s="90"/>
      <c r="LMX172" s="90"/>
      <c r="LMY172" s="90"/>
      <c r="LMZ172" s="90"/>
      <c r="LNA172" s="90"/>
      <c r="LNB172" s="90"/>
      <c r="LNC172" s="90"/>
      <c r="LND172" s="90"/>
      <c r="LNE172" s="90"/>
      <c r="LNF172" s="90"/>
      <c r="LNG172" s="90"/>
      <c r="LNH172" s="90"/>
      <c r="LNI172" s="90"/>
      <c r="LNJ172" s="90"/>
      <c r="LNK172" s="90"/>
      <c r="LNL172" s="90"/>
      <c r="LNM172" s="90"/>
      <c r="LNN172" s="90"/>
      <c r="LNO172" s="90"/>
      <c r="LNP172" s="90"/>
      <c r="LNQ172" s="90"/>
      <c r="LNR172" s="90"/>
      <c r="LNS172" s="90"/>
      <c r="LNT172" s="90"/>
      <c r="LNU172" s="90"/>
      <c r="LNV172" s="90"/>
      <c r="LNW172" s="90"/>
      <c r="LNX172" s="90"/>
      <c r="LNY172" s="90"/>
      <c r="LNZ172" s="90"/>
      <c r="LOA172" s="90"/>
      <c r="LOB172" s="90"/>
      <c r="LOC172" s="90"/>
      <c r="LOD172" s="90"/>
      <c r="LOE172" s="90"/>
      <c r="LOF172" s="90"/>
      <c r="LOG172" s="90"/>
      <c r="LOH172" s="90"/>
      <c r="LOI172" s="90"/>
      <c r="LOJ172" s="90"/>
      <c r="LOK172" s="90"/>
      <c r="LOL172" s="90"/>
      <c r="LOM172" s="90"/>
      <c r="LON172" s="90"/>
      <c r="LOO172" s="90"/>
      <c r="LOP172" s="90"/>
      <c r="LOQ172" s="90"/>
      <c r="LOR172" s="90"/>
      <c r="LOS172" s="90"/>
      <c r="LOT172" s="90"/>
      <c r="LOU172" s="90"/>
      <c r="LOV172" s="90"/>
      <c r="LOW172" s="90"/>
      <c r="LOX172" s="90"/>
      <c r="LOY172" s="90"/>
      <c r="LOZ172" s="90"/>
      <c r="LPA172" s="90"/>
      <c r="LPB172" s="90"/>
      <c r="LPC172" s="90"/>
      <c r="LPD172" s="90"/>
      <c r="LPE172" s="90"/>
      <c r="LPF172" s="90"/>
      <c r="LPG172" s="90"/>
      <c r="LPH172" s="90"/>
      <c r="LPI172" s="90"/>
      <c r="LPJ172" s="90"/>
      <c r="LPK172" s="90"/>
      <c r="LPL172" s="90"/>
      <c r="LPM172" s="90"/>
      <c r="LPN172" s="90"/>
      <c r="LPO172" s="90"/>
      <c r="LPP172" s="90"/>
      <c r="LPQ172" s="90"/>
      <c r="LPR172" s="90"/>
      <c r="LPS172" s="90"/>
      <c r="LPT172" s="90"/>
      <c r="LPU172" s="90"/>
      <c r="LPV172" s="90"/>
      <c r="LPW172" s="90"/>
      <c r="LPX172" s="90"/>
      <c r="LPY172" s="90"/>
      <c r="LPZ172" s="90"/>
      <c r="LQA172" s="90"/>
      <c r="LQB172" s="90"/>
      <c r="LQC172" s="90"/>
      <c r="LQD172" s="90"/>
      <c r="LQE172" s="90"/>
      <c r="LQF172" s="90"/>
      <c r="LQG172" s="90"/>
      <c r="LQH172" s="90"/>
      <c r="LQI172" s="90"/>
      <c r="LQJ172" s="90"/>
      <c r="LQK172" s="90"/>
      <c r="LQL172" s="90"/>
      <c r="LQM172" s="90"/>
      <c r="LQN172" s="90"/>
      <c r="LQO172" s="90"/>
      <c r="LQP172" s="90"/>
      <c r="LQQ172" s="90"/>
      <c r="LQR172" s="90"/>
      <c r="LQS172" s="90"/>
      <c r="LQT172" s="90"/>
      <c r="LQU172" s="90"/>
      <c r="LQV172" s="90"/>
      <c r="LQW172" s="90"/>
      <c r="LQX172" s="90"/>
      <c r="LQY172" s="90"/>
      <c r="LQZ172" s="90"/>
      <c r="LRA172" s="90"/>
      <c r="LRB172" s="90"/>
      <c r="LRC172" s="90"/>
      <c r="LRD172" s="90"/>
      <c r="LRE172" s="90"/>
      <c r="LRF172" s="90"/>
      <c r="LRG172" s="90"/>
      <c r="LRH172" s="90"/>
      <c r="LRI172" s="90"/>
      <c r="LRJ172" s="90"/>
      <c r="LRK172" s="90"/>
      <c r="LRL172" s="90"/>
      <c r="LRM172" s="90"/>
      <c r="LRN172" s="90"/>
      <c r="LRO172" s="90"/>
      <c r="LRP172" s="90"/>
      <c r="LRQ172" s="90"/>
      <c r="LRR172" s="90"/>
      <c r="LRS172" s="90"/>
      <c r="LRT172" s="90"/>
      <c r="LRU172" s="90"/>
      <c r="LRV172" s="90"/>
      <c r="LRW172" s="90"/>
      <c r="LRX172" s="90"/>
      <c r="LRY172" s="90"/>
      <c r="LRZ172" s="90"/>
      <c r="LSA172" s="90"/>
      <c r="LSB172" s="90"/>
      <c r="LSC172" s="90"/>
      <c r="LSD172" s="90"/>
      <c r="LSE172" s="90"/>
      <c r="LSF172" s="90"/>
      <c r="LSG172" s="90"/>
      <c r="LSH172" s="90"/>
      <c r="LSI172" s="90"/>
      <c r="LSJ172" s="90"/>
      <c r="LSK172" s="90"/>
      <c r="LSL172" s="90"/>
      <c r="LSM172" s="90"/>
      <c r="LSN172" s="90"/>
      <c r="LSO172" s="90"/>
      <c r="LSP172" s="90"/>
      <c r="LSQ172" s="90"/>
      <c r="LSR172" s="90"/>
      <c r="LSS172" s="90"/>
      <c r="LST172" s="90"/>
      <c r="LSU172" s="90"/>
      <c r="LSV172" s="90"/>
      <c r="LSW172" s="90"/>
      <c r="LSX172" s="90"/>
      <c r="LSY172" s="90"/>
      <c r="LSZ172" s="90"/>
      <c r="LTA172" s="90"/>
      <c r="LTB172" s="90"/>
      <c r="LTC172" s="90"/>
      <c r="LTD172" s="90"/>
      <c r="LTE172" s="90"/>
      <c r="LTF172" s="90"/>
      <c r="LTG172" s="90"/>
      <c r="LTH172" s="90"/>
      <c r="LTI172" s="90"/>
      <c r="LTJ172" s="90"/>
      <c r="LTK172" s="90"/>
      <c r="LTL172" s="90"/>
      <c r="LTM172" s="90"/>
      <c r="LTN172" s="90"/>
      <c r="LTO172" s="90"/>
      <c r="LTP172" s="90"/>
      <c r="LTQ172" s="90"/>
      <c r="LTR172" s="90"/>
      <c r="LTS172" s="90"/>
      <c r="LTT172" s="90"/>
      <c r="LTU172" s="90"/>
      <c r="LTV172" s="90"/>
      <c r="LTW172" s="90"/>
      <c r="LTX172" s="90"/>
      <c r="LTY172" s="90"/>
      <c r="LTZ172" s="90"/>
      <c r="LUA172" s="90"/>
      <c r="LUB172" s="90"/>
      <c r="LUC172" s="90"/>
      <c r="LUD172" s="90"/>
      <c r="LUE172" s="90"/>
      <c r="LUF172" s="90"/>
      <c r="LUG172" s="90"/>
      <c r="LUH172" s="90"/>
      <c r="LUI172" s="90"/>
      <c r="LUJ172" s="90"/>
      <c r="LUK172" s="90"/>
      <c r="LUL172" s="90"/>
      <c r="LUM172" s="90"/>
      <c r="LUN172" s="90"/>
      <c r="LUO172" s="90"/>
      <c r="LUP172" s="90"/>
      <c r="LUQ172" s="90"/>
      <c r="LUR172" s="90"/>
      <c r="LUS172" s="90"/>
      <c r="LUT172" s="90"/>
      <c r="LUU172" s="90"/>
      <c r="LUV172" s="90"/>
      <c r="LUW172" s="90"/>
      <c r="LUX172" s="90"/>
      <c r="LUY172" s="90"/>
      <c r="LUZ172" s="90"/>
      <c r="LVA172" s="90"/>
      <c r="LVB172" s="90"/>
      <c r="LVC172" s="90"/>
      <c r="LVD172" s="90"/>
      <c r="LVE172" s="90"/>
      <c r="LVF172" s="90"/>
      <c r="LVG172" s="90"/>
      <c r="LVH172" s="90"/>
      <c r="LVI172" s="90"/>
      <c r="LVJ172" s="90"/>
      <c r="LVK172" s="90"/>
      <c r="LVL172" s="90"/>
      <c r="LVM172" s="90"/>
      <c r="LVN172" s="90"/>
      <c r="LVO172" s="90"/>
      <c r="LVP172" s="90"/>
      <c r="LVQ172" s="90"/>
      <c r="LVR172" s="90"/>
      <c r="LVS172" s="90"/>
      <c r="LVT172" s="90"/>
      <c r="LVU172" s="90"/>
      <c r="LVV172" s="90"/>
      <c r="LVW172" s="90"/>
      <c r="LVX172" s="90"/>
      <c r="LVY172" s="90"/>
      <c r="LVZ172" s="90"/>
      <c r="LWA172" s="90"/>
      <c r="LWB172" s="90"/>
      <c r="LWC172" s="90"/>
      <c r="LWD172" s="90"/>
      <c r="LWE172" s="90"/>
      <c r="LWF172" s="90"/>
      <c r="LWG172" s="90"/>
      <c r="LWH172" s="90"/>
      <c r="LWI172" s="90"/>
      <c r="LWJ172" s="90"/>
      <c r="LWK172" s="90"/>
      <c r="LWL172" s="90"/>
      <c r="LWM172" s="90"/>
      <c r="LWN172" s="90"/>
      <c r="LWO172" s="90"/>
      <c r="LWP172" s="90"/>
      <c r="LWQ172" s="90"/>
      <c r="LWR172" s="90"/>
      <c r="LWS172" s="90"/>
      <c r="LWT172" s="90"/>
      <c r="LWU172" s="90"/>
      <c r="LWV172" s="90"/>
      <c r="LWW172" s="90"/>
      <c r="LWX172" s="90"/>
      <c r="LWY172" s="90"/>
      <c r="LWZ172" s="90"/>
      <c r="LXA172" s="90"/>
      <c r="LXB172" s="90"/>
      <c r="LXC172" s="90"/>
      <c r="LXD172" s="90"/>
      <c r="LXE172" s="90"/>
      <c r="LXF172" s="90"/>
      <c r="LXG172" s="90"/>
      <c r="LXH172" s="90"/>
      <c r="LXI172" s="90"/>
      <c r="LXJ172" s="90"/>
      <c r="LXK172" s="90"/>
      <c r="LXL172" s="90"/>
      <c r="LXM172" s="90"/>
      <c r="LXN172" s="90"/>
      <c r="LXO172" s="90"/>
      <c r="LXP172" s="90"/>
      <c r="LXQ172" s="90"/>
      <c r="LXR172" s="90"/>
      <c r="LXS172" s="90"/>
      <c r="LXT172" s="90"/>
      <c r="LXU172" s="90"/>
      <c r="LXV172" s="90"/>
      <c r="LXW172" s="90"/>
      <c r="LXX172" s="90"/>
      <c r="LXY172" s="90"/>
      <c r="LXZ172" s="90"/>
      <c r="LYA172" s="90"/>
      <c r="LYB172" s="90"/>
      <c r="LYC172" s="90"/>
      <c r="LYD172" s="90"/>
      <c r="LYE172" s="90"/>
      <c r="LYF172" s="90"/>
      <c r="LYG172" s="90"/>
      <c r="LYH172" s="90"/>
      <c r="LYI172" s="90"/>
      <c r="LYJ172" s="90"/>
      <c r="LYK172" s="90"/>
      <c r="LYL172" s="90"/>
      <c r="LYM172" s="90"/>
      <c r="LYN172" s="90"/>
      <c r="LYO172" s="90"/>
      <c r="LYP172" s="90"/>
      <c r="LYQ172" s="90"/>
      <c r="LYR172" s="90"/>
      <c r="LYS172" s="90"/>
      <c r="LYT172" s="90"/>
      <c r="LYU172" s="90"/>
      <c r="LYV172" s="90"/>
      <c r="LYW172" s="90"/>
      <c r="LYX172" s="90"/>
      <c r="LYY172" s="90"/>
      <c r="LYZ172" s="90"/>
      <c r="LZA172" s="90"/>
      <c r="LZB172" s="90"/>
      <c r="LZC172" s="90"/>
      <c r="LZD172" s="90"/>
      <c r="LZE172" s="90"/>
      <c r="LZF172" s="90"/>
      <c r="LZG172" s="90"/>
      <c r="LZH172" s="90"/>
      <c r="LZI172" s="90"/>
      <c r="LZJ172" s="90"/>
      <c r="LZK172" s="90"/>
      <c r="LZL172" s="90"/>
      <c r="LZM172" s="90"/>
      <c r="LZN172" s="90"/>
      <c r="LZO172" s="90"/>
      <c r="LZP172" s="90"/>
      <c r="LZQ172" s="90"/>
      <c r="LZR172" s="90"/>
      <c r="LZS172" s="90"/>
      <c r="LZT172" s="90"/>
      <c r="LZU172" s="90"/>
      <c r="LZV172" s="90"/>
      <c r="LZW172" s="90"/>
      <c r="LZX172" s="90"/>
      <c r="LZY172" s="90"/>
      <c r="LZZ172" s="90"/>
      <c r="MAA172" s="90"/>
      <c r="MAB172" s="90"/>
      <c r="MAC172" s="90"/>
      <c r="MAD172" s="90"/>
      <c r="MAE172" s="90"/>
      <c r="MAF172" s="90"/>
      <c r="MAG172" s="90"/>
      <c r="MAH172" s="90"/>
      <c r="MAI172" s="90"/>
      <c r="MAJ172" s="90"/>
      <c r="MAK172" s="90"/>
      <c r="MAL172" s="90"/>
      <c r="MAM172" s="90"/>
      <c r="MAN172" s="90"/>
      <c r="MAO172" s="90"/>
      <c r="MAP172" s="90"/>
      <c r="MAQ172" s="90"/>
      <c r="MAR172" s="90"/>
      <c r="MAS172" s="90"/>
      <c r="MAT172" s="90"/>
      <c r="MAU172" s="90"/>
      <c r="MAV172" s="90"/>
      <c r="MAW172" s="90"/>
      <c r="MAX172" s="90"/>
      <c r="MAY172" s="90"/>
      <c r="MAZ172" s="90"/>
      <c r="MBA172" s="90"/>
      <c r="MBB172" s="90"/>
      <c r="MBC172" s="90"/>
      <c r="MBD172" s="90"/>
      <c r="MBE172" s="90"/>
      <c r="MBF172" s="90"/>
      <c r="MBG172" s="90"/>
      <c r="MBH172" s="90"/>
      <c r="MBI172" s="90"/>
      <c r="MBJ172" s="90"/>
      <c r="MBK172" s="90"/>
      <c r="MBL172" s="90"/>
      <c r="MBM172" s="90"/>
      <c r="MBN172" s="90"/>
      <c r="MBO172" s="90"/>
      <c r="MBP172" s="90"/>
      <c r="MBQ172" s="90"/>
      <c r="MBR172" s="90"/>
      <c r="MBS172" s="90"/>
      <c r="MBT172" s="90"/>
      <c r="MBU172" s="90"/>
      <c r="MBV172" s="90"/>
      <c r="MBW172" s="90"/>
      <c r="MBX172" s="90"/>
      <c r="MBY172" s="90"/>
      <c r="MBZ172" s="90"/>
      <c r="MCA172" s="90"/>
      <c r="MCB172" s="90"/>
      <c r="MCC172" s="90"/>
      <c r="MCD172" s="90"/>
      <c r="MCE172" s="90"/>
      <c r="MCF172" s="90"/>
      <c r="MCG172" s="90"/>
      <c r="MCH172" s="90"/>
      <c r="MCI172" s="90"/>
      <c r="MCJ172" s="90"/>
      <c r="MCK172" s="90"/>
      <c r="MCL172" s="90"/>
      <c r="MCM172" s="90"/>
      <c r="MCN172" s="90"/>
      <c r="MCO172" s="90"/>
      <c r="MCP172" s="90"/>
      <c r="MCQ172" s="90"/>
      <c r="MCR172" s="90"/>
      <c r="MCS172" s="90"/>
      <c r="MCT172" s="90"/>
      <c r="MCU172" s="90"/>
      <c r="MCV172" s="90"/>
      <c r="MCW172" s="90"/>
      <c r="MCX172" s="90"/>
      <c r="MCY172" s="90"/>
      <c r="MCZ172" s="90"/>
      <c r="MDA172" s="90"/>
      <c r="MDB172" s="90"/>
      <c r="MDC172" s="90"/>
      <c r="MDD172" s="90"/>
      <c r="MDE172" s="90"/>
      <c r="MDF172" s="90"/>
      <c r="MDG172" s="90"/>
      <c r="MDH172" s="90"/>
      <c r="MDI172" s="90"/>
      <c r="MDJ172" s="90"/>
      <c r="MDK172" s="90"/>
      <c r="MDL172" s="90"/>
      <c r="MDM172" s="90"/>
      <c r="MDN172" s="90"/>
      <c r="MDO172" s="90"/>
      <c r="MDP172" s="90"/>
      <c r="MDQ172" s="90"/>
      <c r="MDR172" s="90"/>
      <c r="MDS172" s="90"/>
      <c r="MDT172" s="90"/>
      <c r="MDU172" s="90"/>
      <c r="MDV172" s="90"/>
      <c r="MDW172" s="90"/>
      <c r="MDX172" s="90"/>
      <c r="MDY172" s="90"/>
      <c r="MDZ172" s="90"/>
      <c r="MEA172" s="90"/>
      <c r="MEB172" s="90"/>
      <c r="MEC172" s="90"/>
      <c r="MED172" s="90"/>
      <c r="MEE172" s="90"/>
      <c r="MEF172" s="90"/>
      <c r="MEG172" s="90"/>
      <c r="MEH172" s="90"/>
      <c r="MEI172" s="90"/>
      <c r="MEJ172" s="90"/>
      <c r="MEK172" s="90"/>
      <c r="MEL172" s="90"/>
      <c r="MEM172" s="90"/>
      <c r="MEN172" s="90"/>
      <c r="MEO172" s="90"/>
      <c r="MEP172" s="90"/>
      <c r="MEQ172" s="90"/>
      <c r="MER172" s="90"/>
      <c r="MES172" s="90"/>
      <c r="MET172" s="90"/>
      <c r="MEU172" s="90"/>
      <c r="MEV172" s="90"/>
      <c r="MEW172" s="90"/>
      <c r="MEX172" s="90"/>
      <c r="MEY172" s="90"/>
      <c r="MEZ172" s="90"/>
      <c r="MFA172" s="90"/>
      <c r="MFB172" s="90"/>
      <c r="MFC172" s="90"/>
      <c r="MFD172" s="90"/>
      <c r="MFE172" s="90"/>
      <c r="MFF172" s="90"/>
      <c r="MFG172" s="90"/>
      <c r="MFH172" s="90"/>
      <c r="MFI172" s="90"/>
      <c r="MFJ172" s="90"/>
      <c r="MFK172" s="90"/>
      <c r="MFL172" s="90"/>
      <c r="MFM172" s="90"/>
      <c r="MFN172" s="90"/>
      <c r="MFO172" s="90"/>
      <c r="MFP172" s="90"/>
      <c r="MFQ172" s="90"/>
      <c r="MFR172" s="90"/>
      <c r="MFS172" s="90"/>
      <c r="MFT172" s="90"/>
      <c r="MFU172" s="90"/>
      <c r="MFV172" s="90"/>
      <c r="MFW172" s="90"/>
      <c r="MFX172" s="90"/>
      <c r="MFY172" s="90"/>
      <c r="MFZ172" s="90"/>
      <c r="MGA172" s="90"/>
      <c r="MGB172" s="90"/>
      <c r="MGC172" s="90"/>
      <c r="MGD172" s="90"/>
      <c r="MGE172" s="90"/>
      <c r="MGF172" s="90"/>
      <c r="MGG172" s="90"/>
      <c r="MGH172" s="90"/>
      <c r="MGI172" s="90"/>
      <c r="MGJ172" s="90"/>
      <c r="MGK172" s="90"/>
      <c r="MGL172" s="90"/>
      <c r="MGM172" s="90"/>
      <c r="MGN172" s="90"/>
      <c r="MGO172" s="90"/>
      <c r="MGP172" s="90"/>
      <c r="MGQ172" s="90"/>
      <c r="MGR172" s="90"/>
      <c r="MGS172" s="90"/>
      <c r="MGT172" s="90"/>
      <c r="MGU172" s="90"/>
      <c r="MGV172" s="90"/>
      <c r="MGW172" s="90"/>
      <c r="MGX172" s="90"/>
      <c r="MGY172" s="90"/>
      <c r="MGZ172" s="90"/>
      <c r="MHA172" s="90"/>
      <c r="MHB172" s="90"/>
      <c r="MHC172" s="90"/>
      <c r="MHD172" s="90"/>
      <c r="MHE172" s="90"/>
      <c r="MHF172" s="90"/>
      <c r="MHG172" s="90"/>
      <c r="MHH172" s="90"/>
      <c r="MHI172" s="90"/>
      <c r="MHJ172" s="90"/>
      <c r="MHK172" s="90"/>
      <c r="MHL172" s="90"/>
      <c r="MHM172" s="90"/>
      <c r="MHN172" s="90"/>
      <c r="MHO172" s="90"/>
      <c r="MHP172" s="90"/>
      <c r="MHQ172" s="90"/>
      <c r="MHR172" s="90"/>
      <c r="MHS172" s="90"/>
      <c r="MHT172" s="90"/>
      <c r="MHU172" s="90"/>
      <c r="MHV172" s="90"/>
      <c r="MHW172" s="90"/>
      <c r="MHX172" s="90"/>
      <c r="MHY172" s="90"/>
      <c r="MHZ172" s="90"/>
      <c r="MIA172" s="90"/>
      <c r="MIB172" s="90"/>
      <c r="MIC172" s="90"/>
      <c r="MID172" s="90"/>
      <c r="MIE172" s="90"/>
      <c r="MIF172" s="90"/>
      <c r="MIG172" s="90"/>
      <c r="MIH172" s="90"/>
      <c r="MII172" s="90"/>
      <c r="MIJ172" s="90"/>
      <c r="MIK172" s="90"/>
      <c r="MIL172" s="90"/>
      <c r="MIM172" s="90"/>
      <c r="MIN172" s="90"/>
      <c r="MIO172" s="90"/>
      <c r="MIP172" s="90"/>
      <c r="MIQ172" s="90"/>
      <c r="MIR172" s="90"/>
      <c r="MIS172" s="90"/>
      <c r="MIT172" s="90"/>
      <c r="MIU172" s="90"/>
      <c r="MIV172" s="90"/>
      <c r="MIW172" s="90"/>
      <c r="MIX172" s="90"/>
      <c r="MIY172" s="90"/>
      <c r="MIZ172" s="90"/>
      <c r="MJA172" s="90"/>
      <c r="MJB172" s="90"/>
      <c r="MJC172" s="90"/>
      <c r="MJD172" s="90"/>
      <c r="MJE172" s="90"/>
      <c r="MJF172" s="90"/>
      <c r="MJG172" s="90"/>
      <c r="MJH172" s="90"/>
      <c r="MJI172" s="90"/>
      <c r="MJJ172" s="90"/>
      <c r="MJK172" s="90"/>
      <c r="MJL172" s="90"/>
      <c r="MJM172" s="90"/>
      <c r="MJN172" s="90"/>
      <c r="MJO172" s="90"/>
      <c r="MJP172" s="90"/>
      <c r="MJQ172" s="90"/>
      <c r="MJR172" s="90"/>
      <c r="MJS172" s="90"/>
      <c r="MJT172" s="90"/>
      <c r="MJU172" s="90"/>
      <c r="MJV172" s="90"/>
      <c r="MJW172" s="90"/>
      <c r="MJX172" s="90"/>
      <c r="MJY172" s="90"/>
      <c r="MJZ172" s="90"/>
      <c r="MKA172" s="90"/>
      <c r="MKB172" s="90"/>
      <c r="MKC172" s="90"/>
      <c r="MKD172" s="90"/>
      <c r="MKE172" s="90"/>
      <c r="MKF172" s="90"/>
      <c r="MKG172" s="90"/>
      <c r="MKH172" s="90"/>
      <c r="MKI172" s="90"/>
      <c r="MKJ172" s="90"/>
      <c r="MKK172" s="90"/>
      <c r="MKL172" s="90"/>
      <c r="MKM172" s="90"/>
      <c r="MKN172" s="90"/>
      <c r="MKO172" s="90"/>
      <c r="MKP172" s="90"/>
      <c r="MKQ172" s="90"/>
      <c r="MKR172" s="90"/>
      <c r="MKS172" s="90"/>
      <c r="MKT172" s="90"/>
      <c r="MKU172" s="90"/>
      <c r="MKV172" s="90"/>
      <c r="MKW172" s="90"/>
      <c r="MKX172" s="90"/>
      <c r="MKY172" s="90"/>
      <c r="MKZ172" s="90"/>
      <c r="MLA172" s="90"/>
      <c r="MLB172" s="90"/>
      <c r="MLC172" s="90"/>
      <c r="MLD172" s="90"/>
      <c r="MLE172" s="90"/>
      <c r="MLF172" s="90"/>
      <c r="MLG172" s="90"/>
      <c r="MLH172" s="90"/>
      <c r="MLI172" s="90"/>
      <c r="MLJ172" s="90"/>
      <c r="MLK172" s="90"/>
      <c r="MLL172" s="90"/>
      <c r="MLM172" s="90"/>
      <c r="MLN172" s="90"/>
      <c r="MLO172" s="90"/>
      <c r="MLP172" s="90"/>
      <c r="MLQ172" s="90"/>
      <c r="MLR172" s="90"/>
      <c r="MLS172" s="90"/>
      <c r="MLT172" s="90"/>
      <c r="MLU172" s="90"/>
      <c r="MLV172" s="90"/>
      <c r="MLW172" s="90"/>
      <c r="MLX172" s="90"/>
      <c r="MLY172" s="90"/>
      <c r="MLZ172" s="90"/>
      <c r="MMA172" s="90"/>
      <c r="MMB172" s="90"/>
      <c r="MMC172" s="90"/>
      <c r="MMD172" s="90"/>
      <c r="MME172" s="90"/>
      <c r="MMF172" s="90"/>
      <c r="MMG172" s="90"/>
      <c r="MMH172" s="90"/>
      <c r="MMI172" s="90"/>
      <c r="MMJ172" s="90"/>
      <c r="MMK172" s="90"/>
      <c r="MML172" s="90"/>
      <c r="MMM172" s="90"/>
      <c r="MMN172" s="90"/>
      <c r="MMO172" s="90"/>
      <c r="MMP172" s="90"/>
      <c r="MMQ172" s="90"/>
      <c r="MMR172" s="90"/>
      <c r="MMS172" s="90"/>
      <c r="MMT172" s="90"/>
      <c r="MMU172" s="90"/>
      <c r="MMV172" s="90"/>
      <c r="MMW172" s="90"/>
      <c r="MMX172" s="90"/>
      <c r="MMY172" s="90"/>
      <c r="MMZ172" s="90"/>
      <c r="MNA172" s="90"/>
      <c r="MNB172" s="90"/>
      <c r="MNC172" s="90"/>
      <c r="MND172" s="90"/>
      <c r="MNE172" s="90"/>
      <c r="MNF172" s="90"/>
      <c r="MNG172" s="90"/>
      <c r="MNH172" s="90"/>
      <c r="MNI172" s="90"/>
      <c r="MNJ172" s="90"/>
      <c r="MNK172" s="90"/>
      <c r="MNL172" s="90"/>
      <c r="MNM172" s="90"/>
      <c r="MNN172" s="90"/>
      <c r="MNO172" s="90"/>
      <c r="MNP172" s="90"/>
      <c r="MNQ172" s="90"/>
      <c r="MNR172" s="90"/>
      <c r="MNS172" s="90"/>
      <c r="MNT172" s="90"/>
      <c r="MNU172" s="90"/>
      <c r="MNV172" s="90"/>
      <c r="MNW172" s="90"/>
      <c r="MNX172" s="90"/>
      <c r="MNY172" s="90"/>
      <c r="MNZ172" s="90"/>
      <c r="MOA172" s="90"/>
      <c r="MOB172" s="90"/>
      <c r="MOC172" s="90"/>
      <c r="MOD172" s="90"/>
      <c r="MOE172" s="90"/>
      <c r="MOF172" s="90"/>
      <c r="MOG172" s="90"/>
      <c r="MOH172" s="90"/>
      <c r="MOI172" s="90"/>
      <c r="MOJ172" s="90"/>
      <c r="MOK172" s="90"/>
      <c r="MOL172" s="90"/>
      <c r="MOM172" s="90"/>
      <c r="MON172" s="90"/>
      <c r="MOO172" s="90"/>
      <c r="MOP172" s="90"/>
      <c r="MOQ172" s="90"/>
      <c r="MOR172" s="90"/>
      <c r="MOS172" s="90"/>
      <c r="MOT172" s="90"/>
      <c r="MOU172" s="90"/>
      <c r="MOV172" s="90"/>
      <c r="MOW172" s="90"/>
      <c r="MOX172" s="90"/>
      <c r="MOY172" s="90"/>
      <c r="MOZ172" s="90"/>
      <c r="MPA172" s="90"/>
      <c r="MPB172" s="90"/>
      <c r="MPC172" s="90"/>
      <c r="MPD172" s="90"/>
      <c r="MPE172" s="90"/>
      <c r="MPF172" s="90"/>
      <c r="MPG172" s="90"/>
      <c r="MPH172" s="90"/>
      <c r="MPI172" s="90"/>
      <c r="MPJ172" s="90"/>
      <c r="MPK172" s="90"/>
      <c r="MPL172" s="90"/>
      <c r="MPM172" s="90"/>
      <c r="MPN172" s="90"/>
      <c r="MPO172" s="90"/>
      <c r="MPP172" s="90"/>
      <c r="MPQ172" s="90"/>
      <c r="MPR172" s="90"/>
      <c r="MPS172" s="90"/>
      <c r="MPT172" s="90"/>
      <c r="MPU172" s="90"/>
      <c r="MPV172" s="90"/>
      <c r="MPW172" s="90"/>
      <c r="MPX172" s="90"/>
      <c r="MPY172" s="90"/>
      <c r="MPZ172" s="90"/>
      <c r="MQA172" s="90"/>
      <c r="MQB172" s="90"/>
      <c r="MQC172" s="90"/>
      <c r="MQD172" s="90"/>
      <c r="MQE172" s="90"/>
      <c r="MQF172" s="90"/>
      <c r="MQG172" s="90"/>
      <c r="MQH172" s="90"/>
      <c r="MQI172" s="90"/>
      <c r="MQJ172" s="90"/>
      <c r="MQK172" s="90"/>
      <c r="MQL172" s="90"/>
      <c r="MQM172" s="90"/>
      <c r="MQN172" s="90"/>
      <c r="MQO172" s="90"/>
      <c r="MQP172" s="90"/>
      <c r="MQQ172" s="90"/>
      <c r="MQR172" s="90"/>
      <c r="MQS172" s="90"/>
      <c r="MQT172" s="90"/>
      <c r="MQU172" s="90"/>
      <c r="MQV172" s="90"/>
      <c r="MQW172" s="90"/>
      <c r="MQX172" s="90"/>
      <c r="MQY172" s="90"/>
      <c r="MQZ172" s="90"/>
      <c r="MRA172" s="90"/>
      <c r="MRB172" s="90"/>
      <c r="MRC172" s="90"/>
      <c r="MRD172" s="90"/>
      <c r="MRE172" s="90"/>
      <c r="MRF172" s="90"/>
      <c r="MRG172" s="90"/>
      <c r="MRH172" s="90"/>
      <c r="MRI172" s="90"/>
      <c r="MRJ172" s="90"/>
      <c r="MRK172" s="90"/>
      <c r="MRL172" s="90"/>
      <c r="MRM172" s="90"/>
      <c r="MRN172" s="90"/>
      <c r="MRO172" s="90"/>
      <c r="MRP172" s="90"/>
      <c r="MRQ172" s="90"/>
      <c r="MRR172" s="90"/>
      <c r="MRS172" s="90"/>
      <c r="MRT172" s="90"/>
      <c r="MRU172" s="90"/>
      <c r="MRV172" s="90"/>
      <c r="MRW172" s="90"/>
      <c r="MRX172" s="90"/>
      <c r="MRY172" s="90"/>
      <c r="MRZ172" s="90"/>
      <c r="MSA172" s="90"/>
      <c r="MSB172" s="90"/>
      <c r="MSC172" s="90"/>
      <c r="MSD172" s="90"/>
      <c r="MSE172" s="90"/>
      <c r="MSF172" s="90"/>
      <c r="MSG172" s="90"/>
      <c r="MSH172" s="90"/>
      <c r="MSI172" s="90"/>
      <c r="MSJ172" s="90"/>
      <c r="MSK172" s="90"/>
      <c r="MSL172" s="90"/>
      <c r="MSM172" s="90"/>
      <c r="MSN172" s="90"/>
      <c r="MSO172" s="90"/>
      <c r="MSP172" s="90"/>
      <c r="MSQ172" s="90"/>
      <c r="MSR172" s="90"/>
      <c r="MSS172" s="90"/>
      <c r="MST172" s="90"/>
      <c r="MSU172" s="90"/>
      <c r="MSV172" s="90"/>
      <c r="MSW172" s="90"/>
      <c r="MSX172" s="90"/>
      <c r="MSY172" s="90"/>
      <c r="MSZ172" s="90"/>
      <c r="MTA172" s="90"/>
      <c r="MTB172" s="90"/>
      <c r="MTC172" s="90"/>
      <c r="MTD172" s="90"/>
      <c r="MTE172" s="90"/>
      <c r="MTF172" s="90"/>
      <c r="MTG172" s="90"/>
      <c r="MTH172" s="90"/>
      <c r="MTI172" s="90"/>
      <c r="MTJ172" s="90"/>
      <c r="MTK172" s="90"/>
      <c r="MTL172" s="90"/>
      <c r="MTM172" s="90"/>
      <c r="MTN172" s="90"/>
      <c r="MTO172" s="90"/>
      <c r="MTP172" s="90"/>
      <c r="MTQ172" s="90"/>
      <c r="MTR172" s="90"/>
      <c r="MTS172" s="90"/>
      <c r="MTT172" s="90"/>
      <c r="MTU172" s="90"/>
      <c r="MTV172" s="90"/>
      <c r="MTW172" s="90"/>
      <c r="MTX172" s="90"/>
      <c r="MTY172" s="90"/>
      <c r="MTZ172" s="90"/>
      <c r="MUA172" s="90"/>
      <c r="MUB172" s="90"/>
      <c r="MUC172" s="90"/>
      <c r="MUD172" s="90"/>
      <c r="MUE172" s="90"/>
      <c r="MUF172" s="90"/>
      <c r="MUG172" s="90"/>
      <c r="MUH172" s="90"/>
      <c r="MUI172" s="90"/>
      <c r="MUJ172" s="90"/>
      <c r="MUK172" s="90"/>
      <c r="MUL172" s="90"/>
      <c r="MUM172" s="90"/>
      <c r="MUN172" s="90"/>
      <c r="MUO172" s="90"/>
      <c r="MUP172" s="90"/>
      <c r="MUQ172" s="90"/>
      <c r="MUR172" s="90"/>
      <c r="MUS172" s="90"/>
      <c r="MUT172" s="90"/>
      <c r="MUU172" s="90"/>
      <c r="MUV172" s="90"/>
      <c r="MUW172" s="90"/>
      <c r="MUX172" s="90"/>
      <c r="MUY172" s="90"/>
      <c r="MUZ172" s="90"/>
      <c r="MVA172" s="90"/>
      <c r="MVB172" s="90"/>
      <c r="MVC172" s="90"/>
      <c r="MVD172" s="90"/>
      <c r="MVE172" s="90"/>
      <c r="MVF172" s="90"/>
      <c r="MVG172" s="90"/>
      <c r="MVH172" s="90"/>
      <c r="MVI172" s="90"/>
      <c r="MVJ172" s="90"/>
      <c r="MVK172" s="90"/>
      <c r="MVL172" s="90"/>
      <c r="MVM172" s="90"/>
      <c r="MVN172" s="90"/>
      <c r="MVO172" s="90"/>
      <c r="MVP172" s="90"/>
      <c r="MVQ172" s="90"/>
      <c r="MVR172" s="90"/>
      <c r="MVS172" s="90"/>
      <c r="MVT172" s="90"/>
      <c r="MVU172" s="90"/>
      <c r="MVV172" s="90"/>
      <c r="MVW172" s="90"/>
      <c r="MVX172" s="90"/>
      <c r="MVY172" s="90"/>
      <c r="MVZ172" s="90"/>
      <c r="MWA172" s="90"/>
      <c r="MWB172" s="90"/>
      <c r="MWC172" s="90"/>
      <c r="MWD172" s="90"/>
      <c r="MWE172" s="90"/>
      <c r="MWF172" s="90"/>
      <c r="MWG172" s="90"/>
      <c r="MWH172" s="90"/>
      <c r="MWI172" s="90"/>
      <c r="MWJ172" s="90"/>
      <c r="MWK172" s="90"/>
      <c r="MWL172" s="90"/>
      <c r="MWM172" s="90"/>
      <c r="MWN172" s="90"/>
      <c r="MWO172" s="90"/>
      <c r="MWP172" s="90"/>
      <c r="MWQ172" s="90"/>
      <c r="MWR172" s="90"/>
      <c r="MWS172" s="90"/>
      <c r="MWT172" s="90"/>
      <c r="MWU172" s="90"/>
      <c r="MWV172" s="90"/>
      <c r="MWW172" s="90"/>
      <c r="MWX172" s="90"/>
      <c r="MWY172" s="90"/>
      <c r="MWZ172" s="90"/>
      <c r="MXA172" s="90"/>
      <c r="MXB172" s="90"/>
      <c r="MXC172" s="90"/>
      <c r="MXD172" s="90"/>
      <c r="MXE172" s="90"/>
      <c r="MXF172" s="90"/>
      <c r="MXG172" s="90"/>
      <c r="MXH172" s="90"/>
      <c r="MXI172" s="90"/>
      <c r="MXJ172" s="90"/>
      <c r="MXK172" s="90"/>
      <c r="MXL172" s="90"/>
      <c r="MXM172" s="90"/>
      <c r="MXN172" s="90"/>
      <c r="MXO172" s="90"/>
      <c r="MXP172" s="90"/>
      <c r="MXQ172" s="90"/>
      <c r="MXR172" s="90"/>
      <c r="MXS172" s="90"/>
      <c r="MXT172" s="90"/>
      <c r="MXU172" s="90"/>
      <c r="MXV172" s="90"/>
      <c r="MXW172" s="90"/>
      <c r="MXX172" s="90"/>
      <c r="MXY172" s="90"/>
      <c r="MXZ172" s="90"/>
      <c r="MYA172" s="90"/>
      <c r="MYB172" s="90"/>
      <c r="MYC172" s="90"/>
      <c r="MYD172" s="90"/>
      <c r="MYE172" s="90"/>
      <c r="MYF172" s="90"/>
      <c r="MYG172" s="90"/>
      <c r="MYH172" s="90"/>
      <c r="MYI172" s="90"/>
      <c r="MYJ172" s="90"/>
      <c r="MYK172" s="90"/>
      <c r="MYL172" s="90"/>
      <c r="MYM172" s="90"/>
      <c r="MYN172" s="90"/>
      <c r="MYO172" s="90"/>
      <c r="MYP172" s="90"/>
      <c r="MYQ172" s="90"/>
      <c r="MYR172" s="90"/>
      <c r="MYS172" s="90"/>
      <c r="MYT172" s="90"/>
      <c r="MYU172" s="90"/>
      <c r="MYV172" s="90"/>
      <c r="MYW172" s="90"/>
      <c r="MYX172" s="90"/>
      <c r="MYY172" s="90"/>
      <c r="MYZ172" s="90"/>
      <c r="MZA172" s="90"/>
      <c r="MZB172" s="90"/>
      <c r="MZC172" s="90"/>
      <c r="MZD172" s="90"/>
      <c r="MZE172" s="90"/>
      <c r="MZF172" s="90"/>
      <c r="MZG172" s="90"/>
      <c r="MZH172" s="90"/>
      <c r="MZI172" s="90"/>
      <c r="MZJ172" s="90"/>
      <c r="MZK172" s="90"/>
      <c r="MZL172" s="90"/>
      <c r="MZM172" s="90"/>
      <c r="MZN172" s="90"/>
      <c r="MZO172" s="90"/>
      <c r="MZP172" s="90"/>
      <c r="MZQ172" s="90"/>
      <c r="MZR172" s="90"/>
      <c r="MZS172" s="90"/>
      <c r="MZT172" s="90"/>
      <c r="MZU172" s="90"/>
      <c r="MZV172" s="90"/>
      <c r="MZW172" s="90"/>
      <c r="MZX172" s="90"/>
      <c r="MZY172" s="90"/>
      <c r="MZZ172" s="90"/>
      <c r="NAA172" s="90"/>
      <c r="NAB172" s="90"/>
      <c r="NAC172" s="90"/>
      <c r="NAD172" s="90"/>
      <c r="NAE172" s="90"/>
      <c r="NAF172" s="90"/>
      <c r="NAG172" s="90"/>
      <c r="NAH172" s="90"/>
      <c r="NAI172" s="90"/>
      <c r="NAJ172" s="90"/>
      <c r="NAK172" s="90"/>
      <c r="NAL172" s="90"/>
      <c r="NAM172" s="90"/>
      <c r="NAN172" s="90"/>
      <c r="NAO172" s="90"/>
      <c r="NAP172" s="90"/>
      <c r="NAQ172" s="90"/>
      <c r="NAR172" s="90"/>
      <c r="NAS172" s="90"/>
      <c r="NAT172" s="90"/>
      <c r="NAU172" s="90"/>
      <c r="NAV172" s="90"/>
      <c r="NAW172" s="90"/>
      <c r="NAX172" s="90"/>
      <c r="NAY172" s="90"/>
      <c r="NAZ172" s="90"/>
      <c r="NBA172" s="90"/>
      <c r="NBB172" s="90"/>
      <c r="NBC172" s="90"/>
      <c r="NBD172" s="90"/>
      <c r="NBE172" s="90"/>
      <c r="NBF172" s="90"/>
      <c r="NBG172" s="90"/>
      <c r="NBH172" s="90"/>
      <c r="NBI172" s="90"/>
      <c r="NBJ172" s="90"/>
      <c r="NBK172" s="90"/>
      <c r="NBL172" s="90"/>
      <c r="NBM172" s="90"/>
      <c r="NBN172" s="90"/>
      <c r="NBO172" s="90"/>
      <c r="NBP172" s="90"/>
      <c r="NBQ172" s="90"/>
      <c r="NBR172" s="90"/>
      <c r="NBS172" s="90"/>
      <c r="NBT172" s="90"/>
      <c r="NBU172" s="90"/>
      <c r="NBV172" s="90"/>
      <c r="NBW172" s="90"/>
      <c r="NBX172" s="90"/>
      <c r="NBY172" s="90"/>
      <c r="NBZ172" s="90"/>
      <c r="NCA172" s="90"/>
      <c r="NCB172" s="90"/>
      <c r="NCC172" s="90"/>
      <c r="NCD172" s="90"/>
      <c r="NCE172" s="90"/>
      <c r="NCF172" s="90"/>
      <c r="NCG172" s="90"/>
      <c r="NCH172" s="90"/>
      <c r="NCI172" s="90"/>
      <c r="NCJ172" s="90"/>
      <c r="NCK172" s="90"/>
      <c r="NCL172" s="90"/>
      <c r="NCM172" s="90"/>
      <c r="NCN172" s="90"/>
      <c r="NCO172" s="90"/>
      <c r="NCP172" s="90"/>
      <c r="NCQ172" s="90"/>
      <c r="NCR172" s="90"/>
      <c r="NCS172" s="90"/>
      <c r="NCT172" s="90"/>
      <c r="NCU172" s="90"/>
      <c r="NCV172" s="90"/>
      <c r="NCW172" s="90"/>
      <c r="NCX172" s="90"/>
      <c r="NCY172" s="90"/>
      <c r="NCZ172" s="90"/>
      <c r="NDA172" s="90"/>
      <c r="NDB172" s="90"/>
      <c r="NDC172" s="90"/>
      <c r="NDD172" s="90"/>
      <c r="NDE172" s="90"/>
      <c r="NDF172" s="90"/>
      <c r="NDG172" s="90"/>
      <c r="NDH172" s="90"/>
      <c r="NDI172" s="90"/>
      <c r="NDJ172" s="90"/>
      <c r="NDK172" s="90"/>
      <c r="NDL172" s="90"/>
      <c r="NDM172" s="90"/>
      <c r="NDN172" s="90"/>
      <c r="NDO172" s="90"/>
      <c r="NDP172" s="90"/>
      <c r="NDQ172" s="90"/>
      <c r="NDR172" s="90"/>
      <c r="NDS172" s="90"/>
      <c r="NDT172" s="90"/>
      <c r="NDU172" s="90"/>
      <c r="NDV172" s="90"/>
      <c r="NDW172" s="90"/>
      <c r="NDX172" s="90"/>
      <c r="NDY172" s="90"/>
      <c r="NDZ172" s="90"/>
      <c r="NEA172" s="90"/>
      <c r="NEB172" s="90"/>
      <c r="NEC172" s="90"/>
      <c r="NED172" s="90"/>
      <c r="NEE172" s="90"/>
      <c r="NEF172" s="90"/>
      <c r="NEG172" s="90"/>
      <c r="NEH172" s="90"/>
      <c r="NEI172" s="90"/>
      <c r="NEJ172" s="90"/>
      <c r="NEK172" s="90"/>
      <c r="NEL172" s="90"/>
      <c r="NEM172" s="90"/>
      <c r="NEN172" s="90"/>
      <c r="NEO172" s="90"/>
      <c r="NEP172" s="90"/>
      <c r="NEQ172" s="90"/>
      <c r="NER172" s="90"/>
      <c r="NES172" s="90"/>
      <c r="NET172" s="90"/>
      <c r="NEU172" s="90"/>
      <c r="NEV172" s="90"/>
      <c r="NEW172" s="90"/>
      <c r="NEX172" s="90"/>
      <c r="NEY172" s="90"/>
      <c r="NEZ172" s="90"/>
      <c r="NFA172" s="90"/>
      <c r="NFB172" s="90"/>
      <c r="NFC172" s="90"/>
      <c r="NFD172" s="90"/>
      <c r="NFE172" s="90"/>
      <c r="NFF172" s="90"/>
      <c r="NFG172" s="90"/>
      <c r="NFH172" s="90"/>
      <c r="NFI172" s="90"/>
      <c r="NFJ172" s="90"/>
      <c r="NFK172" s="90"/>
      <c r="NFL172" s="90"/>
      <c r="NFM172" s="90"/>
      <c r="NFN172" s="90"/>
      <c r="NFO172" s="90"/>
      <c r="NFP172" s="90"/>
      <c r="NFQ172" s="90"/>
      <c r="NFR172" s="90"/>
      <c r="NFS172" s="90"/>
      <c r="NFT172" s="90"/>
      <c r="NFU172" s="90"/>
      <c r="NFV172" s="90"/>
      <c r="NFW172" s="90"/>
      <c r="NFX172" s="90"/>
      <c r="NFY172" s="90"/>
      <c r="NFZ172" s="90"/>
      <c r="NGA172" s="90"/>
      <c r="NGB172" s="90"/>
      <c r="NGC172" s="90"/>
      <c r="NGD172" s="90"/>
      <c r="NGE172" s="90"/>
      <c r="NGF172" s="90"/>
      <c r="NGG172" s="90"/>
      <c r="NGH172" s="90"/>
      <c r="NGI172" s="90"/>
      <c r="NGJ172" s="90"/>
      <c r="NGK172" s="90"/>
      <c r="NGL172" s="90"/>
      <c r="NGM172" s="90"/>
      <c r="NGN172" s="90"/>
      <c r="NGO172" s="90"/>
      <c r="NGP172" s="90"/>
      <c r="NGQ172" s="90"/>
      <c r="NGR172" s="90"/>
      <c r="NGS172" s="90"/>
      <c r="NGT172" s="90"/>
      <c r="NGU172" s="90"/>
      <c r="NGV172" s="90"/>
      <c r="NGW172" s="90"/>
      <c r="NGX172" s="90"/>
      <c r="NGY172" s="90"/>
      <c r="NGZ172" s="90"/>
      <c r="NHA172" s="90"/>
      <c r="NHB172" s="90"/>
      <c r="NHC172" s="90"/>
      <c r="NHD172" s="90"/>
      <c r="NHE172" s="90"/>
      <c r="NHF172" s="90"/>
      <c r="NHG172" s="90"/>
      <c r="NHH172" s="90"/>
      <c r="NHI172" s="90"/>
      <c r="NHJ172" s="90"/>
      <c r="NHK172" s="90"/>
      <c r="NHL172" s="90"/>
      <c r="NHM172" s="90"/>
      <c r="NHN172" s="90"/>
      <c r="NHO172" s="90"/>
      <c r="NHP172" s="90"/>
      <c r="NHQ172" s="90"/>
      <c r="NHR172" s="90"/>
      <c r="NHS172" s="90"/>
      <c r="NHT172" s="90"/>
      <c r="NHU172" s="90"/>
      <c r="NHV172" s="90"/>
      <c r="NHW172" s="90"/>
      <c r="NHX172" s="90"/>
      <c r="NHY172" s="90"/>
      <c r="NHZ172" s="90"/>
      <c r="NIA172" s="90"/>
      <c r="NIB172" s="90"/>
      <c r="NIC172" s="90"/>
      <c r="NID172" s="90"/>
      <c r="NIE172" s="90"/>
      <c r="NIF172" s="90"/>
      <c r="NIG172" s="90"/>
      <c r="NIH172" s="90"/>
      <c r="NII172" s="90"/>
      <c r="NIJ172" s="90"/>
      <c r="NIK172" s="90"/>
      <c r="NIL172" s="90"/>
      <c r="NIM172" s="90"/>
      <c r="NIN172" s="90"/>
      <c r="NIO172" s="90"/>
      <c r="NIP172" s="90"/>
      <c r="NIQ172" s="90"/>
      <c r="NIR172" s="90"/>
      <c r="NIS172" s="90"/>
      <c r="NIT172" s="90"/>
      <c r="NIU172" s="90"/>
      <c r="NIV172" s="90"/>
      <c r="NIW172" s="90"/>
      <c r="NIX172" s="90"/>
      <c r="NIY172" s="90"/>
      <c r="NIZ172" s="90"/>
      <c r="NJA172" s="90"/>
      <c r="NJB172" s="90"/>
      <c r="NJC172" s="90"/>
      <c r="NJD172" s="90"/>
      <c r="NJE172" s="90"/>
      <c r="NJF172" s="90"/>
      <c r="NJG172" s="90"/>
      <c r="NJH172" s="90"/>
      <c r="NJI172" s="90"/>
      <c r="NJJ172" s="90"/>
      <c r="NJK172" s="90"/>
      <c r="NJL172" s="90"/>
      <c r="NJM172" s="90"/>
      <c r="NJN172" s="90"/>
      <c r="NJO172" s="90"/>
      <c r="NJP172" s="90"/>
      <c r="NJQ172" s="90"/>
      <c r="NJR172" s="90"/>
      <c r="NJS172" s="90"/>
      <c r="NJT172" s="90"/>
      <c r="NJU172" s="90"/>
      <c r="NJV172" s="90"/>
      <c r="NJW172" s="90"/>
      <c r="NJX172" s="90"/>
      <c r="NJY172" s="90"/>
      <c r="NJZ172" s="90"/>
      <c r="NKA172" s="90"/>
      <c r="NKB172" s="90"/>
      <c r="NKC172" s="90"/>
      <c r="NKD172" s="90"/>
      <c r="NKE172" s="90"/>
      <c r="NKF172" s="90"/>
      <c r="NKG172" s="90"/>
      <c r="NKH172" s="90"/>
      <c r="NKI172" s="90"/>
      <c r="NKJ172" s="90"/>
      <c r="NKK172" s="90"/>
      <c r="NKL172" s="90"/>
      <c r="NKM172" s="90"/>
      <c r="NKN172" s="90"/>
      <c r="NKO172" s="90"/>
      <c r="NKP172" s="90"/>
      <c r="NKQ172" s="90"/>
      <c r="NKR172" s="90"/>
      <c r="NKS172" s="90"/>
      <c r="NKT172" s="90"/>
      <c r="NKU172" s="90"/>
      <c r="NKV172" s="90"/>
      <c r="NKW172" s="90"/>
      <c r="NKX172" s="90"/>
      <c r="NKY172" s="90"/>
      <c r="NKZ172" s="90"/>
      <c r="NLA172" s="90"/>
      <c r="NLB172" s="90"/>
      <c r="NLC172" s="90"/>
      <c r="NLD172" s="90"/>
      <c r="NLE172" s="90"/>
      <c r="NLF172" s="90"/>
      <c r="NLG172" s="90"/>
      <c r="NLH172" s="90"/>
      <c r="NLI172" s="90"/>
      <c r="NLJ172" s="90"/>
      <c r="NLK172" s="90"/>
      <c r="NLL172" s="90"/>
      <c r="NLM172" s="90"/>
      <c r="NLN172" s="90"/>
      <c r="NLO172" s="90"/>
      <c r="NLP172" s="90"/>
      <c r="NLQ172" s="90"/>
      <c r="NLR172" s="90"/>
      <c r="NLS172" s="90"/>
      <c r="NLT172" s="90"/>
      <c r="NLU172" s="90"/>
      <c r="NLV172" s="90"/>
      <c r="NLW172" s="90"/>
      <c r="NLX172" s="90"/>
      <c r="NLY172" s="90"/>
      <c r="NLZ172" s="90"/>
      <c r="NMA172" s="90"/>
      <c r="NMB172" s="90"/>
      <c r="NMC172" s="90"/>
      <c r="NMD172" s="90"/>
      <c r="NME172" s="90"/>
      <c r="NMF172" s="90"/>
      <c r="NMG172" s="90"/>
      <c r="NMH172" s="90"/>
      <c r="NMI172" s="90"/>
      <c r="NMJ172" s="90"/>
      <c r="NMK172" s="90"/>
      <c r="NML172" s="90"/>
      <c r="NMM172" s="90"/>
      <c r="NMN172" s="90"/>
      <c r="NMO172" s="90"/>
      <c r="NMP172" s="90"/>
      <c r="NMQ172" s="90"/>
      <c r="NMR172" s="90"/>
      <c r="NMS172" s="90"/>
      <c r="NMT172" s="90"/>
      <c r="NMU172" s="90"/>
      <c r="NMV172" s="90"/>
      <c r="NMW172" s="90"/>
      <c r="NMX172" s="90"/>
      <c r="NMY172" s="90"/>
      <c r="NMZ172" s="90"/>
      <c r="NNA172" s="90"/>
      <c r="NNB172" s="90"/>
      <c r="NNC172" s="90"/>
      <c r="NND172" s="90"/>
      <c r="NNE172" s="90"/>
      <c r="NNF172" s="90"/>
      <c r="NNG172" s="90"/>
      <c r="NNH172" s="90"/>
      <c r="NNI172" s="90"/>
      <c r="NNJ172" s="90"/>
      <c r="NNK172" s="90"/>
      <c r="NNL172" s="90"/>
      <c r="NNM172" s="90"/>
      <c r="NNN172" s="90"/>
      <c r="NNO172" s="90"/>
      <c r="NNP172" s="90"/>
      <c r="NNQ172" s="90"/>
      <c r="NNR172" s="90"/>
      <c r="NNS172" s="90"/>
      <c r="NNT172" s="90"/>
      <c r="NNU172" s="90"/>
      <c r="NNV172" s="90"/>
      <c r="NNW172" s="90"/>
      <c r="NNX172" s="90"/>
      <c r="NNY172" s="90"/>
      <c r="NNZ172" s="90"/>
      <c r="NOA172" s="90"/>
      <c r="NOB172" s="90"/>
      <c r="NOC172" s="90"/>
      <c r="NOD172" s="90"/>
      <c r="NOE172" s="90"/>
      <c r="NOF172" s="90"/>
      <c r="NOG172" s="90"/>
      <c r="NOH172" s="90"/>
      <c r="NOI172" s="90"/>
      <c r="NOJ172" s="90"/>
      <c r="NOK172" s="90"/>
      <c r="NOL172" s="90"/>
      <c r="NOM172" s="90"/>
      <c r="NON172" s="90"/>
      <c r="NOO172" s="90"/>
      <c r="NOP172" s="90"/>
      <c r="NOQ172" s="90"/>
      <c r="NOR172" s="90"/>
      <c r="NOS172" s="90"/>
      <c r="NOT172" s="90"/>
      <c r="NOU172" s="90"/>
      <c r="NOV172" s="90"/>
      <c r="NOW172" s="90"/>
      <c r="NOX172" s="90"/>
      <c r="NOY172" s="90"/>
      <c r="NOZ172" s="90"/>
      <c r="NPA172" s="90"/>
      <c r="NPB172" s="90"/>
      <c r="NPC172" s="90"/>
      <c r="NPD172" s="90"/>
      <c r="NPE172" s="90"/>
      <c r="NPF172" s="90"/>
      <c r="NPG172" s="90"/>
      <c r="NPH172" s="90"/>
      <c r="NPI172" s="90"/>
      <c r="NPJ172" s="90"/>
      <c r="NPK172" s="90"/>
      <c r="NPL172" s="90"/>
      <c r="NPM172" s="90"/>
      <c r="NPN172" s="90"/>
      <c r="NPO172" s="90"/>
      <c r="NPP172" s="90"/>
      <c r="NPQ172" s="90"/>
      <c r="NPR172" s="90"/>
      <c r="NPS172" s="90"/>
      <c r="NPT172" s="90"/>
      <c r="NPU172" s="90"/>
      <c r="NPV172" s="90"/>
      <c r="NPW172" s="90"/>
      <c r="NPX172" s="90"/>
      <c r="NPY172" s="90"/>
      <c r="NPZ172" s="90"/>
      <c r="NQA172" s="90"/>
      <c r="NQB172" s="90"/>
      <c r="NQC172" s="90"/>
      <c r="NQD172" s="90"/>
      <c r="NQE172" s="90"/>
      <c r="NQF172" s="90"/>
      <c r="NQG172" s="90"/>
      <c r="NQH172" s="90"/>
      <c r="NQI172" s="90"/>
      <c r="NQJ172" s="90"/>
      <c r="NQK172" s="90"/>
      <c r="NQL172" s="90"/>
      <c r="NQM172" s="90"/>
      <c r="NQN172" s="90"/>
      <c r="NQO172" s="90"/>
      <c r="NQP172" s="90"/>
      <c r="NQQ172" s="90"/>
      <c r="NQR172" s="90"/>
      <c r="NQS172" s="90"/>
      <c r="NQT172" s="90"/>
      <c r="NQU172" s="90"/>
      <c r="NQV172" s="90"/>
      <c r="NQW172" s="90"/>
      <c r="NQX172" s="90"/>
      <c r="NQY172" s="90"/>
      <c r="NQZ172" s="90"/>
      <c r="NRA172" s="90"/>
      <c r="NRB172" s="90"/>
      <c r="NRC172" s="90"/>
      <c r="NRD172" s="90"/>
      <c r="NRE172" s="90"/>
      <c r="NRF172" s="90"/>
      <c r="NRG172" s="90"/>
      <c r="NRH172" s="90"/>
      <c r="NRI172" s="90"/>
      <c r="NRJ172" s="90"/>
      <c r="NRK172" s="90"/>
      <c r="NRL172" s="90"/>
      <c r="NRM172" s="90"/>
      <c r="NRN172" s="90"/>
      <c r="NRO172" s="90"/>
      <c r="NRP172" s="90"/>
      <c r="NRQ172" s="90"/>
      <c r="NRR172" s="90"/>
      <c r="NRS172" s="90"/>
      <c r="NRT172" s="90"/>
      <c r="NRU172" s="90"/>
      <c r="NRV172" s="90"/>
      <c r="NRW172" s="90"/>
      <c r="NRX172" s="90"/>
      <c r="NRY172" s="90"/>
      <c r="NRZ172" s="90"/>
      <c r="NSA172" s="90"/>
      <c r="NSB172" s="90"/>
      <c r="NSC172" s="90"/>
      <c r="NSD172" s="90"/>
      <c r="NSE172" s="90"/>
      <c r="NSF172" s="90"/>
      <c r="NSG172" s="90"/>
      <c r="NSH172" s="90"/>
      <c r="NSI172" s="90"/>
      <c r="NSJ172" s="90"/>
      <c r="NSK172" s="90"/>
      <c r="NSL172" s="90"/>
      <c r="NSM172" s="90"/>
      <c r="NSN172" s="90"/>
      <c r="NSO172" s="90"/>
      <c r="NSP172" s="90"/>
      <c r="NSQ172" s="90"/>
      <c r="NSR172" s="90"/>
      <c r="NSS172" s="90"/>
      <c r="NST172" s="90"/>
      <c r="NSU172" s="90"/>
      <c r="NSV172" s="90"/>
      <c r="NSW172" s="90"/>
      <c r="NSX172" s="90"/>
      <c r="NSY172" s="90"/>
      <c r="NSZ172" s="90"/>
      <c r="NTA172" s="90"/>
      <c r="NTB172" s="90"/>
      <c r="NTC172" s="90"/>
      <c r="NTD172" s="90"/>
      <c r="NTE172" s="90"/>
      <c r="NTF172" s="90"/>
      <c r="NTG172" s="90"/>
      <c r="NTH172" s="90"/>
      <c r="NTI172" s="90"/>
      <c r="NTJ172" s="90"/>
      <c r="NTK172" s="90"/>
      <c r="NTL172" s="90"/>
      <c r="NTM172" s="90"/>
      <c r="NTN172" s="90"/>
      <c r="NTO172" s="90"/>
      <c r="NTP172" s="90"/>
      <c r="NTQ172" s="90"/>
      <c r="NTR172" s="90"/>
      <c r="NTS172" s="90"/>
      <c r="NTT172" s="90"/>
      <c r="NTU172" s="90"/>
      <c r="NTV172" s="90"/>
      <c r="NTW172" s="90"/>
      <c r="NTX172" s="90"/>
      <c r="NTY172" s="90"/>
      <c r="NTZ172" s="90"/>
      <c r="NUA172" s="90"/>
      <c r="NUB172" s="90"/>
      <c r="NUC172" s="90"/>
      <c r="NUD172" s="90"/>
      <c r="NUE172" s="90"/>
      <c r="NUF172" s="90"/>
      <c r="NUG172" s="90"/>
      <c r="NUH172" s="90"/>
      <c r="NUI172" s="90"/>
      <c r="NUJ172" s="90"/>
      <c r="NUK172" s="90"/>
      <c r="NUL172" s="90"/>
      <c r="NUM172" s="90"/>
      <c r="NUN172" s="90"/>
      <c r="NUO172" s="90"/>
      <c r="NUP172" s="90"/>
      <c r="NUQ172" s="90"/>
      <c r="NUR172" s="90"/>
      <c r="NUS172" s="90"/>
      <c r="NUT172" s="90"/>
      <c r="NUU172" s="90"/>
      <c r="NUV172" s="90"/>
      <c r="NUW172" s="90"/>
      <c r="NUX172" s="90"/>
      <c r="NUY172" s="90"/>
      <c r="NUZ172" s="90"/>
      <c r="NVA172" s="90"/>
      <c r="NVB172" s="90"/>
      <c r="NVC172" s="90"/>
      <c r="NVD172" s="90"/>
      <c r="NVE172" s="90"/>
      <c r="NVF172" s="90"/>
      <c r="NVG172" s="90"/>
      <c r="NVH172" s="90"/>
      <c r="NVI172" s="90"/>
      <c r="NVJ172" s="90"/>
      <c r="NVK172" s="90"/>
      <c r="NVL172" s="90"/>
      <c r="NVM172" s="90"/>
      <c r="NVN172" s="90"/>
      <c r="NVO172" s="90"/>
      <c r="NVP172" s="90"/>
      <c r="NVQ172" s="90"/>
      <c r="NVR172" s="90"/>
      <c r="NVS172" s="90"/>
      <c r="NVT172" s="90"/>
      <c r="NVU172" s="90"/>
      <c r="NVV172" s="90"/>
      <c r="NVW172" s="90"/>
      <c r="NVX172" s="90"/>
      <c r="NVY172" s="90"/>
      <c r="NVZ172" s="90"/>
      <c r="NWA172" s="90"/>
      <c r="NWB172" s="90"/>
      <c r="NWC172" s="90"/>
      <c r="NWD172" s="90"/>
      <c r="NWE172" s="90"/>
      <c r="NWF172" s="90"/>
      <c r="NWG172" s="90"/>
      <c r="NWH172" s="90"/>
      <c r="NWI172" s="90"/>
      <c r="NWJ172" s="90"/>
      <c r="NWK172" s="90"/>
      <c r="NWL172" s="90"/>
      <c r="NWM172" s="90"/>
      <c r="NWN172" s="90"/>
      <c r="NWO172" s="90"/>
      <c r="NWP172" s="90"/>
      <c r="NWQ172" s="90"/>
      <c r="NWR172" s="90"/>
      <c r="NWS172" s="90"/>
      <c r="NWT172" s="90"/>
      <c r="NWU172" s="90"/>
      <c r="NWV172" s="90"/>
      <c r="NWW172" s="90"/>
      <c r="NWX172" s="90"/>
      <c r="NWY172" s="90"/>
      <c r="NWZ172" s="90"/>
      <c r="NXA172" s="90"/>
      <c r="NXB172" s="90"/>
      <c r="NXC172" s="90"/>
      <c r="NXD172" s="90"/>
      <c r="NXE172" s="90"/>
      <c r="NXF172" s="90"/>
      <c r="NXG172" s="90"/>
      <c r="NXH172" s="90"/>
      <c r="NXI172" s="90"/>
      <c r="NXJ172" s="90"/>
      <c r="NXK172" s="90"/>
      <c r="NXL172" s="90"/>
      <c r="NXM172" s="90"/>
      <c r="NXN172" s="90"/>
      <c r="NXO172" s="90"/>
      <c r="NXP172" s="90"/>
      <c r="NXQ172" s="90"/>
      <c r="NXR172" s="90"/>
      <c r="NXS172" s="90"/>
      <c r="NXT172" s="90"/>
      <c r="NXU172" s="90"/>
      <c r="NXV172" s="90"/>
      <c r="NXW172" s="90"/>
      <c r="NXX172" s="90"/>
      <c r="NXY172" s="90"/>
      <c r="NXZ172" s="90"/>
      <c r="NYA172" s="90"/>
      <c r="NYB172" s="90"/>
      <c r="NYC172" s="90"/>
      <c r="NYD172" s="90"/>
      <c r="NYE172" s="90"/>
      <c r="NYF172" s="90"/>
      <c r="NYG172" s="90"/>
      <c r="NYH172" s="90"/>
      <c r="NYI172" s="90"/>
      <c r="NYJ172" s="90"/>
      <c r="NYK172" s="90"/>
      <c r="NYL172" s="90"/>
      <c r="NYM172" s="90"/>
      <c r="NYN172" s="90"/>
      <c r="NYO172" s="90"/>
      <c r="NYP172" s="90"/>
      <c r="NYQ172" s="90"/>
      <c r="NYR172" s="90"/>
      <c r="NYS172" s="90"/>
      <c r="NYT172" s="90"/>
      <c r="NYU172" s="90"/>
      <c r="NYV172" s="90"/>
      <c r="NYW172" s="90"/>
      <c r="NYX172" s="90"/>
      <c r="NYY172" s="90"/>
      <c r="NYZ172" s="90"/>
      <c r="NZA172" s="90"/>
      <c r="NZB172" s="90"/>
      <c r="NZC172" s="90"/>
      <c r="NZD172" s="90"/>
      <c r="NZE172" s="90"/>
      <c r="NZF172" s="90"/>
      <c r="NZG172" s="90"/>
      <c r="NZH172" s="90"/>
      <c r="NZI172" s="90"/>
      <c r="NZJ172" s="90"/>
      <c r="NZK172" s="90"/>
      <c r="NZL172" s="90"/>
      <c r="NZM172" s="90"/>
      <c r="NZN172" s="90"/>
      <c r="NZO172" s="90"/>
      <c r="NZP172" s="90"/>
      <c r="NZQ172" s="90"/>
      <c r="NZR172" s="90"/>
      <c r="NZS172" s="90"/>
      <c r="NZT172" s="90"/>
      <c r="NZU172" s="90"/>
      <c r="NZV172" s="90"/>
      <c r="NZW172" s="90"/>
      <c r="NZX172" s="90"/>
      <c r="NZY172" s="90"/>
      <c r="NZZ172" s="90"/>
      <c r="OAA172" s="90"/>
      <c r="OAB172" s="90"/>
      <c r="OAC172" s="90"/>
      <c r="OAD172" s="90"/>
      <c r="OAE172" s="90"/>
      <c r="OAF172" s="90"/>
      <c r="OAG172" s="90"/>
      <c r="OAH172" s="90"/>
      <c r="OAI172" s="90"/>
      <c r="OAJ172" s="90"/>
      <c r="OAK172" s="90"/>
      <c r="OAL172" s="90"/>
      <c r="OAM172" s="90"/>
      <c r="OAN172" s="90"/>
      <c r="OAO172" s="90"/>
      <c r="OAP172" s="90"/>
      <c r="OAQ172" s="90"/>
      <c r="OAR172" s="90"/>
      <c r="OAS172" s="90"/>
      <c r="OAT172" s="90"/>
      <c r="OAU172" s="90"/>
      <c r="OAV172" s="90"/>
      <c r="OAW172" s="90"/>
      <c r="OAX172" s="90"/>
      <c r="OAY172" s="90"/>
      <c r="OAZ172" s="90"/>
      <c r="OBA172" s="90"/>
      <c r="OBB172" s="90"/>
      <c r="OBC172" s="90"/>
      <c r="OBD172" s="90"/>
      <c r="OBE172" s="90"/>
      <c r="OBF172" s="90"/>
      <c r="OBG172" s="90"/>
      <c r="OBH172" s="90"/>
      <c r="OBI172" s="90"/>
      <c r="OBJ172" s="90"/>
      <c r="OBK172" s="90"/>
      <c r="OBL172" s="90"/>
      <c r="OBM172" s="90"/>
      <c r="OBN172" s="90"/>
      <c r="OBO172" s="90"/>
      <c r="OBP172" s="90"/>
      <c r="OBQ172" s="90"/>
      <c r="OBR172" s="90"/>
      <c r="OBS172" s="90"/>
      <c r="OBT172" s="90"/>
      <c r="OBU172" s="90"/>
      <c r="OBV172" s="90"/>
      <c r="OBW172" s="90"/>
      <c r="OBX172" s="90"/>
      <c r="OBY172" s="90"/>
      <c r="OBZ172" s="90"/>
      <c r="OCA172" s="90"/>
      <c r="OCB172" s="90"/>
      <c r="OCC172" s="90"/>
      <c r="OCD172" s="90"/>
      <c r="OCE172" s="90"/>
      <c r="OCF172" s="90"/>
      <c r="OCG172" s="90"/>
      <c r="OCH172" s="90"/>
      <c r="OCI172" s="90"/>
      <c r="OCJ172" s="90"/>
      <c r="OCK172" s="90"/>
      <c r="OCL172" s="90"/>
      <c r="OCM172" s="90"/>
      <c r="OCN172" s="90"/>
      <c r="OCO172" s="90"/>
      <c r="OCP172" s="90"/>
      <c r="OCQ172" s="90"/>
      <c r="OCR172" s="90"/>
      <c r="OCS172" s="90"/>
      <c r="OCT172" s="90"/>
      <c r="OCU172" s="90"/>
      <c r="OCV172" s="90"/>
      <c r="OCW172" s="90"/>
      <c r="OCX172" s="90"/>
      <c r="OCY172" s="90"/>
      <c r="OCZ172" s="90"/>
      <c r="ODA172" s="90"/>
      <c r="ODB172" s="90"/>
      <c r="ODC172" s="90"/>
      <c r="ODD172" s="90"/>
      <c r="ODE172" s="90"/>
      <c r="ODF172" s="90"/>
      <c r="ODG172" s="90"/>
      <c r="ODH172" s="90"/>
      <c r="ODI172" s="90"/>
      <c r="ODJ172" s="90"/>
      <c r="ODK172" s="90"/>
      <c r="ODL172" s="90"/>
      <c r="ODM172" s="90"/>
      <c r="ODN172" s="90"/>
      <c r="ODO172" s="90"/>
      <c r="ODP172" s="90"/>
      <c r="ODQ172" s="90"/>
      <c r="ODR172" s="90"/>
      <c r="ODS172" s="90"/>
      <c r="ODT172" s="90"/>
      <c r="ODU172" s="90"/>
      <c r="ODV172" s="90"/>
      <c r="ODW172" s="90"/>
      <c r="ODX172" s="90"/>
      <c r="ODY172" s="90"/>
      <c r="ODZ172" s="90"/>
      <c r="OEA172" s="90"/>
      <c r="OEB172" s="90"/>
      <c r="OEC172" s="90"/>
      <c r="OED172" s="90"/>
      <c r="OEE172" s="90"/>
      <c r="OEF172" s="90"/>
      <c r="OEG172" s="90"/>
      <c r="OEH172" s="90"/>
      <c r="OEI172" s="90"/>
      <c r="OEJ172" s="90"/>
      <c r="OEK172" s="90"/>
      <c r="OEL172" s="90"/>
      <c r="OEM172" s="90"/>
      <c r="OEN172" s="90"/>
      <c r="OEO172" s="90"/>
      <c r="OEP172" s="90"/>
      <c r="OEQ172" s="90"/>
      <c r="OER172" s="90"/>
      <c r="OES172" s="90"/>
      <c r="OET172" s="90"/>
      <c r="OEU172" s="90"/>
      <c r="OEV172" s="90"/>
      <c r="OEW172" s="90"/>
      <c r="OEX172" s="90"/>
      <c r="OEY172" s="90"/>
      <c r="OEZ172" s="90"/>
      <c r="OFA172" s="90"/>
      <c r="OFB172" s="90"/>
      <c r="OFC172" s="90"/>
      <c r="OFD172" s="90"/>
      <c r="OFE172" s="90"/>
      <c r="OFF172" s="90"/>
      <c r="OFG172" s="90"/>
      <c r="OFH172" s="90"/>
      <c r="OFI172" s="90"/>
      <c r="OFJ172" s="90"/>
      <c r="OFK172" s="90"/>
      <c r="OFL172" s="90"/>
      <c r="OFM172" s="90"/>
      <c r="OFN172" s="90"/>
      <c r="OFO172" s="90"/>
      <c r="OFP172" s="90"/>
      <c r="OFQ172" s="90"/>
      <c r="OFR172" s="90"/>
      <c r="OFS172" s="90"/>
      <c r="OFT172" s="90"/>
      <c r="OFU172" s="90"/>
      <c r="OFV172" s="90"/>
      <c r="OFW172" s="90"/>
      <c r="OFX172" s="90"/>
      <c r="OFY172" s="90"/>
      <c r="OFZ172" s="90"/>
      <c r="OGA172" s="90"/>
      <c r="OGB172" s="90"/>
      <c r="OGC172" s="90"/>
      <c r="OGD172" s="90"/>
      <c r="OGE172" s="90"/>
      <c r="OGF172" s="90"/>
      <c r="OGG172" s="90"/>
      <c r="OGH172" s="90"/>
      <c r="OGI172" s="90"/>
      <c r="OGJ172" s="90"/>
      <c r="OGK172" s="90"/>
      <c r="OGL172" s="90"/>
      <c r="OGM172" s="90"/>
      <c r="OGN172" s="90"/>
      <c r="OGO172" s="90"/>
      <c r="OGP172" s="90"/>
      <c r="OGQ172" s="90"/>
      <c r="OGR172" s="90"/>
      <c r="OGS172" s="90"/>
      <c r="OGT172" s="90"/>
      <c r="OGU172" s="90"/>
      <c r="OGV172" s="90"/>
      <c r="OGW172" s="90"/>
      <c r="OGX172" s="90"/>
      <c r="OGY172" s="90"/>
      <c r="OGZ172" s="90"/>
      <c r="OHA172" s="90"/>
      <c r="OHB172" s="90"/>
      <c r="OHC172" s="90"/>
      <c r="OHD172" s="90"/>
      <c r="OHE172" s="90"/>
      <c r="OHF172" s="90"/>
      <c r="OHG172" s="90"/>
      <c r="OHH172" s="90"/>
      <c r="OHI172" s="90"/>
      <c r="OHJ172" s="90"/>
      <c r="OHK172" s="90"/>
      <c r="OHL172" s="90"/>
      <c r="OHM172" s="90"/>
      <c r="OHN172" s="90"/>
      <c r="OHO172" s="90"/>
      <c r="OHP172" s="90"/>
      <c r="OHQ172" s="90"/>
      <c r="OHR172" s="90"/>
      <c r="OHS172" s="90"/>
      <c r="OHT172" s="90"/>
      <c r="OHU172" s="90"/>
      <c r="OHV172" s="90"/>
      <c r="OHW172" s="90"/>
      <c r="OHX172" s="90"/>
      <c r="OHY172" s="90"/>
      <c r="OHZ172" s="90"/>
      <c r="OIA172" s="90"/>
      <c r="OIB172" s="90"/>
      <c r="OIC172" s="90"/>
      <c r="OID172" s="90"/>
      <c r="OIE172" s="90"/>
      <c r="OIF172" s="90"/>
      <c r="OIG172" s="90"/>
      <c r="OIH172" s="90"/>
      <c r="OII172" s="90"/>
      <c r="OIJ172" s="90"/>
      <c r="OIK172" s="90"/>
      <c r="OIL172" s="90"/>
      <c r="OIM172" s="90"/>
      <c r="OIN172" s="90"/>
      <c r="OIO172" s="90"/>
      <c r="OIP172" s="90"/>
      <c r="OIQ172" s="90"/>
      <c r="OIR172" s="90"/>
      <c r="OIS172" s="90"/>
      <c r="OIT172" s="90"/>
      <c r="OIU172" s="90"/>
      <c r="OIV172" s="90"/>
      <c r="OIW172" s="90"/>
      <c r="OIX172" s="90"/>
      <c r="OIY172" s="90"/>
      <c r="OIZ172" s="90"/>
      <c r="OJA172" s="90"/>
      <c r="OJB172" s="90"/>
      <c r="OJC172" s="90"/>
      <c r="OJD172" s="90"/>
      <c r="OJE172" s="90"/>
      <c r="OJF172" s="90"/>
      <c r="OJG172" s="90"/>
      <c r="OJH172" s="90"/>
      <c r="OJI172" s="90"/>
      <c r="OJJ172" s="90"/>
      <c r="OJK172" s="90"/>
      <c r="OJL172" s="90"/>
      <c r="OJM172" s="90"/>
      <c r="OJN172" s="90"/>
      <c r="OJO172" s="90"/>
      <c r="OJP172" s="90"/>
      <c r="OJQ172" s="90"/>
      <c r="OJR172" s="90"/>
      <c r="OJS172" s="90"/>
      <c r="OJT172" s="90"/>
      <c r="OJU172" s="90"/>
      <c r="OJV172" s="90"/>
      <c r="OJW172" s="90"/>
      <c r="OJX172" s="90"/>
      <c r="OJY172" s="90"/>
      <c r="OJZ172" s="90"/>
      <c r="OKA172" s="90"/>
      <c r="OKB172" s="90"/>
      <c r="OKC172" s="90"/>
      <c r="OKD172" s="90"/>
      <c r="OKE172" s="90"/>
      <c r="OKF172" s="90"/>
      <c r="OKG172" s="90"/>
      <c r="OKH172" s="90"/>
      <c r="OKI172" s="90"/>
      <c r="OKJ172" s="90"/>
      <c r="OKK172" s="90"/>
      <c r="OKL172" s="90"/>
      <c r="OKM172" s="90"/>
      <c r="OKN172" s="90"/>
      <c r="OKO172" s="90"/>
      <c r="OKP172" s="90"/>
      <c r="OKQ172" s="90"/>
      <c r="OKR172" s="90"/>
      <c r="OKS172" s="90"/>
      <c r="OKT172" s="90"/>
      <c r="OKU172" s="90"/>
      <c r="OKV172" s="90"/>
      <c r="OKW172" s="90"/>
      <c r="OKX172" s="90"/>
      <c r="OKY172" s="90"/>
      <c r="OKZ172" s="90"/>
      <c r="OLA172" s="90"/>
      <c r="OLB172" s="90"/>
      <c r="OLC172" s="90"/>
      <c r="OLD172" s="90"/>
      <c r="OLE172" s="90"/>
      <c r="OLF172" s="90"/>
      <c r="OLG172" s="90"/>
      <c r="OLH172" s="90"/>
      <c r="OLI172" s="90"/>
      <c r="OLJ172" s="90"/>
      <c r="OLK172" s="90"/>
      <c r="OLL172" s="90"/>
      <c r="OLM172" s="90"/>
      <c r="OLN172" s="90"/>
      <c r="OLO172" s="90"/>
      <c r="OLP172" s="90"/>
      <c r="OLQ172" s="90"/>
      <c r="OLR172" s="90"/>
      <c r="OLS172" s="90"/>
      <c r="OLT172" s="90"/>
      <c r="OLU172" s="90"/>
      <c r="OLV172" s="90"/>
      <c r="OLW172" s="90"/>
      <c r="OLX172" s="90"/>
      <c r="OLY172" s="90"/>
      <c r="OLZ172" s="90"/>
      <c r="OMA172" s="90"/>
      <c r="OMB172" s="90"/>
      <c r="OMC172" s="90"/>
      <c r="OMD172" s="90"/>
      <c r="OME172" s="90"/>
      <c r="OMF172" s="90"/>
      <c r="OMG172" s="90"/>
      <c r="OMH172" s="90"/>
      <c r="OMI172" s="90"/>
      <c r="OMJ172" s="90"/>
      <c r="OMK172" s="90"/>
      <c r="OML172" s="90"/>
      <c r="OMM172" s="90"/>
      <c r="OMN172" s="90"/>
      <c r="OMO172" s="90"/>
      <c r="OMP172" s="90"/>
      <c r="OMQ172" s="90"/>
      <c r="OMR172" s="90"/>
      <c r="OMS172" s="90"/>
      <c r="OMT172" s="90"/>
      <c r="OMU172" s="90"/>
      <c r="OMV172" s="90"/>
      <c r="OMW172" s="90"/>
      <c r="OMX172" s="90"/>
      <c r="OMY172" s="90"/>
      <c r="OMZ172" s="90"/>
      <c r="ONA172" s="90"/>
      <c r="ONB172" s="90"/>
      <c r="ONC172" s="90"/>
      <c r="OND172" s="90"/>
      <c r="ONE172" s="90"/>
      <c r="ONF172" s="90"/>
      <c r="ONG172" s="90"/>
      <c r="ONH172" s="90"/>
      <c r="ONI172" s="90"/>
      <c r="ONJ172" s="90"/>
      <c r="ONK172" s="90"/>
      <c r="ONL172" s="90"/>
      <c r="ONM172" s="90"/>
      <c r="ONN172" s="90"/>
      <c r="ONO172" s="90"/>
      <c r="ONP172" s="90"/>
      <c r="ONQ172" s="90"/>
      <c r="ONR172" s="90"/>
      <c r="ONS172" s="90"/>
      <c r="ONT172" s="90"/>
      <c r="ONU172" s="90"/>
      <c r="ONV172" s="90"/>
      <c r="ONW172" s="90"/>
      <c r="ONX172" s="90"/>
      <c r="ONY172" s="90"/>
      <c r="ONZ172" s="90"/>
      <c r="OOA172" s="90"/>
      <c r="OOB172" s="90"/>
      <c r="OOC172" s="90"/>
      <c r="OOD172" s="90"/>
      <c r="OOE172" s="90"/>
      <c r="OOF172" s="90"/>
      <c r="OOG172" s="90"/>
      <c r="OOH172" s="90"/>
      <c r="OOI172" s="90"/>
      <c r="OOJ172" s="90"/>
      <c r="OOK172" s="90"/>
      <c r="OOL172" s="90"/>
      <c r="OOM172" s="90"/>
      <c r="OON172" s="90"/>
      <c r="OOO172" s="90"/>
      <c r="OOP172" s="90"/>
      <c r="OOQ172" s="90"/>
      <c r="OOR172" s="90"/>
      <c r="OOS172" s="90"/>
      <c r="OOT172" s="90"/>
      <c r="OOU172" s="90"/>
      <c r="OOV172" s="90"/>
      <c r="OOW172" s="90"/>
      <c r="OOX172" s="90"/>
      <c r="OOY172" s="90"/>
      <c r="OOZ172" s="90"/>
      <c r="OPA172" s="90"/>
      <c r="OPB172" s="90"/>
      <c r="OPC172" s="90"/>
      <c r="OPD172" s="90"/>
      <c r="OPE172" s="90"/>
      <c r="OPF172" s="90"/>
      <c r="OPG172" s="90"/>
      <c r="OPH172" s="90"/>
      <c r="OPI172" s="90"/>
      <c r="OPJ172" s="90"/>
      <c r="OPK172" s="90"/>
      <c r="OPL172" s="90"/>
      <c r="OPM172" s="90"/>
      <c r="OPN172" s="90"/>
      <c r="OPO172" s="90"/>
      <c r="OPP172" s="90"/>
      <c r="OPQ172" s="90"/>
      <c r="OPR172" s="90"/>
      <c r="OPS172" s="90"/>
      <c r="OPT172" s="90"/>
      <c r="OPU172" s="90"/>
      <c r="OPV172" s="90"/>
      <c r="OPW172" s="90"/>
      <c r="OPX172" s="90"/>
      <c r="OPY172" s="90"/>
      <c r="OPZ172" s="90"/>
      <c r="OQA172" s="90"/>
      <c r="OQB172" s="90"/>
      <c r="OQC172" s="90"/>
      <c r="OQD172" s="90"/>
      <c r="OQE172" s="90"/>
      <c r="OQF172" s="90"/>
      <c r="OQG172" s="90"/>
      <c r="OQH172" s="90"/>
      <c r="OQI172" s="90"/>
      <c r="OQJ172" s="90"/>
      <c r="OQK172" s="90"/>
      <c r="OQL172" s="90"/>
      <c r="OQM172" s="90"/>
      <c r="OQN172" s="90"/>
      <c r="OQO172" s="90"/>
      <c r="OQP172" s="90"/>
      <c r="OQQ172" s="90"/>
      <c r="OQR172" s="90"/>
      <c r="OQS172" s="90"/>
      <c r="OQT172" s="90"/>
      <c r="OQU172" s="90"/>
      <c r="OQV172" s="90"/>
      <c r="OQW172" s="90"/>
      <c r="OQX172" s="90"/>
      <c r="OQY172" s="90"/>
      <c r="OQZ172" s="90"/>
      <c r="ORA172" s="90"/>
      <c r="ORB172" s="90"/>
      <c r="ORC172" s="90"/>
      <c r="ORD172" s="90"/>
      <c r="ORE172" s="90"/>
      <c r="ORF172" s="90"/>
      <c r="ORG172" s="90"/>
      <c r="ORH172" s="90"/>
      <c r="ORI172" s="90"/>
      <c r="ORJ172" s="90"/>
      <c r="ORK172" s="90"/>
      <c r="ORL172" s="90"/>
      <c r="ORM172" s="90"/>
      <c r="ORN172" s="90"/>
      <c r="ORO172" s="90"/>
      <c r="ORP172" s="90"/>
      <c r="ORQ172" s="90"/>
      <c r="ORR172" s="90"/>
      <c r="ORS172" s="90"/>
      <c r="ORT172" s="90"/>
      <c r="ORU172" s="90"/>
      <c r="ORV172" s="90"/>
      <c r="ORW172" s="90"/>
      <c r="ORX172" s="90"/>
      <c r="ORY172" s="90"/>
      <c r="ORZ172" s="90"/>
      <c r="OSA172" s="90"/>
      <c r="OSB172" s="90"/>
      <c r="OSC172" s="90"/>
      <c r="OSD172" s="90"/>
      <c r="OSE172" s="90"/>
      <c r="OSF172" s="90"/>
      <c r="OSG172" s="90"/>
      <c r="OSH172" s="90"/>
      <c r="OSI172" s="90"/>
      <c r="OSJ172" s="90"/>
      <c r="OSK172" s="90"/>
      <c r="OSL172" s="90"/>
      <c r="OSM172" s="90"/>
      <c r="OSN172" s="90"/>
      <c r="OSO172" s="90"/>
      <c r="OSP172" s="90"/>
      <c r="OSQ172" s="90"/>
      <c r="OSR172" s="90"/>
      <c r="OSS172" s="90"/>
      <c r="OST172" s="90"/>
      <c r="OSU172" s="90"/>
      <c r="OSV172" s="90"/>
      <c r="OSW172" s="90"/>
      <c r="OSX172" s="90"/>
      <c r="OSY172" s="90"/>
      <c r="OSZ172" s="90"/>
      <c r="OTA172" s="90"/>
      <c r="OTB172" s="90"/>
      <c r="OTC172" s="90"/>
      <c r="OTD172" s="90"/>
      <c r="OTE172" s="90"/>
      <c r="OTF172" s="90"/>
      <c r="OTG172" s="90"/>
      <c r="OTH172" s="90"/>
      <c r="OTI172" s="90"/>
      <c r="OTJ172" s="90"/>
      <c r="OTK172" s="90"/>
      <c r="OTL172" s="90"/>
      <c r="OTM172" s="90"/>
      <c r="OTN172" s="90"/>
      <c r="OTO172" s="90"/>
      <c r="OTP172" s="90"/>
      <c r="OTQ172" s="90"/>
      <c r="OTR172" s="90"/>
      <c r="OTS172" s="90"/>
      <c r="OTT172" s="90"/>
      <c r="OTU172" s="90"/>
      <c r="OTV172" s="90"/>
      <c r="OTW172" s="90"/>
      <c r="OTX172" s="90"/>
      <c r="OTY172" s="90"/>
      <c r="OTZ172" s="90"/>
      <c r="OUA172" s="90"/>
      <c r="OUB172" s="90"/>
      <c r="OUC172" s="90"/>
      <c r="OUD172" s="90"/>
      <c r="OUE172" s="90"/>
      <c r="OUF172" s="90"/>
      <c r="OUG172" s="90"/>
      <c r="OUH172" s="90"/>
      <c r="OUI172" s="90"/>
      <c r="OUJ172" s="90"/>
      <c r="OUK172" s="90"/>
      <c r="OUL172" s="90"/>
      <c r="OUM172" s="90"/>
      <c r="OUN172" s="90"/>
      <c r="OUO172" s="90"/>
      <c r="OUP172" s="90"/>
      <c r="OUQ172" s="90"/>
      <c r="OUR172" s="90"/>
      <c r="OUS172" s="90"/>
      <c r="OUT172" s="90"/>
      <c r="OUU172" s="90"/>
      <c r="OUV172" s="90"/>
      <c r="OUW172" s="90"/>
      <c r="OUX172" s="90"/>
      <c r="OUY172" s="90"/>
      <c r="OUZ172" s="90"/>
      <c r="OVA172" s="90"/>
      <c r="OVB172" s="90"/>
      <c r="OVC172" s="90"/>
      <c r="OVD172" s="90"/>
      <c r="OVE172" s="90"/>
      <c r="OVF172" s="90"/>
      <c r="OVG172" s="90"/>
      <c r="OVH172" s="90"/>
      <c r="OVI172" s="90"/>
      <c r="OVJ172" s="90"/>
      <c r="OVK172" s="90"/>
      <c r="OVL172" s="90"/>
      <c r="OVM172" s="90"/>
      <c r="OVN172" s="90"/>
      <c r="OVO172" s="90"/>
      <c r="OVP172" s="90"/>
      <c r="OVQ172" s="90"/>
      <c r="OVR172" s="90"/>
      <c r="OVS172" s="90"/>
      <c r="OVT172" s="90"/>
      <c r="OVU172" s="90"/>
      <c r="OVV172" s="90"/>
      <c r="OVW172" s="90"/>
      <c r="OVX172" s="90"/>
      <c r="OVY172" s="90"/>
      <c r="OVZ172" s="90"/>
      <c r="OWA172" s="90"/>
      <c r="OWB172" s="90"/>
      <c r="OWC172" s="90"/>
      <c r="OWD172" s="90"/>
      <c r="OWE172" s="90"/>
      <c r="OWF172" s="90"/>
      <c r="OWG172" s="90"/>
      <c r="OWH172" s="90"/>
      <c r="OWI172" s="90"/>
      <c r="OWJ172" s="90"/>
      <c r="OWK172" s="90"/>
      <c r="OWL172" s="90"/>
      <c r="OWM172" s="90"/>
      <c r="OWN172" s="90"/>
      <c r="OWO172" s="90"/>
      <c r="OWP172" s="90"/>
      <c r="OWQ172" s="90"/>
      <c r="OWR172" s="90"/>
      <c r="OWS172" s="90"/>
      <c r="OWT172" s="90"/>
      <c r="OWU172" s="90"/>
      <c r="OWV172" s="90"/>
      <c r="OWW172" s="90"/>
      <c r="OWX172" s="90"/>
      <c r="OWY172" s="90"/>
      <c r="OWZ172" s="90"/>
      <c r="OXA172" s="90"/>
      <c r="OXB172" s="90"/>
      <c r="OXC172" s="90"/>
      <c r="OXD172" s="90"/>
      <c r="OXE172" s="90"/>
      <c r="OXF172" s="90"/>
      <c r="OXG172" s="90"/>
      <c r="OXH172" s="90"/>
      <c r="OXI172" s="90"/>
      <c r="OXJ172" s="90"/>
      <c r="OXK172" s="90"/>
      <c r="OXL172" s="90"/>
      <c r="OXM172" s="90"/>
      <c r="OXN172" s="90"/>
      <c r="OXO172" s="90"/>
      <c r="OXP172" s="90"/>
      <c r="OXQ172" s="90"/>
      <c r="OXR172" s="90"/>
      <c r="OXS172" s="90"/>
      <c r="OXT172" s="90"/>
      <c r="OXU172" s="90"/>
      <c r="OXV172" s="90"/>
      <c r="OXW172" s="90"/>
      <c r="OXX172" s="90"/>
      <c r="OXY172" s="90"/>
      <c r="OXZ172" s="90"/>
      <c r="OYA172" s="90"/>
      <c r="OYB172" s="90"/>
      <c r="OYC172" s="90"/>
      <c r="OYD172" s="90"/>
      <c r="OYE172" s="90"/>
      <c r="OYF172" s="90"/>
      <c r="OYG172" s="90"/>
      <c r="OYH172" s="90"/>
      <c r="OYI172" s="90"/>
      <c r="OYJ172" s="90"/>
      <c r="OYK172" s="90"/>
      <c r="OYL172" s="90"/>
      <c r="OYM172" s="90"/>
      <c r="OYN172" s="90"/>
      <c r="OYO172" s="90"/>
      <c r="OYP172" s="90"/>
      <c r="OYQ172" s="90"/>
      <c r="OYR172" s="90"/>
      <c r="OYS172" s="90"/>
      <c r="OYT172" s="90"/>
      <c r="OYU172" s="90"/>
      <c r="OYV172" s="90"/>
      <c r="OYW172" s="90"/>
      <c r="OYX172" s="90"/>
      <c r="OYY172" s="90"/>
      <c r="OYZ172" s="90"/>
      <c r="OZA172" s="90"/>
      <c r="OZB172" s="90"/>
      <c r="OZC172" s="90"/>
      <c r="OZD172" s="90"/>
      <c r="OZE172" s="90"/>
      <c r="OZF172" s="90"/>
      <c r="OZG172" s="90"/>
      <c r="OZH172" s="90"/>
      <c r="OZI172" s="90"/>
      <c r="OZJ172" s="90"/>
      <c r="OZK172" s="90"/>
      <c r="OZL172" s="90"/>
      <c r="OZM172" s="90"/>
      <c r="OZN172" s="90"/>
      <c r="OZO172" s="90"/>
      <c r="OZP172" s="90"/>
      <c r="OZQ172" s="90"/>
      <c r="OZR172" s="90"/>
      <c r="OZS172" s="90"/>
      <c r="OZT172" s="90"/>
      <c r="OZU172" s="90"/>
      <c r="OZV172" s="90"/>
      <c r="OZW172" s="90"/>
      <c r="OZX172" s="90"/>
      <c r="OZY172" s="90"/>
      <c r="OZZ172" s="90"/>
      <c r="PAA172" s="90"/>
      <c r="PAB172" s="90"/>
      <c r="PAC172" s="90"/>
      <c r="PAD172" s="90"/>
      <c r="PAE172" s="90"/>
      <c r="PAF172" s="90"/>
      <c r="PAG172" s="90"/>
      <c r="PAH172" s="90"/>
      <c r="PAI172" s="90"/>
      <c r="PAJ172" s="90"/>
      <c r="PAK172" s="90"/>
      <c r="PAL172" s="90"/>
      <c r="PAM172" s="90"/>
      <c r="PAN172" s="90"/>
      <c r="PAO172" s="90"/>
      <c r="PAP172" s="90"/>
      <c r="PAQ172" s="90"/>
      <c r="PAR172" s="90"/>
      <c r="PAS172" s="90"/>
      <c r="PAT172" s="90"/>
      <c r="PAU172" s="90"/>
      <c r="PAV172" s="90"/>
      <c r="PAW172" s="90"/>
      <c r="PAX172" s="90"/>
      <c r="PAY172" s="90"/>
      <c r="PAZ172" s="90"/>
      <c r="PBA172" s="90"/>
      <c r="PBB172" s="90"/>
      <c r="PBC172" s="90"/>
      <c r="PBD172" s="90"/>
      <c r="PBE172" s="90"/>
      <c r="PBF172" s="90"/>
      <c r="PBG172" s="90"/>
      <c r="PBH172" s="90"/>
      <c r="PBI172" s="90"/>
      <c r="PBJ172" s="90"/>
      <c r="PBK172" s="90"/>
      <c r="PBL172" s="90"/>
      <c r="PBM172" s="90"/>
      <c r="PBN172" s="90"/>
      <c r="PBO172" s="90"/>
      <c r="PBP172" s="90"/>
      <c r="PBQ172" s="90"/>
      <c r="PBR172" s="90"/>
      <c r="PBS172" s="90"/>
      <c r="PBT172" s="90"/>
      <c r="PBU172" s="90"/>
      <c r="PBV172" s="90"/>
      <c r="PBW172" s="90"/>
      <c r="PBX172" s="90"/>
      <c r="PBY172" s="90"/>
      <c r="PBZ172" s="90"/>
      <c r="PCA172" s="90"/>
      <c r="PCB172" s="90"/>
      <c r="PCC172" s="90"/>
      <c r="PCD172" s="90"/>
      <c r="PCE172" s="90"/>
      <c r="PCF172" s="90"/>
      <c r="PCG172" s="90"/>
      <c r="PCH172" s="90"/>
      <c r="PCI172" s="90"/>
      <c r="PCJ172" s="90"/>
      <c r="PCK172" s="90"/>
      <c r="PCL172" s="90"/>
      <c r="PCM172" s="90"/>
      <c r="PCN172" s="90"/>
      <c r="PCO172" s="90"/>
      <c r="PCP172" s="90"/>
      <c r="PCQ172" s="90"/>
      <c r="PCR172" s="90"/>
      <c r="PCS172" s="90"/>
      <c r="PCT172" s="90"/>
      <c r="PCU172" s="90"/>
      <c r="PCV172" s="90"/>
      <c r="PCW172" s="90"/>
      <c r="PCX172" s="90"/>
      <c r="PCY172" s="90"/>
      <c r="PCZ172" s="90"/>
      <c r="PDA172" s="90"/>
      <c r="PDB172" s="90"/>
      <c r="PDC172" s="90"/>
      <c r="PDD172" s="90"/>
      <c r="PDE172" s="90"/>
      <c r="PDF172" s="90"/>
      <c r="PDG172" s="90"/>
      <c r="PDH172" s="90"/>
      <c r="PDI172" s="90"/>
      <c r="PDJ172" s="90"/>
      <c r="PDK172" s="90"/>
      <c r="PDL172" s="90"/>
      <c r="PDM172" s="90"/>
      <c r="PDN172" s="90"/>
      <c r="PDO172" s="90"/>
      <c r="PDP172" s="90"/>
      <c r="PDQ172" s="90"/>
      <c r="PDR172" s="90"/>
      <c r="PDS172" s="90"/>
      <c r="PDT172" s="90"/>
      <c r="PDU172" s="90"/>
      <c r="PDV172" s="90"/>
      <c r="PDW172" s="90"/>
      <c r="PDX172" s="90"/>
      <c r="PDY172" s="90"/>
      <c r="PDZ172" s="90"/>
      <c r="PEA172" s="90"/>
      <c r="PEB172" s="90"/>
      <c r="PEC172" s="90"/>
      <c r="PED172" s="90"/>
      <c r="PEE172" s="90"/>
      <c r="PEF172" s="90"/>
      <c r="PEG172" s="90"/>
      <c r="PEH172" s="90"/>
      <c r="PEI172" s="90"/>
      <c r="PEJ172" s="90"/>
      <c r="PEK172" s="90"/>
      <c r="PEL172" s="90"/>
      <c r="PEM172" s="90"/>
      <c r="PEN172" s="90"/>
      <c r="PEO172" s="90"/>
      <c r="PEP172" s="90"/>
      <c r="PEQ172" s="90"/>
      <c r="PER172" s="90"/>
      <c r="PES172" s="90"/>
      <c r="PET172" s="90"/>
      <c r="PEU172" s="90"/>
      <c r="PEV172" s="90"/>
      <c r="PEW172" s="90"/>
      <c r="PEX172" s="90"/>
      <c r="PEY172" s="90"/>
      <c r="PEZ172" s="90"/>
      <c r="PFA172" s="90"/>
      <c r="PFB172" s="90"/>
      <c r="PFC172" s="90"/>
      <c r="PFD172" s="90"/>
      <c r="PFE172" s="90"/>
      <c r="PFF172" s="90"/>
      <c r="PFG172" s="90"/>
      <c r="PFH172" s="90"/>
      <c r="PFI172" s="90"/>
      <c r="PFJ172" s="90"/>
      <c r="PFK172" s="90"/>
      <c r="PFL172" s="90"/>
      <c r="PFM172" s="90"/>
      <c r="PFN172" s="90"/>
      <c r="PFO172" s="90"/>
      <c r="PFP172" s="90"/>
      <c r="PFQ172" s="90"/>
      <c r="PFR172" s="90"/>
      <c r="PFS172" s="90"/>
      <c r="PFT172" s="90"/>
      <c r="PFU172" s="90"/>
      <c r="PFV172" s="90"/>
      <c r="PFW172" s="90"/>
      <c r="PFX172" s="90"/>
      <c r="PFY172" s="90"/>
      <c r="PFZ172" s="90"/>
      <c r="PGA172" s="90"/>
      <c r="PGB172" s="90"/>
      <c r="PGC172" s="90"/>
      <c r="PGD172" s="90"/>
      <c r="PGE172" s="90"/>
      <c r="PGF172" s="90"/>
      <c r="PGG172" s="90"/>
      <c r="PGH172" s="90"/>
      <c r="PGI172" s="90"/>
      <c r="PGJ172" s="90"/>
      <c r="PGK172" s="90"/>
      <c r="PGL172" s="90"/>
      <c r="PGM172" s="90"/>
      <c r="PGN172" s="90"/>
      <c r="PGO172" s="90"/>
      <c r="PGP172" s="90"/>
      <c r="PGQ172" s="90"/>
      <c r="PGR172" s="90"/>
      <c r="PGS172" s="90"/>
      <c r="PGT172" s="90"/>
      <c r="PGU172" s="90"/>
      <c r="PGV172" s="90"/>
      <c r="PGW172" s="90"/>
      <c r="PGX172" s="90"/>
      <c r="PGY172" s="90"/>
      <c r="PGZ172" s="90"/>
      <c r="PHA172" s="90"/>
      <c r="PHB172" s="90"/>
      <c r="PHC172" s="90"/>
      <c r="PHD172" s="90"/>
      <c r="PHE172" s="90"/>
      <c r="PHF172" s="90"/>
      <c r="PHG172" s="90"/>
      <c r="PHH172" s="90"/>
      <c r="PHI172" s="90"/>
      <c r="PHJ172" s="90"/>
      <c r="PHK172" s="90"/>
      <c r="PHL172" s="90"/>
      <c r="PHM172" s="90"/>
      <c r="PHN172" s="90"/>
      <c r="PHO172" s="90"/>
      <c r="PHP172" s="90"/>
      <c r="PHQ172" s="90"/>
      <c r="PHR172" s="90"/>
      <c r="PHS172" s="90"/>
      <c r="PHT172" s="90"/>
      <c r="PHU172" s="90"/>
      <c r="PHV172" s="90"/>
      <c r="PHW172" s="90"/>
      <c r="PHX172" s="90"/>
      <c r="PHY172" s="90"/>
      <c r="PHZ172" s="90"/>
      <c r="PIA172" s="90"/>
      <c r="PIB172" s="90"/>
      <c r="PIC172" s="90"/>
      <c r="PID172" s="90"/>
      <c r="PIE172" s="90"/>
      <c r="PIF172" s="90"/>
      <c r="PIG172" s="90"/>
      <c r="PIH172" s="90"/>
      <c r="PII172" s="90"/>
      <c r="PIJ172" s="90"/>
      <c r="PIK172" s="90"/>
      <c r="PIL172" s="90"/>
      <c r="PIM172" s="90"/>
      <c r="PIN172" s="90"/>
      <c r="PIO172" s="90"/>
      <c r="PIP172" s="90"/>
      <c r="PIQ172" s="90"/>
      <c r="PIR172" s="90"/>
      <c r="PIS172" s="90"/>
      <c r="PIT172" s="90"/>
      <c r="PIU172" s="90"/>
      <c r="PIV172" s="90"/>
      <c r="PIW172" s="90"/>
      <c r="PIX172" s="90"/>
      <c r="PIY172" s="90"/>
      <c r="PIZ172" s="90"/>
      <c r="PJA172" s="90"/>
      <c r="PJB172" s="90"/>
      <c r="PJC172" s="90"/>
      <c r="PJD172" s="90"/>
      <c r="PJE172" s="90"/>
      <c r="PJF172" s="90"/>
      <c r="PJG172" s="90"/>
      <c r="PJH172" s="90"/>
      <c r="PJI172" s="90"/>
      <c r="PJJ172" s="90"/>
      <c r="PJK172" s="90"/>
      <c r="PJL172" s="90"/>
      <c r="PJM172" s="90"/>
      <c r="PJN172" s="90"/>
      <c r="PJO172" s="90"/>
      <c r="PJP172" s="90"/>
      <c r="PJQ172" s="90"/>
      <c r="PJR172" s="90"/>
      <c r="PJS172" s="90"/>
      <c r="PJT172" s="90"/>
      <c r="PJU172" s="90"/>
      <c r="PJV172" s="90"/>
      <c r="PJW172" s="90"/>
      <c r="PJX172" s="90"/>
      <c r="PJY172" s="90"/>
      <c r="PJZ172" s="90"/>
      <c r="PKA172" s="90"/>
      <c r="PKB172" s="90"/>
      <c r="PKC172" s="90"/>
      <c r="PKD172" s="90"/>
      <c r="PKE172" s="90"/>
      <c r="PKF172" s="90"/>
      <c r="PKG172" s="90"/>
      <c r="PKH172" s="90"/>
      <c r="PKI172" s="90"/>
      <c r="PKJ172" s="90"/>
      <c r="PKK172" s="90"/>
      <c r="PKL172" s="90"/>
      <c r="PKM172" s="90"/>
      <c r="PKN172" s="90"/>
      <c r="PKO172" s="90"/>
      <c r="PKP172" s="90"/>
      <c r="PKQ172" s="90"/>
      <c r="PKR172" s="90"/>
      <c r="PKS172" s="90"/>
      <c r="PKT172" s="90"/>
      <c r="PKU172" s="90"/>
      <c r="PKV172" s="90"/>
      <c r="PKW172" s="90"/>
      <c r="PKX172" s="90"/>
      <c r="PKY172" s="90"/>
      <c r="PKZ172" s="90"/>
      <c r="PLA172" s="90"/>
      <c r="PLB172" s="90"/>
      <c r="PLC172" s="90"/>
      <c r="PLD172" s="90"/>
      <c r="PLE172" s="90"/>
      <c r="PLF172" s="90"/>
      <c r="PLG172" s="90"/>
      <c r="PLH172" s="90"/>
      <c r="PLI172" s="90"/>
      <c r="PLJ172" s="90"/>
      <c r="PLK172" s="90"/>
      <c r="PLL172" s="90"/>
      <c r="PLM172" s="90"/>
      <c r="PLN172" s="90"/>
      <c r="PLO172" s="90"/>
      <c r="PLP172" s="90"/>
      <c r="PLQ172" s="90"/>
      <c r="PLR172" s="90"/>
      <c r="PLS172" s="90"/>
      <c r="PLT172" s="90"/>
      <c r="PLU172" s="90"/>
      <c r="PLV172" s="90"/>
      <c r="PLW172" s="90"/>
      <c r="PLX172" s="90"/>
      <c r="PLY172" s="90"/>
      <c r="PLZ172" s="90"/>
      <c r="PMA172" s="90"/>
      <c r="PMB172" s="90"/>
      <c r="PMC172" s="90"/>
      <c r="PMD172" s="90"/>
      <c r="PME172" s="90"/>
      <c r="PMF172" s="90"/>
      <c r="PMG172" s="90"/>
      <c r="PMH172" s="90"/>
      <c r="PMI172" s="90"/>
      <c r="PMJ172" s="90"/>
      <c r="PMK172" s="90"/>
      <c r="PML172" s="90"/>
      <c r="PMM172" s="90"/>
      <c r="PMN172" s="90"/>
      <c r="PMO172" s="90"/>
      <c r="PMP172" s="90"/>
      <c r="PMQ172" s="90"/>
      <c r="PMR172" s="90"/>
      <c r="PMS172" s="90"/>
      <c r="PMT172" s="90"/>
      <c r="PMU172" s="90"/>
      <c r="PMV172" s="90"/>
      <c r="PMW172" s="90"/>
      <c r="PMX172" s="90"/>
      <c r="PMY172" s="90"/>
      <c r="PMZ172" s="90"/>
      <c r="PNA172" s="90"/>
      <c r="PNB172" s="90"/>
      <c r="PNC172" s="90"/>
      <c r="PND172" s="90"/>
      <c r="PNE172" s="90"/>
      <c r="PNF172" s="90"/>
      <c r="PNG172" s="90"/>
      <c r="PNH172" s="90"/>
      <c r="PNI172" s="90"/>
      <c r="PNJ172" s="90"/>
      <c r="PNK172" s="90"/>
      <c r="PNL172" s="90"/>
      <c r="PNM172" s="90"/>
      <c r="PNN172" s="90"/>
      <c r="PNO172" s="90"/>
      <c r="PNP172" s="90"/>
      <c r="PNQ172" s="90"/>
      <c r="PNR172" s="90"/>
      <c r="PNS172" s="90"/>
      <c r="PNT172" s="90"/>
      <c r="PNU172" s="90"/>
      <c r="PNV172" s="90"/>
      <c r="PNW172" s="90"/>
      <c r="PNX172" s="90"/>
      <c r="PNY172" s="90"/>
      <c r="PNZ172" s="90"/>
      <c r="POA172" s="90"/>
      <c r="POB172" s="90"/>
      <c r="POC172" s="90"/>
      <c r="POD172" s="90"/>
      <c r="POE172" s="90"/>
      <c r="POF172" s="90"/>
      <c r="POG172" s="90"/>
      <c r="POH172" s="90"/>
      <c r="POI172" s="90"/>
      <c r="POJ172" s="90"/>
      <c r="POK172" s="90"/>
      <c r="POL172" s="90"/>
      <c r="POM172" s="90"/>
      <c r="PON172" s="90"/>
      <c r="POO172" s="90"/>
      <c r="POP172" s="90"/>
      <c r="POQ172" s="90"/>
      <c r="POR172" s="90"/>
      <c r="POS172" s="90"/>
      <c r="POT172" s="90"/>
      <c r="POU172" s="90"/>
      <c r="POV172" s="90"/>
      <c r="POW172" s="90"/>
      <c r="POX172" s="90"/>
      <c r="POY172" s="90"/>
      <c r="POZ172" s="90"/>
      <c r="PPA172" s="90"/>
      <c r="PPB172" s="90"/>
      <c r="PPC172" s="90"/>
      <c r="PPD172" s="90"/>
      <c r="PPE172" s="90"/>
      <c r="PPF172" s="90"/>
      <c r="PPG172" s="90"/>
      <c r="PPH172" s="90"/>
      <c r="PPI172" s="90"/>
      <c r="PPJ172" s="90"/>
      <c r="PPK172" s="90"/>
      <c r="PPL172" s="90"/>
      <c r="PPM172" s="90"/>
      <c r="PPN172" s="90"/>
      <c r="PPO172" s="90"/>
      <c r="PPP172" s="90"/>
      <c r="PPQ172" s="90"/>
      <c r="PPR172" s="90"/>
      <c r="PPS172" s="90"/>
      <c r="PPT172" s="90"/>
      <c r="PPU172" s="90"/>
      <c r="PPV172" s="90"/>
      <c r="PPW172" s="90"/>
      <c r="PPX172" s="90"/>
      <c r="PPY172" s="90"/>
      <c r="PPZ172" s="90"/>
      <c r="PQA172" s="90"/>
      <c r="PQB172" s="90"/>
      <c r="PQC172" s="90"/>
      <c r="PQD172" s="90"/>
      <c r="PQE172" s="90"/>
      <c r="PQF172" s="90"/>
      <c r="PQG172" s="90"/>
      <c r="PQH172" s="90"/>
      <c r="PQI172" s="90"/>
      <c r="PQJ172" s="90"/>
      <c r="PQK172" s="90"/>
      <c r="PQL172" s="90"/>
      <c r="PQM172" s="90"/>
      <c r="PQN172" s="90"/>
      <c r="PQO172" s="90"/>
      <c r="PQP172" s="90"/>
      <c r="PQQ172" s="90"/>
      <c r="PQR172" s="90"/>
      <c r="PQS172" s="90"/>
      <c r="PQT172" s="90"/>
      <c r="PQU172" s="90"/>
      <c r="PQV172" s="90"/>
      <c r="PQW172" s="90"/>
      <c r="PQX172" s="90"/>
      <c r="PQY172" s="90"/>
      <c r="PQZ172" s="90"/>
      <c r="PRA172" s="90"/>
      <c r="PRB172" s="90"/>
      <c r="PRC172" s="90"/>
      <c r="PRD172" s="90"/>
      <c r="PRE172" s="90"/>
      <c r="PRF172" s="90"/>
      <c r="PRG172" s="90"/>
      <c r="PRH172" s="90"/>
      <c r="PRI172" s="90"/>
      <c r="PRJ172" s="90"/>
      <c r="PRK172" s="90"/>
      <c r="PRL172" s="90"/>
      <c r="PRM172" s="90"/>
      <c r="PRN172" s="90"/>
      <c r="PRO172" s="90"/>
      <c r="PRP172" s="90"/>
      <c r="PRQ172" s="90"/>
      <c r="PRR172" s="90"/>
      <c r="PRS172" s="90"/>
      <c r="PRT172" s="90"/>
      <c r="PRU172" s="90"/>
      <c r="PRV172" s="90"/>
      <c r="PRW172" s="90"/>
      <c r="PRX172" s="90"/>
      <c r="PRY172" s="90"/>
      <c r="PRZ172" s="90"/>
      <c r="PSA172" s="90"/>
      <c r="PSB172" s="90"/>
      <c r="PSC172" s="90"/>
      <c r="PSD172" s="90"/>
      <c r="PSE172" s="90"/>
      <c r="PSF172" s="90"/>
      <c r="PSG172" s="90"/>
      <c r="PSH172" s="90"/>
      <c r="PSI172" s="90"/>
      <c r="PSJ172" s="90"/>
      <c r="PSK172" s="90"/>
      <c r="PSL172" s="90"/>
      <c r="PSM172" s="90"/>
      <c r="PSN172" s="90"/>
      <c r="PSO172" s="90"/>
      <c r="PSP172" s="90"/>
      <c r="PSQ172" s="90"/>
      <c r="PSR172" s="90"/>
      <c r="PSS172" s="90"/>
      <c r="PST172" s="90"/>
      <c r="PSU172" s="90"/>
      <c r="PSV172" s="90"/>
      <c r="PSW172" s="90"/>
      <c r="PSX172" s="90"/>
      <c r="PSY172" s="90"/>
      <c r="PSZ172" s="90"/>
      <c r="PTA172" s="90"/>
      <c r="PTB172" s="90"/>
      <c r="PTC172" s="90"/>
      <c r="PTD172" s="90"/>
      <c r="PTE172" s="90"/>
      <c r="PTF172" s="90"/>
      <c r="PTG172" s="90"/>
      <c r="PTH172" s="90"/>
      <c r="PTI172" s="90"/>
      <c r="PTJ172" s="90"/>
      <c r="PTK172" s="90"/>
      <c r="PTL172" s="90"/>
      <c r="PTM172" s="90"/>
      <c r="PTN172" s="90"/>
      <c r="PTO172" s="90"/>
      <c r="PTP172" s="90"/>
      <c r="PTQ172" s="90"/>
      <c r="PTR172" s="90"/>
      <c r="PTS172" s="90"/>
      <c r="PTT172" s="90"/>
      <c r="PTU172" s="90"/>
      <c r="PTV172" s="90"/>
      <c r="PTW172" s="90"/>
      <c r="PTX172" s="90"/>
      <c r="PTY172" s="90"/>
      <c r="PTZ172" s="90"/>
      <c r="PUA172" s="90"/>
      <c r="PUB172" s="90"/>
      <c r="PUC172" s="90"/>
      <c r="PUD172" s="90"/>
      <c r="PUE172" s="90"/>
      <c r="PUF172" s="90"/>
      <c r="PUG172" s="90"/>
      <c r="PUH172" s="90"/>
      <c r="PUI172" s="90"/>
      <c r="PUJ172" s="90"/>
      <c r="PUK172" s="90"/>
      <c r="PUL172" s="90"/>
      <c r="PUM172" s="90"/>
      <c r="PUN172" s="90"/>
      <c r="PUO172" s="90"/>
      <c r="PUP172" s="90"/>
      <c r="PUQ172" s="90"/>
      <c r="PUR172" s="90"/>
      <c r="PUS172" s="90"/>
      <c r="PUT172" s="90"/>
      <c r="PUU172" s="90"/>
      <c r="PUV172" s="90"/>
      <c r="PUW172" s="90"/>
      <c r="PUX172" s="90"/>
      <c r="PUY172" s="90"/>
      <c r="PUZ172" s="90"/>
      <c r="PVA172" s="90"/>
      <c r="PVB172" s="90"/>
      <c r="PVC172" s="90"/>
      <c r="PVD172" s="90"/>
      <c r="PVE172" s="90"/>
      <c r="PVF172" s="90"/>
      <c r="PVG172" s="90"/>
      <c r="PVH172" s="90"/>
      <c r="PVI172" s="90"/>
      <c r="PVJ172" s="90"/>
      <c r="PVK172" s="90"/>
      <c r="PVL172" s="90"/>
      <c r="PVM172" s="90"/>
      <c r="PVN172" s="90"/>
      <c r="PVO172" s="90"/>
      <c r="PVP172" s="90"/>
      <c r="PVQ172" s="90"/>
      <c r="PVR172" s="90"/>
      <c r="PVS172" s="90"/>
      <c r="PVT172" s="90"/>
      <c r="PVU172" s="90"/>
      <c r="PVV172" s="90"/>
      <c r="PVW172" s="90"/>
      <c r="PVX172" s="90"/>
      <c r="PVY172" s="90"/>
      <c r="PVZ172" s="90"/>
      <c r="PWA172" s="90"/>
      <c r="PWB172" s="90"/>
      <c r="PWC172" s="90"/>
      <c r="PWD172" s="90"/>
      <c r="PWE172" s="90"/>
      <c r="PWF172" s="90"/>
      <c r="PWG172" s="90"/>
      <c r="PWH172" s="90"/>
      <c r="PWI172" s="90"/>
      <c r="PWJ172" s="90"/>
      <c r="PWK172" s="90"/>
      <c r="PWL172" s="90"/>
      <c r="PWM172" s="90"/>
      <c r="PWN172" s="90"/>
      <c r="PWO172" s="90"/>
      <c r="PWP172" s="90"/>
      <c r="PWQ172" s="90"/>
      <c r="PWR172" s="90"/>
      <c r="PWS172" s="90"/>
      <c r="PWT172" s="90"/>
      <c r="PWU172" s="90"/>
      <c r="PWV172" s="90"/>
      <c r="PWW172" s="90"/>
      <c r="PWX172" s="90"/>
      <c r="PWY172" s="90"/>
      <c r="PWZ172" s="90"/>
      <c r="PXA172" s="90"/>
      <c r="PXB172" s="90"/>
      <c r="PXC172" s="90"/>
      <c r="PXD172" s="90"/>
      <c r="PXE172" s="90"/>
      <c r="PXF172" s="90"/>
      <c r="PXG172" s="90"/>
      <c r="PXH172" s="90"/>
      <c r="PXI172" s="90"/>
      <c r="PXJ172" s="90"/>
      <c r="PXK172" s="90"/>
      <c r="PXL172" s="90"/>
      <c r="PXM172" s="90"/>
      <c r="PXN172" s="90"/>
      <c r="PXO172" s="90"/>
      <c r="PXP172" s="90"/>
      <c r="PXQ172" s="90"/>
      <c r="PXR172" s="90"/>
      <c r="PXS172" s="90"/>
      <c r="PXT172" s="90"/>
      <c r="PXU172" s="90"/>
      <c r="PXV172" s="90"/>
      <c r="PXW172" s="90"/>
      <c r="PXX172" s="90"/>
      <c r="PXY172" s="90"/>
      <c r="PXZ172" s="90"/>
      <c r="PYA172" s="90"/>
      <c r="PYB172" s="90"/>
      <c r="PYC172" s="90"/>
      <c r="PYD172" s="90"/>
      <c r="PYE172" s="90"/>
      <c r="PYF172" s="90"/>
      <c r="PYG172" s="90"/>
      <c r="PYH172" s="90"/>
      <c r="PYI172" s="90"/>
      <c r="PYJ172" s="90"/>
      <c r="PYK172" s="90"/>
      <c r="PYL172" s="90"/>
      <c r="PYM172" s="90"/>
      <c r="PYN172" s="90"/>
      <c r="PYO172" s="90"/>
      <c r="PYP172" s="90"/>
      <c r="PYQ172" s="90"/>
      <c r="PYR172" s="90"/>
      <c r="PYS172" s="90"/>
      <c r="PYT172" s="90"/>
      <c r="PYU172" s="90"/>
      <c r="PYV172" s="90"/>
      <c r="PYW172" s="90"/>
      <c r="PYX172" s="90"/>
      <c r="PYY172" s="90"/>
      <c r="PYZ172" s="90"/>
      <c r="PZA172" s="90"/>
      <c r="PZB172" s="90"/>
      <c r="PZC172" s="90"/>
      <c r="PZD172" s="90"/>
      <c r="PZE172" s="90"/>
      <c r="PZF172" s="90"/>
      <c r="PZG172" s="90"/>
      <c r="PZH172" s="90"/>
      <c r="PZI172" s="90"/>
      <c r="PZJ172" s="90"/>
      <c r="PZK172" s="90"/>
      <c r="PZL172" s="90"/>
      <c r="PZM172" s="90"/>
      <c r="PZN172" s="90"/>
      <c r="PZO172" s="90"/>
      <c r="PZP172" s="90"/>
      <c r="PZQ172" s="90"/>
      <c r="PZR172" s="90"/>
      <c r="PZS172" s="90"/>
      <c r="PZT172" s="90"/>
      <c r="PZU172" s="90"/>
      <c r="PZV172" s="90"/>
      <c r="PZW172" s="90"/>
      <c r="PZX172" s="90"/>
      <c r="PZY172" s="90"/>
      <c r="PZZ172" s="90"/>
      <c r="QAA172" s="90"/>
      <c r="QAB172" s="90"/>
      <c r="QAC172" s="90"/>
      <c r="QAD172" s="90"/>
      <c r="QAE172" s="90"/>
      <c r="QAF172" s="90"/>
      <c r="QAG172" s="90"/>
      <c r="QAH172" s="90"/>
      <c r="QAI172" s="90"/>
      <c r="QAJ172" s="90"/>
      <c r="QAK172" s="90"/>
      <c r="QAL172" s="90"/>
      <c r="QAM172" s="90"/>
      <c r="QAN172" s="90"/>
      <c r="QAO172" s="90"/>
      <c r="QAP172" s="90"/>
      <c r="QAQ172" s="90"/>
      <c r="QAR172" s="90"/>
      <c r="QAS172" s="90"/>
      <c r="QAT172" s="90"/>
      <c r="QAU172" s="90"/>
      <c r="QAV172" s="90"/>
      <c r="QAW172" s="90"/>
      <c r="QAX172" s="90"/>
      <c r="QAY172" s="90"/>
      <c r="QAZ172" s="90"/>
      <c r="QBA172" s="90"/>
      <c r="QBB172" s="90"/>
      <c r="QBC172" s="90"/>
      <c r="QBD172" s="90"/>
      <c r="QBE172" s="90"/>
      <c r="QBF172" s="90"/>
      <c r="QBG172" s="90"/>
      <c r="QBH172" s="90"/>
      <c r="QBI172" s="90"/>
      <c r="QBJ172" s="90"/>
      <c r="QBK172" s="90"/>
      <c r="QBL172" s="90"/>
      <c r="QBM172" s="90"/>
      <c r="QBN172" s="90"/>
      <c r="QBO172" s="90"/>
      <c r="QBP172" s="90"/>
      <c r="QBQ172" s="90"/>
      <c r="QBR172" s="90"/>
      <c r="QBS172" s="90"/>
      <c r="QBT172" s="90"/>
      <c r="QBU172" s="90"/>
      <c r="QBV172" s="90"/>
      <c r="QBW172" s="90"/>
      <c r="QBX172" s="90"/>
      <c r="QBY172" s="90"/>
      <c r="QBZ172" s="90"/>
      <c r="QCA172" s="90"/>
      <c r="QCB172" s="90"/>
      <c r="QCC172" s="90"/>
      <c r="QCD172" s="90"/>
      <c r="QCE172" s="90"/>
      <c r="QCF172" s="90"/>
      <c r="QCG172" s="90"/>
      <c r="QCH172" s="90"/>
      <c r="QCI172" s="90"/>
      <c r="QCJ172" s="90"/>
      <c r="QCK172" s="90"/>
      <c r="QCL172" s="90"/>
      <c r="QCM172" s="90"/>
      <c r="QCN172" s="90"/>
      <c r="QCO172" s="90"/>
      <c r="QCP172" s="90"/>
      <c r="QCQ172" s="90"/>
      <c r="QCR172" s="90"/>
      <c r="QCS172" s="90"/>
      <c r="QCT172" s="90"/>
      <c r="QCU172" s="90"/>
      <c r="QCV172" s="90"/>
      <c r="QCW172" s="90"/>
      <c r="QCX172" s="90"/>
      <c r="QCY172" s="90"/>
      <c r="QCZ172" s="90"/>
      <c r="QDA172" s="90"/>
      <c r="QDB172" s="90"/>
      <c r="QDC172" s="90"/>
      <c r="QDD172" s="90"/>
      <c r="QDE172" s="90"/>
      <c r="QDF172" s="90"/>
      <c r="QDG172" s="90"/>
      <c r="QDH172" s="90"/>
      <c r="QDI172" s="90"/>
      <c r="QDJ172" s="90"/>
      <c r="QDK172" s="90"/>
      <c r="QDL172" s="90"/>
      <c r="QDM172" s="90"/>
      <c r="QDN172" s="90"/>
      <c r="QDO172" s="90"/>
      <c r="QDP172" s="90"/>
      <c r="QDQ172" s="90"/>
      <c r="QDR172" s="90"/>
      <c r="QDS172" s="90"/>
      <c r="QDT172" s="90"/>
      <c r="QDU172" s="90"/>
      <c r="QDV172" s="90"/>
      <c r="QDW172" s="90"/>
      <c r="QDX172" s="90"/>
      <c r="QDY172" s="90"/>
      <c r="QDZ172" s="90"/>
      <c r="QEA172" s="90"/>
      <c r="QEB172" s="90"/>
      <c r="QEC172" s="90"/>
      <c r="QED172" s="90"/>
      <c r="QEE172" s="90"/>
      <c r="QEF172" s="90"/>
      <c r="QEG172" s="90"/>
      <c r="QEH172" s="90"/>
      <c r="QEI172" s="90"/>
      <c r="QEJ172" s="90"/>
      <c r="QEK172" s="90"/>
      <c r="QEL172" s="90"/>
      <c r="QEM172" s="90"/>
      <c r="QEN172" s="90"/>
      <c r="QEO172" s="90"/>
      <c r="QEP172" s="90"/>
      <c r="QEQ172" s="90"/>
      <c r="QER172" s="90"/>
      <c r="QES172" s="90"/>
      <c r="QET172" s="90"/>
      <c r="QEU172" s="90"/>
      <c r="QEV172" s="90"/>
      <c r="QEW172" s="90"/>
      <c r="QEX172" s="90"/>
      <c r="QEY172" s="90"/>
      <c r="QEZ172" s="90"/>
      <c r="QFA172" s="90"/>
      <c r="QFB172" s="90"/>
      <c r="QFC172" s="90"/>
      <c r="QFD172" s="90"/>
      <c r="QFE172" s="90"/>
      <c r="QFF172" s="90"/>
      <c r="QFG172" s="90"/>
      <c r="QFH172" s="90"/>
      <c r="QFI172" s="90"/>
      <c r="QFJ172" s="90"/>
      <c r="QFK172" s="90"/>
      <c r="QFL172" s="90"/>
      <c r="QFM172" s="90"/>
      <c r="QFN172" s="90"/>
      <c r="QFO172" s="90"/>
      <c r="QFP172" s="90"/>
      <c r="QFQ172" s="90"/>
      <c r="QFR172" s="90"/>
      <c r="QFS172" s="90"/>
      <c r="QFT172" s="90"/>
      <c r="QFU172" s="90"/>
      <c r="QFV172" s="90"/>
      <c r="QFW172" s="90"/>
      <c r="QFX172" s="90"/>
      <c r="QFY172" s="90"/>
      <c r="QFZ172" s="90"/>
      <c r="QGA172" s="90"/>
      <c r="QGB172" s="90"/>
      <c r="QGC172" s="90"/>
      <c r="QGD172" s="90"/>
      <c r="QGE172" s="90"/>
      <c r="QGF172" s="90"/>
      <c r="QGG172" s="90"/>
      <c r="QGH172" s="90"/>
      <c r="QGI172" s="90"/>
      <c r="QGJ172" s="90"/>
      <c r="QGK172" s="90"/>
      <c r="QGL172" s="90"/>
      <c r="QGM172" s="90"/>
      <c r="QGN172" s="90"/>
      <c r="QGO172" s="90"/>
      <c r="QGP172" s="90"/>
      <c r="QGQ172" s="90"/>
      <c r="QGR172" s="90"/>
      <c r="QGS172" s="90"/>
      <c r="QGT172" s="90"/>
      <c r="QGU172" s="90"/>
      <c r="QGV172" s="90"/>
      <c r="QGW172" s="90"/>
      <c r="QGX172" s="90"/>
      <c r="QGY172" s="90"/>
      <c r="QGZ172" s="90"/>
      <c r="QHA172" s="90"/>
      <c r="QHB172" s="90"/>
      <c r="QHC172" s="90"/>
      <c r="QHD172" s="90"/>
      <c r="QHE172" s="90"/>
      <c r="QHF172" s="90"/>
      <c r="QHG172" s="90"/>
      <c r="QHH172" s="90"/>
      <c r="QHI172" s="90"/>
      <c r="QHJ172" s="90"/>
      <c r="QHK172" s="90"/>
      <c r="QHL172" s="90"/>
      <c r="QHM172" s="90"/>
      <c r="QHN172" s="90"/>
      <c r="QHO172" s="90"/>
      <c r="QHP172" s="90"/>
      <c r="QHQ172" s="90"/>
      <c r="QHR172" s="90"/>
      <c r="QHS172" s="90"/>
      <c r="QHT172" s="90"/>
      <c r="QHU172" s="90"/>
      <c r="QHV172" s="90"/>
      <c r="QHW172" s="90"/>
      <c r="QHX172" s="90"/>
      <c r="QHY172" s="90"/>
      <c r="QHZ172" s="90"/>
      <c r="QIA172" s="90"/>
      <c r="QIB172" s="90"/>
      <c r="QIC172" s="90"/>
      <c r="QID172" s="90"/>
      <c r="QIE172" s="90"/>
      <c r="QIF172" s="90"/>
      <c r="QIG172" s="90"/>
      <c r="QIH172" s="90"/>
      <c r="QII172" s="90"/>
      <c r="QIJ172" s="90"/>
      <c r="QIK172" s="90"/>
      <c r="QIL172" s="90"/>
      <c r="QIM172" s="90"/>
      <c r="QIN172" s="90"/>
      <c r="QIO172" s="90"/>
      <c r="QIP172" s="90"/>
      <c r="QIQ172" s="90"/>
      <c r="QIR172" s="90"/>
      <c r="QIS172" s="90"/>
      <c r="QIT172" s="90"/>
      <c r="QIU172" s="90"/>
      <c r="QIV172" s="90"/>
      <c r="QIW172" s="90"/>
      <c r="QIX172" s="90"/>
      <c r="QIY172" s="90"/>
      <c r="QIZ172" s="90"/>
      <c r="QJA172" s="90"/>
      <c r="QJB172" s="90"/>
      <c r="QJC172" s="90"/>
      <c r="QJD172" s="90"/>
      <c r="QJE172" s="90"/>
      <c r="QJF172" s="90"/>
      <c r="QJG172" s="90"/>
      <c r="QJH172" s="90"/>
      <c r="QJI172" s="90"/>
      <c r="QJJ172" s="90"/>
      <c r="QJK172" s="90"/>
      <c r="QJL172" s="90"/>
      <c r="QJM172" s="90"/>
      <c r="QJN172" s="90"/>
      <c r="QJO172" s="90"/>
      <c r="QJP172" s="90"/>
      <c r="QJQ172" s="90"/>
      <c r="QJR172" s="90"/>
      <c r="QJS172" s="90"/>
      <c r="QJT172" s="90"/>
      <c r="QJU172" s="90"/>
      <c r="QJV172" s="90"/>
      <c r="QJW172" s="90"/>
      <c r="QJX172" s="90"/>
      <c r="QJY172" s="90"/>
      <c r="QJZ172" s="90"/>
      <c r="QKA172" s="90"/>
      <c r="QKB172" s="90"/>
      <c r="QKC172" s="90"/>
      <c r="QKD172" s="90"/>
      <c r="QKE172" s="90"/>
      <c r="QKF172" s="90"/>
      <c r="QKG172" s="90"/>
      <c r="QKH172" s="90"/>
      <c r="QKI172" s="90"/>
      <c r="QKJ172" s="90"/>
      <c r="QKK172" s="90"/>
      <c r="QKL172" s="90"/>
      <c r="QKM172" s="90"/>
      <c r="QKN172" s="90"/>
      <c r="QKO172" s="90"/>
      <c r="QKP172" s="90"/>
      <c r="QKQ172" s="90"/>
      <c r="QKR172" s="90"/>
      <c r="QKS172" s="90"/>
      <c r="QKT172" s="90"/>
      <c r="QKU172" s="90"/>
      <c r="QKV172" s="90"/>
      <c r="QKW172" s="90"/>
      <c r="QKX172" s="90"/>
      <c r="QKY172" s="90"/>
      <c r="QKZ172" s="90"/>
      <c r="QLA172" s="90"/>
      <c r="QLB172" s="90"/>
      <c r="QLC172" s="90"/>
      <c r="QLD172" s="90"/>
      <c r="QLE172" s="90"/>
      <c r="QLF172" s="90"/>
      <c r="QLG172" s="90"/>
      <c r="QLH172" s="90"/>
      <c r="QLI172" s="90"/>
      <c r="QLJ172" s="90"/>
      <c r="QLK172" s="90"/>
      <c r="QLL172" s="90"/>
      <c r="QLM172" s="90"/>
      <c r="QLN172" s="90"/>
      <c r="QLO172" s="90"/>
      <c r="QLP172" s="90"/>
      <c r="QLQ172" s="90"/>
      <c r="QLR172" s="90"/>
      <c r="QLS172" s="90"/>
      <c r="QLT172" s="90"/>
      <c r="QLU172" s="90"/>
      <c r="QLV172" s="90"/>
      <c r="QLW172" s="90"/>
      <c r="QLX172" s="90"/>
      <c r="QLY172" s="90"/>
      <c r="QLZ172" s="90"/>
      <c r="QMA172" s="90"/>
      <c r="QMB172" s="90"/>
      <c r="QMC172" s="90"/>
      <c r="QMD172" s="90"/>
      <c r="QME172" s="90"/>
      <c r="QMF172" s="90"/>
      <c r="QMG172" s="90"/>
      <c r="QMH172" s="90"/>
      <c r="QMI172" s="90"/>
      <c r="QMJ172" s="90"/>
      <c r="QMK172" s="90"/>
      <c r="QML172" s="90"/>
      <c r="QMM172" s="90"/>
      <c r="QMN172" s="90"/>
      <c r="QMO172" s="90"/>
      <c r="QMP172" s="90"/>
      <c r="QMQ172" s="90"/>
      <c r="QMR172" s="90"/>
      <c r="QMS172" s="90"/>
      <c r="QMT172" s="90"/>
      <c r="QMU172" s="90"/>
      <c r="QMV172" s="90"/>
      <c r="QMW172" s="90"/>
      <c r="QMX172" s="90"/>
      <c r="QMY172" s="90"/>
      <c r="QMZ172" s="90"/>
      <c r="QNA172" s="90"/>
      <c r="QNB172" s="90"/>
      <c r="QNC172" s="90"/>
      <c r="QND172" s="90"/>
      <c r="QNE172" s="90"/>
      <c r="QNF172" s="90"/>
      <c r="QNG172" s="90"/>
      <c r="QNH172" s="90"/>
      <c r="QNI172" s="90"/>
      <c r="QNJ172" s="90"/>
      <c r="QNK172" s="90"/>
      <c r="QNL172" s="90"/>
      <c r="QNM172" s="90"/>
      <c r="QNN172" s="90"/>
      <c r="QNO172" s="90"/>
      <c r="QNP172" s="90"/>
      <c r="QNQ172" s="90"/>
      <c r="QNR172" s="90"/>
      <c r="QNS172" s="90"/>
      <c r="QNT172" s="90"/>
      <c r="QNU172" s="90"/>
      <c r="QNV172" s="90"/>
      <c r="QNW172" s="90"/>
      <c r="QNX172" s="90"/>
      <c r="QNY172" s="90"/>
      <c r="QNZ172" s="90"/>
      <c r="QOA172" s="90"/>
      <c r="QOB172" s="90"/>
      <c r="QOC172" s="90"/>
      <c r="QOD172" s="90"/>
      <c r="QOE172" s="90"/>
      <c r="QOF172" s="90"/>
      <c r="QOG172" s="90"/>
      <c r="QOH172" s="90"/>
      <c r="QOI172" s="90"/>
      <c r="QOJ172" s="90"/>
      <c r="QOK172" s="90"/>
      <c r="QOL172" s="90"/>
      <c r="QOM172" s="90"/>
      <c r="QON172" s="90"/>
      <c r="QOO172" s="90"/>
      <c r="QOP172" s="90"/>
      <c r="QOQ172" s="90"/>
      <c r="QOR172" s="90"/>
      <c r="QOS172" s="90"/>
      <c r="QOT172" s="90"/>
      <c r="QOU172" s="90"/>
      <c r="QOV172" s="90"/>
      <c r="QOW172" s="90"/>
      <c r="QOX172" s="90"/>
      <c r="QOY172" s="90"/>
      <c r="QOZ172" s="90"/>
      <c r="QPA172" s="90"/>
      <c r="QPB172" s="90"/>
      <c r="QPC172" s="90"/>
      <c r="QPD172" s="90"/>
      <c r="QPE172" s="90"/>
      <c r="QPF172" s="90"/>
      <c r="QPG172" s="90"/>
      <c r="QPH172" s="90"/>
      <c r="QPI172" s="90"/>
      <c r="QPJ172" s="90"/>
      <c r="QPK172" s="90"/>
      <c r="QPL172" s="90"/>
      <c r="QPM172" s="90"/>
      <c r="QPN172" s="90"/>
      <c r="QPO172" s="90"/>
      <c r="QPP172" s="90"/>
      <c r="QPQ172" s="90"/>
      <c r="QPR172" s="90"/>
      <c r="QPS172" s="90"/>
      <c r="QPT172" s="90"/>
      <c r="QPU172" s="90"/>
      <c r="QPV172" s="90"/>
      <c r="QPW172" s="90"/>
      <c r="QPX172" s="90"/>
      <c r="QPY172" s="90"/>
      <c r="QPZ172" s="90"/>
      <c r="QQA172" s="90"/>
      <c r="QQB172" s="90"/>
      <c r="QQC172" s="90"/>
      <c r="QQD172" s="90"/>
      <c r="QQE172" s="90"/>
      <c r="QQF172" s="90"/>
      <c r="QQG172" s="90"/>
      <c r="QQH172" s="90"/>
      <c r="QQI172" s="90"/>
      <c r="QQJ172" s="90"/>
      <c r="QQK172" s="90"/>
      <c r="QQL172" s="90"/>
      <c r="QQM172" s="90"/>
      <c r="QQN172" s="90"/>
      <c r="QQO172" s="90"/>
      <c r="QQP172" s="90"/>
      <c r="QQQ172" s="90"/>
      <c r="QQR172" s="90"/>
      <c r="QQS172" s="90"/>
      <c r="QQT172" s="90"/>
      <c r="QQU172" s="90"/>
      <c r="QQV172" s="90"/>
      <c r="QQW172" s="90"/>
      <c r="QQX172" s="90"/>
      <c r="QQY172" s="90"/>
      <c r="QQZ172" s="90"/>
      <c r="QRA172" s="90"/>
      <c r="QRB172" s="90"/>
      <c r="QRC172" s="90"/>
      <c r="QRD172" s="90"/>
      <c r="QRE172" s="90"/>
      <c r="QRF172" s="90"/>
      <c r="QRG172" s="90"/>
      <c r="QRH172" s="90"/>
      <c r="QRI172" s="90"/>
      <c r="QRJ172" s="90"/>
      <c r="QRK172" s="90"/>
      <c r="QRL172" s="90"/>
      <c r="QRM172" s="90"/>
      <c r="QRN172" s="90"/>
      <c r="QRO172" s="90"/>
      <c r="QRP172" s="90"/>
      <c r="QRQ172" s="90"/>
      <c r="QRR172" s="90"/>
      <c r="QRS172" s="90"/>
      <c r="QRT172" s="90"/>
      <c r="QRU172" s="90"/>
      <c r="QRV172" s="90"/>
      <c r="QRW172" s="90"/>
      <c r="QRX172" s="90"/>
      <c r="QRY172" s="90"/>
      <c r="QRZ172" s="90"/>
      <c r="QSA172" s="90"/>
      <c r="QSB172" s="90"/>
      <c r="QSC172" s="90"/>
      <c r="QSD172" s="90"/>
      <c r="QSE172" s="90"/>
      <c r="QSF172" s="90"/>
      <c r="QSG172" s="90"/>
      <c r="QSH172" s="90"/>
      <c r="QSI172" s="90"/>
      <c r="QSJ172" s="90"/>
      <c r="QSK172" s="90"/>
      <c r="QSL172" s="90"/>
      <c r="QSM172" s="90"/>
      <c r="QSN172" s="90"/>
      <c r="QSO172" s="90"/>
      <c r="QSP172" s="90"/>
      <c r="QSQ172" s="90"/>
      <c r="QSR172" s="90"/>
      <c r="QSS172" s="90"/>
      <c r="QST172" s="90"/>
      <c r="QSU172" s="90"/>
      <c r="QSV172" s="90"/>
      <c r="QSW172" s="90"/>
      <c r="QSX172" s="90"/>
      <c r="QSY172" s="90"/>
      <c r="QSZ172" s="90"/>
      <c r="QTA172" s="90"/>
      <c r="QTB172" s="90"/>
      <c r="QTC172" s="90"/>
      <c r="QTD172" s="90"/>
      <c r="QTE172" s="90"/>
      <c r="QTF172" s="90"/>
      <c r="QTG172" s="90"/>
      <c r="QTH172" s="90"/>
      <c r="QTI172" s="90"/>
      <c r="QTJ172" s="90"/>
      <c r="QTK172" s="90"/>
      <c r="QTL172" s="90"/>
      <c r="QTM172" s="90"/>
      <c r="QTN172" s="90"/>
      <c r="QTO172" s="90"/>
      <c r="QTP172" s="90"/>
      <c r="QTQ172" s="90"/>
      <c r="QTR172" s="90"/>
      <c r="QTS172" s="90"/>
      <c r="QTT172" s="90"/>
      <c r="QTU172" s="90"/>
      <c r="QTV172" s="90"/>
      <c r="QTW172" s="90"/>
      <c r="QTX172" s="90"/>
      <c r="QTY172" s="90"/>
      <c r="QTZ172" s="90"/>
      <c r="QUA172" s="90"/>
      <c r="QUB172" s="90"/>
      <c r="QUC172" s="90"/>
      <c r="QUD172" s="90"/>
      <c r="QUE172" s="90"/>
      <c r="QUF172" s="90"/>
      <c r="QUG172" s="90"/>
      <c r="QUH172" s="90"/>
      <c r="QUI172" s="90"/>
      <c r="QUJ172" s="90"/>
      <c r="QUK172" s="90"/>
      <c r="QUL172" s="90"/>
      <c r="QUM172" s="90"/>
      <c r="QUN172" s="90"/>
      <c r="QUO172" s="90"/>
      <c r="QUP172" s="90"/>
      <c r="QUQ172" s="90"/>
      <c r="QUR172" s="90"/>
      <c r="QUS172" s="90"/>
      <c r="QUT172" s="90"/>
      <c r="QUU172" s="90"/>
      <c r="QUV172" s="90"/>
      <c r="QUW172" s="90"/>
      <c r="QUX172" s="90"/>
      <c r="QUY172" s="90"/>
      <c r="QUZ172" s="90"/>
      <c r="QVA172" s="90"/>
      <c r="QVB172" s="90"/>
      <c r="QVC172" s="90"/>
      <c r="QVD172" s="90"/>
      <c r="QVE172" s="90"/>
      <c r="QVF172" s="90"/>
      <c r="QVG172" s="90"/>
      <c r="QVH172" s="90"/>
      <c r="QVI172" s="90"/>
      <c r="QVJ172" s="90"/>
      <c r="QVK172" s="90"/>
      <c r="QVL172" s="90"/>
      <c r="QVM172" s="90"/>
      <c r="QVN172" s="90"/>
      <c r="QVO172" s="90"/>
      <c r="QVP172" s="90"/>
      <c r="QVQ172" s="90"/>
      <c r="QVR172" s="90"/>
      <c r="QVS172" s="90"/>
      <c r="QVT172" s="90"/>
      <c r="QVU172" s="90"/>
      <c r="QVV172" s="90"/>
      <c r="QVW172" s="90"/>
      <c r="QVX172" s="90"/>
      <c r="QVY172" s="90"/>
      <c r="QVZ172" s="90"/>
      <c r="QWA172" s="90"/>
      <c r="QWB172" s="90"/>
      <c r="QWC172" s="90"/>
      <c r="QWD172" s="90"/>
      <c r="QWE172" s="90"/>
      <c r="QWF172" s="90"/>
      <c r="QWG172" s="90"/>
      <c r="QWH172" s="90"/>
      <c r="QWI172" s="90"/>
      <c r="QWJ172" s="90"/>
      <c r="QWK172" s="90"/>
      <c r="QWL172" s="90"/>
      <c r="QWM172" s="90"/>
      <c r="QWN172" s="90"/>
      <c r="QWO172" s="90"/>
      <c r="QWP172" s="90"/>
      <c r="QWQ172" s="90"/>
      <c r="QWR172" s="90"/>
      <c r="QWS172" s="90"/>
      <c r="QWT172" s="90"/>
      <c r="QWU172" s="90"/>
      <c r="QWV172" s="90"/>
      <c r="QWW172" s="90"/>
      <c r="QWX172" s="90"/>
      <c r="QWY172" s="90"/>
      <c r="QWZ172" s="90"/>
      <c r="QXA172" s="90"/>
      <c r="QXB172" s="90"/>
      <c r="QXC172" s="90"/>
      <c r="QXD172" s="90"/>
      <c r="QXE172" s="90"/>
      <c r="QXF172" s="90"/>
      <c r="QXG172" s="90"/>
      <c r="QXH172" s="90"/>
      <c r="QXI172" s="90"/>
      <c r="QXJ172" s="90"/>
      <c r="QXK172" s="90"/>
      <c r="QXL172" s="90"/>
      <c r="QXM172" s="90"/>
      <c r="QXN172" s="90"/>
      <c r="QXO172" s="90"/>
      <c r="QXP172" s="90"/>
      <c r="QXQ172" s="90"/>
      <c r="QXR172" s="90"/>
      <c r="QXS172" s="90"/>
      <c r="QXT172" s="90"/>
      <c r="QXU172" s="90"/>
      <c r="QXV172" s="90"/>
      <c r="QXW172" s="90"/>
      <c r="QXX172" s="90"/>
      <c r="QXY172" s="90"/>
      <c r="QXZ172" s="90"/>
      <c r="QYA172" s="90"/>
      <c r="QYB172" s="90"/>
      <c r="QYC172" s="90"/>
      <c r="QYD172" s="90"/>
      <c r="QYE172" s="90"/>
      <c r="QYF172" s="90"/>
      <c r="QYG172" s="90"/>
      <c r="QYH172" s="90"/>
      <c r="QYI172" s="90"/>
      <c r="QYJ172" s="90"/>
      <c r="QYK172" s="90"/>
      <c r="QYL172" s="90"/>
      <c r="QYM172" s="90"/>
      <c r="QYN172" s="90"/>
      <c r="QYO172" s="90"/>
      <c r="QYP172" s="90"/>
      <c r="QYQ172" s="90"/>
      <c r="QYR172" s="90"/>
      <c r="QYS172" s="90"/>
      <c r="QYT172" s="90"/>
      <c r="QYU172" s="90"/>
      <c r="QYV172" s="90"/>
      <c r="QYW172" s="90"/>
      <c r="QYX172" s="90"/>
      <c r="QYY172" s="90"/>
      <c r="QYZ172" s="90"/>
      <c r="QZA172" s="90"/>
      <c r="QZB172" s="90"/>
      <c r="QZC172" s="90"/>
      <c r="QZD172" s="90"/>
      <c r="QZE172" s="90"/>
      <c r="QZF172" s="90"/>
      <c r="QZG172" s="90"/>
      <c r="QZH172" s="90"/>
      <c r="QZI172" s="90"/>
      <c r="QZJ172" s="90"/>
      <c r="QZK172" s="90"/>
      <c r="QZL172" s="90"/>
      <c r="QZM172" s="90"/>
      <c r="QZN172" s="90"/>
      <c r="QZO172" s="90"/>
      <c r="QZP172" s="90"/>
      <c r="QZQ172" s="90"/>
      <c r="QZR172" s="90"/>
      <c r="QZS172" s="90"/>
      <c r="QZT172" s="90"/>
      <c r="QZU172" s="90"/>
      <c r="QZV172" s="90"/>
      <c r="QZW172" s="90"/>
      <c r="QZX172" s="90"/>
      <c r="QZY172" s="90"/>
      <c r="QZZ172" s="90"/>
      <c r="RAA172" s="90"/>
      <c r="RAB172" s="90"/>
      <c r="RAC172" s="90"/>
      <c r="RAD172" s="90"/>
      <c r="RAE172" s="90"/>
      <c r="RAF172" s="90"/>
      <c r="RAG172" s="90"/>
      <c r="RAH172" s="90"/>
      <c r="RAI172" s="90"/>
      <c r="RAJ172" s="90"/>
      <c r="RAK172" s="90"/>
      <c r="RAL172" s="90"/>
      <c r="RAM172" s="90"/>
      <c r="RAN172" s="90"/>
      <c r="RAO172" s="90"/>
      <c r="RAP172" s="90"/>
      <c r="RAQ172" s="90"/>
      <c r="RAR172" s="90"/>
      <c r="RAS172" s="90"/>
      <c r="RAT172" s="90"/>
      <c r="RAU172" s="90"/>
      <c r="RAV172" s="90"/>
      <c r="RAW172" s="90"/>
      <c r="RAX172" s="90"/>
      <c r="RAY172" s="90"/>
      <c r="RAZ172" s="90"/>
      <c r="RBA172" s="90"/>
      <c r="RBB172" s="90"/>
      <c r="RBC172" s="90"/>
      <c r="RBD172" s="90"/>
      <c r="RBE172" s="90"/>
      <c r="RBF172" s="90"/>
      <c r="RBG172" s="90"/>
      <c r="RBH172" s="90"/>
      <c r="RBI172" s="90"/>
      <c r="RBJ172" s="90"/>
      <c r="RBK172" s="90"/>
      <c r="RBL172" s="90"/>
      <c r="RBM172" s="90"/>
      <c r="RBN172" s="90"/>
      <c r="RBO172" s="90"/>
      <c r="RBP172" s="90"/>
      <c r="RBQ172" s="90"/>
      <c r="RBR172" s="90"/>
      <c r="RBS172" s="90"/>
      <c r="RBT172" s="90"/>
      <c r="RBU172" s="90"/>
      <c r="RBV172" s="90"/>
      <c r="RBW172" s="90"/>
      <c r="RBX172" s="90"/>
      <c r="RBY172" s="90"/>
      <c r="RBZ172" s="90"/>
      <c r="RCA172" s="90"/>
      <c r="RCB172" s="90"/>
      <c r="RCC172" s="90"/>
      <c r="RCD172" s="90"/>
      <c r="RCE172" s="90"/>
      <c r="RCF172" s="90"/>
      <c r="RCG172" s="90"/>
      <c r="RCH172" s="90"/>
      <c r="RCI172" s="90"/>
      <c r="RCJ172" s="90"/>
      <c r="RCK172" s="90"/>
      <c r="RCL172" s="90"/>
      <c r="RCM172" s="90"/>
      <c r="RCN172" s="90"/>
      <c r="RCO172" s="90"/>
      <c r="RCP172" s="90"/>
      <c r="RCQ172" s="90"/>
      <c r="RCR172" s="90"/>
      <c r="RCS172" s="90"/>
      <c r="RCT172" s="90"/>
      <c r="RCU172" s="90"/>
      <c r="RCV172" s="90"/>
      <c r="RCW172" s="90"/>
      <c r="RCX172" s="90"/>
      <c r="RCY172" s="90"/>
      <c r="RCZ172" s="90"/>
      <c r="RDA172" s="90"/>
      <c r="RDB172" s="90"/>
      <c r="RDC172" s="90"/>
      <c r="RDD172" s="90"/>
      <c r="RDE172" s="90"/>
      <c r="RDF172" s="90"/>
      <c r="RDG172" s="90"/>
      <c r="RDH172" s="90"/>
      <c r="RDI172" s="90"/>
      <c r="RDJ172" s="90"/>
      <c r="RDK172" s="90"/>
      <c r="RDL172" s="90"/>
      <c r="RDM172" s="90"/>
      <c r="RDN172" s="90"/>
      <c r="RDO172" s="90"/>
      <c r="RDP172" s="90"/>
      <c r="RDQ172" s="90"/>
      <c r="RDR172" s="90"/>
      <c r="RDS172" s="90"/>
      <c r="RDT172" s="90"/>
      <c r="RDU172" s="90"/>
      <c r="RDV172" s="90"/>
      <c r="RDW172" s="90"/>
      <c r="RDX172" s="90"/>
      <c r="RDY172" s="90"/>
      <c r="RDZ172" s="90"/>
      <c r="REA172" s="90"/>
      <c r="REB172" s="90"/>
      <c r="REC172" s="90"/>
      <c r="RED172" s="90"/>
      <c r="REE172" s="90"/>
      <c r="REF172" s="90"/>
      <c r="REG172" s="90"/>
      <c r="REH172" s="90"/>
      <c r="REI172" s="90"/>
      <c r="REJ172" s="90"/>
      <c r="REK172" s="90"/>
      <c r="REL172" s="90"/>
      <c r="REM172" s="90"/>
      <c r="REN172" s="90"/>
      <c r="REO172" s="90"/>
      <c r="REP172" s="90"/>
      <c r="REQ172" s="90"/>
      <c r="RER172" s="90"/>
      <c r="RES172" s="90"/>
      <c r="RET172" s="90"/>
      <c r="REU172" s="90"/>
      <c r="REV172" s="90"/>
      <c r="REW172" s="90"/>
      <c r="REX172" s="90"/>
      <c r="REY172" s="90"/>
      <c r="REZ172" s="90"/>
      <c r="RFA172" s="90"/>
      <c r="RFB172" s="90"/>
      <c r="RFC172" s="90"/>
      <c r="RFD172" s="90"/>
      <c r="RFE172" s="90"/>
      <c r="RFF172" s="90"/>
      <c r="RFG172" s="90"/>
      <c r="RFH172" s="90"/>
      <c r="RFI172" s="90"/>
      <c r="RFJ172" s="90"/>
      <c r="RFK172" s="90"/>
      <c r="RFL172" s="90"/>
      <c r="RFM172" s="90"/>
      <c r="RFN172" s="90"/>
      <c r="RFO172" s="90"/>
      <c r="RFP172" s="90"/>
      <c r="RFQ172" s="90"/>
      <c r="RFR172" s="90"/>
      <c r="RFS172" s="90"/>
      <c r="RFT172" s="90"/>
      <c r="RFU172" s="90"/>
      <c r="RFV172" s="90"/>
      <c r="RFW172" s="90"/>
      <c r="RFX172" s="90"/>
      <c r="RFY172" s="90"/>
      <c r="RFZ172" s="90"/>
      <c r="RGA172" s="90"/>
      <c r="RGB172" s="90"/>
      <c r="RGC172" s="90"/>
      <c r="RGD172" s="90"/>
      <c r="RGE172" s="90"/>
      <c r="RGF172" s="90"/>
      <c r="RGG172" s="90"/>
      <c r="RGH172" s="90"/>
      <c r="RGI172" s="90"/>
      <c r="RGJ172" s="90"/>
      <c r="RGK172" s="90"/>
      <c r="RGL172" s="90"/>
      <c r="RGM172" s="90"/>
      <c r="RGN172" s="90"/>
      <c r="RGO172" s="90"/>
      <c r="RGP172" s="90"/>
      <c r="RGQ172" s="90"/>
      <c r="RGR172" s="90"/>
      <c r="RGS172" s="90"/>
      <c r="RGT172" s="90"/>
      <c r="RGU172" s="90"/>
      <c r="RGV172" s="90"/>
      <c r="RGW172" s="90"/>
      <c r="RGX172" s="90"/>
      <c r="RGY172" s="90"/>
      <c r="RGZ172" s="90"/>
      <c r="RHA172" s="90"/>
      <c r="RHB172" s="90"/>
      <c r="RHC172" s="90"/>
      <c r="RHD172" s="90"/>
      <c r="RHE172" s="90"/>
      <c r="RHF172" s="90"/>
      <c r="RHG172" s="90"/>
      <c r="RHH172" s="90"/>
      <c r="RHI172" s="90"/>
      <c r="RHJ172" s="90"/>
      <c r="RHK172" s="90"/>
      <c r="RHL172" s="90"/>
      <c r="RHM172" s="90"/>
      <c r="RHN172" s="90"/>
      <c r="RHO172" s="90"/>
      <c r="RHP172" s="90"/>
      <c r="RHQ172" s="90"/>
      <c r="RHR172" s="90"/>
      <c r="RHS172" s="90"/>
      <c r="RHT172" s="90"/>
      <c r="RHU172" s="90"/>
      <c r="RHV172" s="90"/>
      <c r="RHW172" s="90"/>
      <c r="RHX172" s="90"/>
      <c r="RHY172" s="90"/>
      <c r="RHZ172" s="90"/>
      <c r="RIA172" s="90"/>
      <c r="RIB172" s="90"/>
      <c r="RIC172" s="90"/>
      <c r="RID172" s="90"/>
      <c r="RIE172" s="90"/>
      <c r="RIF172" s="90"/>
      <c r="RIG172" s="90"/>
      <c r="RIH172" s="90"/>
      <c r="RII172" s="90"/>
      <c r="RIJ172" s="90"/>
      <c r="RIK172" s="90"/>
      <c r="RIL172" s="90"/>
      <c r="RIM172" s="90"/>
      <c r="RIN172" s="90"/>
      <c r="RIO172" s="90"/>
      <c r="RIP172" s="90"/>
      <c r="RIQ172" s="90"/>
      <c r="RIR172" s="90"/>
      <c r="RIS172" s="90"/>
      <c r="RIT172" s="90"/>
      <c r="RIU172" s="90"/>
      <c r="RIV172" s="90"/>
      <c r="RIW172" s="90"/>
      <c r="RIX172" s="90"/>
      <c r="RIY172" s="90"/>
      <c r="RIZ172" s="90"/>
      <c r="RJA172" s="90"/>
      <c r="RJB172" s="90"/>
      <c r="RJC172" s="90"/>
      <c r="RJD172" s="90"/>
      <c r="RJE172" s="90"/>
      <c r="RJF172" s="90"/>
      <c r="RJG172" s="90"/>
      <c r="RJH172" s="90"/>
      <c r="RJI172" s="90"/>
      <c r="RJJ172" s="90"/>
      <c r="RJK172" s="90"/>
      <c r="RJL172" s="90"/>
      <c r="RJM172" s="90"/>
      <c r="RJN172" s="90"/>
      <c r="RJO172" s="90"/>
      <c r="RJP172" s="90"/>
      <c r="RJQ172" s="90"/>
      <c r="RJR172" s="90"/>
      <c r="RJS172" s="90"/>
      <c r="RJT172" s="90"/>
      <c r="RJU172" s="90"/>
      <c r="RJV172" s="90"/>
      <c r="RJW172" s="90"/>
      <c r="RJX172" s="90"/>
      <c r="RJY172" s="90"/>
      <c r="RJZ172" s="90"/>
      <c r="RKA172" s="90"/>
      <c r="RKB172" s="90"/>
      <c r="RKC172" s="90"/>
      <c r="RKD172" s="90"/>
      <c r="RKE172" s="90"/>
      <c r="RKF172" s="90"/>
      <c r="RKG172" s="90"/>
      <c r="RKH172" s="90"/>
      <c r="RKI172" s="90"/>
      <c r="RKJ172" s="90"/>
      <c r="RKK172" s="90"/>
      <c r="RKL172" s="90"/>
      <c r="RKM172" s="90"/>
      <c r="RKN172" s="90"/>
      <c r="RKO172" s="90"/>
      <c r="RKP172" s="90"/>
      <c r="RKQ172" s="90"/>
      <c r="RKR172" s="90"/>
      <c r="RKS172" s="90"/>
      <c r="RKT172" s="90"/>
      <c r="RKU172" s="90"/>
      <c r="RKV172" s="90"/>
      <c r="RKW172" s="90"/>
      <c r="RKX172" s="90"/>
      <c r="RKY172" s="90"/>
      <c r="RKZ172" s="90"/>
      <c r="RLA172" s="90"/>
      <c r="RLB172" s="90"/>
      <c r="RLC172" s="90"/>
      <c r="RLD172" s="90"/>
      <c r="RLE172" s="90"/>
      <c r="RLF172" s="90"/>
      <c r="RLG172" s="90"/>
      <c r="RLH172" s="90"/>
      <c r="RLI172" s="90"/>
      <c r="RLJ172" s="90"/>
      <c r="RLK172" s="90"/>
      <c r="RLL172" s="90"/>
      <c r="RLM172" s="90"/>
      <c r="RLN172" s="90"/>
      <c r="RLO172" s="90"/>
      <c r="RLP172" s="90"/>
      <c r="RLQ172" s="90"/>
      <c r="RLR172" s="90"/>
      <c r="RLS172" s="90"/>
      <c r="RLT172" s="90"/>
      <c r="RLU172" s="90"/>
      <c r="RLV172" s="90"/>
      <c r="RLW172" s="90"/>
      <c r="RLX172" s="90"/>
      <c r="RLY172" s="90"/>
      <c r="RLZ172" s="90"/>
      <c r="RMA172" s="90"/>
      <c r="RMB172" s="90"/>
      <c r="RMC172" s="90"/>
      <c r="RMD172" s="90"/>
      <c r="RME172" s="90"/>
      <c r="RMF172" s="90"/>
      <c r="RMG172" s="90"/>
      <c r="RMH172" s="90"/>
      <c r="RMI172" s="90"/>
      <c r="RMJ172" s="90"/>
      <c r="RMK172" s="90"/>
      <c r="RML172" s="90"/>
      <c r="RMM172" s="90"/>
      <c r="RMN172" s="90"/>
      <c r="RMO172" s="90"/>
      <c r="RMP172" s="90"/>
      <c r="RMQ172" s="90"/>
      <c r="RMR172" s="90"/>
      <c r="RMS172" s="90"/>
      <c r="RMT172" s="90"/>
      <c r="RMU172" s="90"/>
      <c r="RMV172" s="90"/>
      <c r="RMW172" s="90"/>
      <c r="RMX172" s="90"/>
      <c r="RMY172" s="90"/>
      <c r="RMZ172" s="90"/>
      <c r="RNA172" s="90"/>
      <c r="RNB172" s="90"/>
      <c r="RNC172" s="90"/>
      <c r="RND172" s="90"/>
      <c r="RNE172" s="90"/>
      <c r="RNF172" s="90"/>
      <c r="RNG172" s="90"/>
      <c r="RNH172" s="90"/>
      <c r="RNI172" s="90"/>
      <c r="RNJ172" s="90"/>
      <c r="RNK172" s="90"/>
      <c r="RNL172" s="90"/>
      <c r="RNM172" s="90"/>
      <c r="RNN172" s="90"/>
      <c r="RNO172" s="90"/>
      <c r="RNP172" s="90"/>
      <c r="RNQ172" s="90"/>
      <c r="RNR172" s="90"/>
      <c r="RNS172" s="90"/>
      <c r="RNT172" s="90"/>
      <c r="RNU172" s="90"/>
      <c r="RNV172" s="90"/>
      <c r="RNW172" s="90"/>
      <c r="RNX172" s="90"/>
      <c r="RNY172" s="90"/>
      <c r="RNZ172" s="90"/>
      <c r="ROA172" s="90"/>
      <c r="ROB172" s="90"/>
      <c r="ROC172" s="90"/>
      <c r="ROD172" s="90"/>
      <c r="ROE172" s="90"/>
      <c r="ROF172" s="90"/>
      <c r="ROG172" s="90"/>
      <c r="ROH172" s="90"/>
      <c r="ROI172" s="90"/>
      <c r="ROJ172" s="90"/>
      <c r="ROK172" s="90"/>
      <c r="ROL172" s="90"/>
      <c r="ROM172" s="90"/>
      <c r="RON172" s="90"/>
      <c r="ROO172" s="90"/>
      <c r="ROP172" s="90"/>
      <c r="ROQ172" s="90"/>
      <c r="ROR172" s="90"/>
      <c r="ROS172" s="90"/>
      <c r="ROT172" s="90"/>
      <c r="ROU172" s="90"/>
      <c r="ROV172" s="90"/>
      <c r="ROW172" s="90"/>
      <c r="ROX172" s="90"/>
      <c r="ROY172" s="90"/>
      <c r="ROZ172" s="90"/>
      <c r="RPA172" s="90"/>
      <c r="RPB172" s="90"/>
      <c r="RPC172" s="90"/>
      <c r="RPD172" s="90"/>
      <c r="RPE172" s="90"/>
      <c r="RPF172" s="90"/>
      <c r="RPG172" s="90"/>
      <c r="RPH172" s="90"/>
      <c r="RPI172" s="90"/>
      <c r="RPJ172" s="90"/>
      <c r="RPK172" s="90"/>
      <c r="RPL172" s="90"/>
      <c r="RPM172" s="90"/>
      <c r="RPN172" s="90"/>
      <c r="RPO172" s="90"/>
      <c r="RPP172" s="90"/>
      <c r="RPQ172" s="90"/>
      <c r="RPR172" s="90"/>
      <c r="RPS172" s="90"/>
      <c r="RPT172" s="90"/>
      <c r="RPU172" s="90"/>
      <c r="RPV172" s="90"/>
      <c r="RPW172" s="90"/>
      <c r="RPX172" s="90"/>
      <c r="RPY172" s="90"/>
      <c r="RPZ172" s="90"/>
      <c r="RQA172" s="90"/>
      <c r="RQB172" s="90"/>
      <c r="RQC172" s="90"/>
      <c r="RQD172" s="90"/>
      <c r="RQE172" s="90"/>
      <c r="RQF172" s="90"/>
      <c r="RQG172" s="90"/>
      <c r="RQH172" s="90"/>
      <c r="RQI172" s="90"/>
      <c r="RQJ172" s="90"/>
      <c r="RQK172" s="90"/>
      <c r="RQL172" s="90"/>
      <c r="RQM172" s="90"/>
      <c r="RQN172" s="90"/>
      <c r="RQO172" s="90"/>
      <c r="RQP172" s="90"/>
      <c r="RQQ172" s="90"/>
      <c r="RQR172" s="90"/>
      <c r="RQS172" s="90"/>
      <c r="RQT172" s="90"/>
      <c r="RQU172" s="90"/>
      <c r="RQV172" s="90"/>
      <c r="RQW172" s="90"/>
      <c r="RQX172" s="90"/>
      <c r="RQY172" s="90"/>
      <c r="RQZ172" s="90"/>
      <c r="RRA172" s="90"/>
      <c r="RRB172" s="90"/>
      <c r="RRC172" s="90"/>
      <c r="RRD172" s="90"/>
      <c r="RRE172" s="90"/>
      <c r="RRF172" s="90"/>
      <c r="RRG172" s="90"/>
      <c r="RRH172" s="90"/>
      <c r="RRI172" s="90"/>
      <c r="RRJ172" s="90"/>
      <c r="RRK172" s="90"/>
      <c r="RRL172" s="90"/>
      <c r="RRM172" s="90"/>
      <c r="RRN172" s="90"/>
      <c r="RRO172" s="90"/>
      <c r="RRP172" s="90"/>
      <c r="RRQ172" s="90"/>
      <c r="RRR172" s="90"/>
      <c r="RRS172" s="90"/>
      <c r="RRT172" s="90"/>
      <c r="RRU172" s="90"/>
      <c r="RRV172" s="90"/>
      <c r="RRW172" s="90"/>
      <c r="RRX172" s="90"/>
      <c r="RRY172" s="90"/>
      <c r="RRZ172" s="90"/>
      <c r="RSA172" s="90"/>
      <c r="RSB172" s="90"/>
      <c r="RSC172" s="90"/>
      <c r="RSD172" s="90"/>
      <c r="RSE172" s="90"/>
      <c r="RSF172" s="90"/>
      <c r="RSG172" s="90"/>
      <c r="RSH172" s="90"/>
      <c r="RSI172" s="90"/>
      <c r="RSJ172" s="90"/>
      <c r="RSK172" s="90"/>
      <c r="RSL172" s="90"/>
      <c r="RSM172" s="90"/>
      <c r="RSN172" s="90"/>
      <c r="RSO172" s="90"/>
      <c r="RSP172" s="90"/>
      <c r="RSQ172" s="90"/>
      <c r="RSR172" s="90"/>
      <c r="RSS172" s="90"/>
      <c r="RST172" s="90"/>
      <c r="RSU172" s="90"/>
      <c r="RSV172" s="90"/>
      <c r="RSW172" s="90"/>
      <c r="RSX172" s="90"/>
      <c r="RSY172" s="90"/>
      <c r="RSZ172" s="90"/>
      <c r="RTA172" s="90"/>
      <c r="RTB172" s="90"/>
      <c r="RTC172" s="90"/>
      <c r="RTD172" s="90"/>
      <c r="RTE172" s="90"/>
      <c r="RTF172" s="90"/>
      <c r="RTG172" s="90"/>
      <c r="RTH172" s="90"/>
      <c r="RTI172" s="90"/>
      <c r="RTJ172" s="90"/>
      <c r="RTK172" s="90"/>
      <c r="RTL172" s="90"/>
      <c r="RTM172" s="90"/>
      <c r="RTN172" s="90"/>
      <c r="RTO172" s="90"/>
      <c r="RTP172" s="90"/>
      <c r="RTQ172" s="90"/>
      <c r="RTR172" s="90"/>
      <c r="RTS172" s="90"/>
      <c r="RTT172" s="90"/>
      <c r="RTU172" s="90"/>
      <c r="RTV172" s="90"/>
      <c r="RTW172" s="90"/>
      <c r="RTX172" s="90"/>
      <c r="RTY172" s="90"/>
      <c r="RTZ172" s="90"/>
      <c r="RUA172" s="90"/>
      <c r="RUB172" s="90"/>
      <c r="RUC172" s="90"/>
      <c r="RUD172" s="90"/>
      <c r="RUE172" s="90"/>
      <c r="RUF172" s="90"/>
      <c r="RUG172" s="90"/>
      <c r="RUH172" s="90"/>
      <c r="RUI172" s="90"/>
      <c r="RUJ172" s="90"/>
      <c r="RUK172" s="90"/>
      <c r="RUL172" s="90"/>
      <c r="RUM172" s="90"/>
      <c r="RUN172" s="90"/>
      <c r="RUO172" s="90"/>
      <c r="RUP172" s="90"/>
      <c r="RUQ172" s="90"/>
      <c r="RUR172" s="90"/>
      <c r="RUS172" s="90"/>
      <c r="RUT172" s="90"/>
      <c r="RUU172" s="90"/>
      <c r="RUV172" s="90"/>
      <c r="RUW172" s="90"/>
      <c r="RUX172" s="90"/>
      <c r="RUY172" s="90"/>
      <c r="RUZ172" s="90"/>
      <c r="RVA172" s="90"/>
      <c r="RVB172" s="90"/>
      <c r="RVC172" s="90"/>
      <c r="RVD172" s="90"/>
      <c r="RVE172" s="90"/>
      <c r="RVF172" s="90"/>
      <c r="RVG172" s="90"/>
      <c r="RVH172" s="90"/>
      <c r="RVI172" s="90"/>
      <c r="RVJ172" s="90"/>
      <c r="RVK172" s="90"/>
      <c r="RVL172" s="90"/>
      <c r="RVM172" s="90"/>
      <c r="RVN172" s="90"/>
      <c r="RVO172" s="90"/>
      <c r="RVP172" s="90"/>
      <c r="RVQ172" s="90"/>
      <c r="RVR172" s="90"/>
      <c r="RVS172" s="90"/>
      <c r="RVT172" s="90"/>
      <c r="RVU172" s="90"/>
      <c r="RVV172" s="90"/>
      <c r="RVW172" s="90"/>
      <c r="RVX172" s="90"/>
      <c r="RVY172" s="90"/>
      <c r="RVZ172" s="90"/>
      <c r="RWA172" s="90"/>
      <c r="RWB172" s="90"/>
      <c r="RWC172" s="90"/>
      <c r="RWD172" s="90"/>
      <c r="RWE172" s="90"/>
      <c r="RWF172" s="90"/>
      <c r="RWG172" s="90"/>
      <c r="RWH172" s="90"/>
      <c r="RWI172" s="90"/>
      <c r="RWJ172" s="90"/>
      <c r="RWK172" s="90"/>
      <c r="RWL172" s="90"/>
      <c r="RWM172" s="90"/>
      <c r="RWN172" s="90"/>
      <c r="RWO172" s="90"/>
      <c r="RWP172" s="90"/>
      <c r="RWQ172" s="90"/>
      <c r="RWR172" s="90"/>
      <c r="RWS172" s="90"/>
      <c r="RWT172" s="90"/>
      <c r="RWU172" s="90"/>
      <c r="RWV172" s="90"/>
      <c r="RWW172" s="90"/>
      <c r="RWX172" s="90"/>
      <c r="RWY172" s="90"/>
      <c r="RWZ172" s="90"/>
      <c r="RXA172" s="90"/>
      <c r="RXB172" s="90"/>
      <c r="RXC172" s="90"/>
      <c r="RXD172" s="90"/>
      <c r="RXE172" s="90"/>
      <c r="RXF172" s="90"/>
      <c r="RXG172" s="90"/>
      <c r="RXH172" s="90"/>
      <c r="RXI172" s="90"/>
      <c r="RXJ172" s="90"/>
      <c r="RXK172" s="90"/>
      <c r="RXL172" s="90"/>
      <c r="RXM172" s="90"/>
      <c r="RXN172" s="90"/>
      <c r="RXO172" s="90"/>
      <c r="RXP172" s="90"/>
      <c r="RXQ172" s="90"/>
      <c r="RXR172" s="90"/>
      <c r="RXS172" s="90"/>
      <c r="RXT172" s="90"/>
      <c r="RXU172" s="90"/>
      <c r="RXV172" s="90"/>
      <c r="RXW172" s="90"/>
      <c r="RXX172" s="90"/>
      <c r="RXY172" s="90"/>
      <c r="RXZ172" s="90"/>
      <c r="RYA172" s="90"/>
      <c r="RYB172" s="90"/>
      <c r="RYC172" s="90"/>
      <c r="RYD172" s="90"/>
      <c r="RYE172" s="90"/>
      <c r="RYF172" s="90"/>
      <c r="RYG172" s="90"/>
      <c r="RYH172" s="90"/>
      <c r="RYI172" s="90"/>
      <c r="RYJ172" s="90"/>
      <c r="RYK172" s="90"/>
      <c r="RYL172" s="90"/>
      <c r="RYM172" s="90"/>
      <c r="RYN172" s="90"/>
      <c r="RYO172" s="90"/>
      <c r="RYP172" s="90"/>
      <c r="RYQ172" s="90"/>
      <c r="RYR172" s="90"/>
      <c r="RYS172" s="90"/>
      <c r="RYT172" s="90"/>
      <c r="RYU172" s="90"/>
      <c r="RYV172" s="90"/>
      <c r="RYW172" s="90"/>
      <c r="RYX172" s="90"/>
      <c r="RYY172" s="90"/>
      <c r="RYZ172" s="90"/>
      <c r="RZA172" s="90"/>
      <c r="RZB172" s="90"/>
      <c r="RZC172" s="90"/>
      <c r="RZD172" s="90"/>
      <c r="RZE172" s="90"/>
      <c r="RZF172" s="90"/>
      <c r="RZG172" s="90"/>
      <c r="RZH172" s="90"/>
      <c r="RZI172" s="90"/>
      <c r="RZJ172" s="90"/>
      <c r="RZK172" s="90"/>
      <c r="RZL172" s="90"/>
      <c r="RZM172" s="90"/>
      <c r="RZN172" s="90"/>
      <c r="RZO172" s="90"/>
      <c r="RZP172" s="90"/>
      <c r="RZQ172" s="90"/>
      <c r="RZR172" s="90"/>
      <c r="RZS172" s="90"/>
      <c r="RZT172" s="90"/>
      <c r="RZU172" s="90"/>
      <c r="RZV172" s="90"/>
      <c r="RZW172" s="90"/>
      <c r="RZX172" s="90"/>
      <c r="RZY172" s="90"/>
      <c r="RZZ172" s="90"/>
      <c r="SAA172" s="90"/>
      <c r="SAB172" s="90"/>
      <c r="SAC172" s="90"/>
      <c r="SAD172" s="90"/>
      <c r="SAE172" s="90"/>
      <c r="SAF172" s="90"/>
      <c r="SAG172" s="90"/>
      <c r="SAH172" s="90"/>
      <c r="SAI172" s="90"/>
      <c r="SAJ172" s="90"/>
      <c r="SAK172" s="90"/>
      <c r="SAL172" s="90"/>
      <c r="SAM172" s="90"/>
      <c r="SAN172" s="90"/>
      <c r="SAO172" s="90"/>
      <c r="SAP172" s="90"/>
      <c r="SAQ172" s="90"/>
      <c r="SAR172" s="90"/>
      <c r="SAS172" s="90"/>
      <c r="SAT172" s="90"/>
      <c r="SAU172" s="90"/>
      <c r="SAV172" s="90"/>
      <c r="SAW172" s="90"/>
      <c r="SAX172" s="90"/>
      <c r="SAY172" s="90"/>
      <c r="SAZ172" s="90"/>
      <c r="SBA172" s="90"/>
      <c r="SBB172" s="90"/>
      <c r="SBC172" s="90"/>
      <c r="SBD172" s="90"/>
      <c r="SBE172" s="90"/>
      <c r="SBF172" s="90"/>
      <c r="SBG172" s="90"/>
      <c r="SBH172" s="90"/>
      <c r="SBI172" s="90"/>
      <c r="SBJ172" s="90"/>
      <c r="SBK172" s="90"/>
      <c r="SBL172" s="90"/>
      <c r="SBM172" s="90"/>
      <c r="SBN172" s="90"/>
      <c r="SBO172" s="90"/>
      <c r="SBP172" s="90"/>
      <c r="SBQ172" s="90"/>
      <c r="SBR172" s="90"/>
      <c r="SBS172" s="90"/>
      <c r="SBT172" s="90"/>
      <c r="SBU172" s="90"/>
      <c r="SBV172" s="90"/>
      <c r="SBW172" s="90"/>
      <c r="SBX172" s="90"/>
      <c r="SBY172" s="90"/>
      <c r="SBZ172" s="90"/>
      <c r="SCA172" s="90"/>
      <c r="SCB172" s="90"/>
      <c r="SCC172" s="90"/>
      <c r="SCD172" s="90"/>
      <c r="SCE172" s="90"/>
      <c r="SCF172" s="90"/>
      <c r="SCG172" s="90"/>
      <c r="SCH172" s="90"/>
      <c r="SCI172" s="90"/>
      <c r="SCJ172" s="90"/>
      <c r="SCK172" s="90"/>
      <c r="SCL172" s="90"/>
      <c r="SCM172" s="90"/>
      <c r="SCN172" s="90"/>
      <c r="SCO172" s="90"/>
      <c r="SCP172" s="90"/>
      <c r="SCQ172" s="90"/>
      <c r="SCR172" s="90"/>
      <c r="SCS172" s="90"/>
      <c r="SCT172" s="90"/>
      <c r="SCU172" s="90"/>
      <c r="SCV172" s="90"/>
      <c r="SCW172" s="90"/>
      <c r="SCX172" s="90"/>
      <c r="SCY172" s="90"/>
      <c r="SCZ172" s="90"/>
      <c r="SDA172" s="90"/>
      <c r="SDB172" s="90"/>
      <c r="SDC172" s="90"/>
      <c r="SDD172" s="90"/>
      <c r="SDE172" s="90"/>
      <c r="SDF172" s="90"/>
      <c r="SDG172" s="90"/>
      <c r="SDH172" s="90"/>
      <c r="SDI172" s="90"/>
      <c r="SDJ172" s="90"/>
      <c r="SDK172" s="90"/>
      <c r="SDL172" s="90"/>
      <c r="SDM172" s="90"/>
      <c r="SDN172" s="90"/>
      <c r="SDO172" s="90"/>
      <c r="SDP172" s="90"/>
      <c r="SDQ172" s="90"/>
      <c r="SDR172" s="90"/>
      <c r="SDS172" s="90"/>
      <c r="SDT172" s="90"/>
      <c r="SDU172" s="90"/>
      <c r="SDV172" s="90"/>
      <c r="SDW172" s="90"/>
      <c r="SDX172" s="90"/>
      <c r="SDY172" s="90"/>
      <c r="SDZ172" s="90"/>
      <c r="SEA172" s="90"/>
      <c r="SEB172" s="90"/>
      <c r="SEC172" s="90"/>
      <c r="SED172" s="90"/>
      <c r="SEE172" s="90"/>
      <c r="SEF172" s="90"/>
      <c r="SEG172" s="90"/>
      <c r="SEH172" s="90"/>
      <c r="SEI172" s="90"/>
      <c r="SEJ172" s="90"/>
      <c r="SEK172" s="90"/>
      <c r="SEL172" s="90"/>
      <c r="SEM172" s="90"/>
      <c r="SEN172" s="90"/>
      <c r="SEO172" s="90"/>
      <c r="SEP172" s="90"/>
      <c r="SEQ172" s="90"/>
      <c r="SER172" s="90"/>
      <c r="SES172" s="90"/>
      <c r="SET172" s="90"/>
      <c r="SEU172" s="90"/>
      <c r="SEV172" s="90"/>
      <c r="SEW172" s="90"/>
      <c r="SEX172" s="90"/>
      <c r="SEY172" s="90"/>
      <c r="SEZ172" s="90"/>
      <c r="SFA172" s="90"/>
      <c r="SFB172" s="90"/>
      <c r="SFC172" s="90"/>
      <c r="SFD172" s="90"/>
      <c r="SFE172" s="90"/>
      <c r="SFF172" s="90"/>
      <c r="SFG172" s="90"/>
      <c r="SFH172" s="90"/>
      <c r="SFI172" s="90"/>
      <c r="SFJ172" s="90"/>
      <c r="SFK172" s="90"/>
      <c r="SFL172" s="90"/>
      <c r="SFM172" s="90"/>
      <c r="SFN172" s="90"/>
      <c r="SFO172" s="90"/>
      <c r="SFP172" s="90"/>
      <c r="SFQ172" s="90"/>
      <c r="SFR172" s="90"/>
      <c r="SFS172" s="90"/>
      <c r="SFT172" s="90"/>
      <c r="SFU172" s="90"/>
      <c r="SFV172" s="90"/>
      <c r="SFW172" s="90"/>
      <c r="SFX172" s="90"/>
      <c r="SFY172" s="90"/>
      <c r="SFZ172" s="90"/>
      <c r="SGA172" s="90"/>
      <c r="SGB172" s="90"/>
      <c r="SGC172" s="90"/>
      <c r="SGD172" s="90"/>
      <c r="SGE172" s="90"/>
      <c r="SGF172" s="90"/>
      <c r="SGG172" s="90"/>
      <c r="SGH172" s="90"/>
      <c r="SGI172" s="90"/>
      <c r="SGJ172" s="90"/>
      <c r="SGK172" s="90"/>
      <c r="SGL172" s="90"/>
      <c r="SGM172" s="90"/>
      <c r="SGN172" s="90"/>
      <c r="SGO172" s="90"/>
      <c r="SGP172" s="90"/>
      <c r="SGQ172" s="90"/>
      <c r="SGR172" s="90"/>
      <c r="SGS172" s="90"/>
      <c r="SGT172" s="90"/>
      <c r="SGU172" s="90"/>
      <c r="SGV172" s="90"/>
      <c r="SGW172" s="90"/>
      <c r="SGX172" s="90"/>
      <c r="SGY172" s="90"/>
      <c r="SGZ172" s="90"/>
      <c r="SHA172" s="90"/>
      <c r="SHB172" s="90"/>
      <c r="SHC172" s="90"/>
      <c r="SHD172" s="90"/>
      <c r="SHE172" s="90"/>
      <c r="SHF172" s="90"/>
      <c r="SHG172" s="90"/>
      <c r="SHH172" s="90"/>
      <c r="SHI172" s="90"/>
      <c r="SHJ172" s="90"/>
      <c r="SHK172" s="90"/>
      <c r="SHL172" s="90"/>
      <c r="SHM172" s="90"/>
      <c r="SHN172" s="90"/>
      <c r="SHO172" s="90"/>
      <c r="SHP172" s="90"/>
      <c r="SHQ172" s="90"/>
      <c r="SHR172" s="90"/>
      <c r="SHS172" s="90"/>
      <c r="SHT172" s="90"/>
      <c r="SHU172" s="90"/>
      <c r="SHV172" s="90"/>
      <c r="SHW172" s="90"/>
      <c r="SHX172" s="90"/>
      <c r="SHY172" s="90"/>
      <c r="SHZ172" s="90"/>
      <c r="SIA172" s="90"/>
      <c r="SIB172" s="90"/>
      <c r="SIC172" s="90"/>
      <c r="SID172" s="90"/>
      <c r="SIE172" s="90"/>
      <c r="SIF172" s="90"/>
      <c r="SIG172" s="90"/>
      <c r="SIH172" s="90"/>
      <c r="SII172" s="90"/>
      <c r="SIJ172" s="90"/>
      <c r="SIK172" s="90"/>
      <c r="SIL172" s="90"/>
      <c r="SIM172" s="90"/>
      <c r="SIN172" s="90"/>
      <c r="SIO172" s="90"/>
      <c r="SIP172" s="90"/>
      <c r="SIQ172" s="90"/>
      <c r="SIR172" s="90"/>
      <c r="SIS172" s="90"/>
      <c r="SIT172" s="90"/>
      <c r="SIU172" s="90"/>
      <c r="SIV172" s="90"/>
      <c r="SIW172" s="90"/>
      <c r="SIX172" s="90"/>
      <c r="SIY172" s="90"/>
      <c r="SIZ172" s="90"/>
      <c r="SJA172" s="90"/>
      <c r="SJB172" s="90"/>
      <c r="SJC172" s="90"/>
      <c r="SJD172" s="90"/>
      <c r="SJE172" s="90"/>
      <c r="SJF172" s="90"/>
      <c r="SJG172" s="90"/>
      <c r="SJH172" s="90"/>
      <c r="SJI172" s="90"/>
      <c r="SJJ172" s="90"/>
      <c r="SJK172" s="90"/>
      <c r="SJL172" s="90"/>
      <c r="SJM172" s="90"/>
      <c r="SJN172" s="90"/>
      <c r="SJO172" s="90"/>
      <c r="SJP172" s="90"/>
      <c r="SJQ172" s="90"/>
      <c r="SJR172" s="90"/>
      <c r="SJS172" s="90"/>
      <c r="SJT172" s="90"/>
      <c r="SJU172" s="90"/>
      <c r="SJV172" s="90"/>
      <c r="SJW172" s="90"/>
      <c r="SJX172" s="90"/>
      <c r="SJY172" s="90"/>
      <c r="SJZ172" s="90"/>
      <c r="SKA172" s="90"/>
      <c r="SKB172" s="90"/>
      <c r="SKC172" s="90"/>
      <c r="SKD172" s="90"/>
      <c r="SKE172" s="90"/>
      <c r="SKF172" s="90"/>
      <c r="SKG172" s="90"/>
      <c r="SKH172" s="90"/>
      <c r="SKI172" s="90"/>
      <c r="SKJ172" s="90"/>
      <c r="SKK172" s="90"/>
      <c r="SKL172" s="90"/>
      <c r="SKM172" s="90"/>
      <c r="SKN172" s="90"/>
      <c r="SKO172" s="90"/>
      <c r="SKP172" s="90"/>
      <c r="SKQ172" s="90"/>
      <c r="SKR172" s="90"/>
      <c r="SKS172" s="90"/>
      <c r="SKT172" s="90"/>
      <c r="SKU172" s="90"/>
      <c r="SKV172" s="90"/>
      <c r="SKW172" s="90"/>
      <c r="SKX172" s="90"/>
      <c r="SKY172" s="90"/>
      <c r="SKZ172" s="90"/>
      <c r="SLA172" s="90"/>
      <c r="SLB172" s="90"/>
      <c r="SLC172" s="90"/>
      <c r="SLD172" s="90"/>
      <c r="SLE172" s="90"/>
      <c r="SLF172" s="90"/>
      <c r="SLG172" s="90"/>
      <c r="SLH172" s="90"/>
      <c r="SLI172" s="90"/>
      <c r="SLJ172" s="90"/>
      <c r="SLK172" s="90"/>
      <c r="SLL172" s="90"/>
      <c r="SLM172" s="90"/>
      <c r="SLN172" s="90"/>
      <c r="SLO172" s="90"/>
      <c r="SLP172" s="90"/>
      <c r="SLQ172" s="90"/>
      <c r="SLR172" s="90"/>
      <c r="SLS172" s="90"/>
      <c r="SLT172" s="90"/>
      <c r="SLU172" s="90"/>
      <c r="SLV172" s="90"/>
      <c r="SLW172" s="90"/>
      <c r="SLX172" s="90"/>
      <c r="SLY172" s="90"/>
      <c r="SLZ172" s="90"/>
      <c r="SMA172" s="90"/>
      <c r="SMB172" s="90"/>
      <c r="SMC172" s="90"/>
      <c r="SMD172" s="90"/>
      <c r="SME172" s="90"/>
      <c r="SMF172" s="90"/>
      <c r="SMG172" s="90"/>
      <c r="SMH172" s="90"/>
      <c r="SMI172" s="90"/>
      <c r="SMJ172" s="90"/>
      <c r="SMK172" s="90"/>
      <c r="SML172" s="90"/>
      <c r="SMM172" s="90"/>
      <c r="SMN172" s="90"/>
      <c r="SMO172" s="90"/>
      <c r="SMP172" s="90"/>
      <c r="SMQ172" s="90"/>
      <c r="SMR172" s="90"/>
      <c r="SMS172" s="90"/>
      <c r="SMT172" s="90"/>
      <c r="SMU172" s="90"/>
      <c r="SMV172" s="90"/>
      <c r="SMW172" s="90"/>
      <c r="SMX172" s="90"/>
      <c r="SMY172" s="90"/>
      <c r="SMZ172" s="90"/>
      <c r="SNA172" s="90"/>
      <c r="SNB172" s="90"/>
      <c r="SNC172" s="90"/>
      <c r="SND172" s="90"/>
      <c r="SNE172" s="90"/>
      <c r="SNF172" s="90"/>
      <c r="SNG172" s="90"/>
      <c r="SNH172" s="90"/>
      <c r="SNI172" s="90"/>
      <c r="SNJ172" s="90"/>
      <c r="SNK172" s="90"/>
      <c r="SNL172" s="90"/>
      <c r="SNM172" s="90"/>
      <c r="SNN172" s="90"/>
      <c r="SNO172" s="90"/>
      <c r="SNP172" s="90"/>
      <c r="SNQ172" s="90"/>
      <c r="SNR172" s="90"/>
      <c r="SNS172" s="90"/>
      <c r="SNT172" s="90"/>
      <c r="SNU172" s="90"/>
      <c r="SNV172" s="90"/>
      <c r="SNW172" s="90"/>
      <c r="SNX172" s="90"/>
      <c r="SNY172" s="90"/>
      <c r="SNZ172" s="90"/>
      <c r="SOA172" s="90"/>
      <c r="SOB172" s="90"/>
      <c r="SOC172" s="90"/>
      <c r="SOD172" s="90"/>
      <c r="SOE172" s="90"/>
      <c r="SOF172" s="90"/>
      <c r="SOG172" s="90"/>
      <c r="SOH172" s="90"/>
      <c r="SOI172" s="90"/>
      <c r="SOJ172" s="90"/>
      <c r="SOK172" s="90"/>
      <c r="SOL172" s="90"/>
      <c r="SOM172" s="90"/>
      <c r="SON172" s="90"/>
      <c r="SOO172" s="90"/>
      <c r="SOP172" s="90"/>
      <c r="SOQ172" s="90"/>
      <c r="SOR172" s="90"/>
      <c r="SOS172" s="90"/>
      <c r="SOT172" s="90"/>
      <c r="SOU172" s="90"/>
      <c r="SOV172" s="90"/>
      <c r="SOW172" s="90"/>
      <c r="SOX172" s="90"/>
      <c r="SOY172" s="90"/>
      <c r="SOZ172" s="90"/>
      <c r="SPA172" s="90"/>
      <c r="SPB172" s="90"/>
      <c r="SPC172" s="90"/>
      <c r="SPD172" s="90"/>
      <c r="SPE172" s="90"/>
      <c r="SPF172" s="90"/>
      <c r="SPG172" s="90"/>
      <c r="SPH172" s="90"/>
      <c r="SPI172" s="90"/>
      <c r="SPJ172" s="90"/>
      <c r="SPK172" s="90"/>
      <c r="SPL172" s="90"/>
      <c r="SPM172" s="90"/>
      <c r="SPN172" s="90"/>
      <c r="SPO172" s="90"/>
      <c r="SPP172" s="90"/>
      <c r="SPQ172" s="90"/>
      <c r="SPR172" s="90"/>
      <c r="SPS172" s="90"/>
      <c r="SPT172" s="90"/>
      <c r="SPU172" s="90"/>
      <c r="SPV172" s="90"/>
      <c r="SPW172" s="90"/>
      <c r="SPX172" s="90"/>
      <c r="SPY172" s="90"/>
      <c r="SPZ172" s="90"/>
      <c r="SQA172" s="90"/>
      <c r="SQB172" s="90"/>
      <c r="SQC172" s="90"/>
      <c r="SQD172" s="90"/>
      <c r="SQE172" s="90"/>
      <c r="SQF172" s="90"/>
      <c r="SQG172" s="90"/>
      <c r="SQH172" s="90"/>
      <c r="SQI172" s="90"/>
      <c r="SQJ172" s="90"/>
      <c r="SQK172" s="90"/>
      <c r="SQL172" s="90"/>
      <c r="SQM172" s="90"/>
      <c r="SQN172" s="90"/>
      <c r="SQO172" s="90"/>
      <c r="SQP172" s="90"/>
      <c r="SQQ172" s="90"/>
      <c r="SQR172" s="90"/>
      <c r="SQS172" s="90"/>
      <c r="SQT172" s="90"/>
      <c r="SQU172" s="90"/>
      <c r="SQV172" s="90"/>
      <c r="SQW172" s="90"/>
      <c r="SQX172" s="90"/>
      <c r="SQY172" s="90"/>
      <c r="SQZ172" s="90"/>
      <c r="SRA172" s="90"/>
      <c r="SRB172" s="90"/>
      <c r="SRC172" s="90"/>
      <c r="SRD172" s="90"/>
      <c r="SRE172" s="90"/>
      <c r="SRF172" s="90"/>
      <c r="SRG172" s="90"/>
      <c r="SRH172" s="90"/>
      <c r="SRI172" s="90"/>
      <c r="SRJ172" s="90"/>
      <c r="SRK172" s="90"/>
      <c r="SRL172" s="90"/>
      <c r="SRM172" s="90"/>
      <c r="SRN172" s="90"/>
      <c r="SRO172" s="90"/>
      <c r="SRP172" s="90"/>
      <c r="SRQ172" s="90"/>
      <c r="SRR172" s="90"/>
      <c r="SRS172" s="90"/>
      <c r="SRT172" s="90"/>
      <c r="SRU172" s="90"/>
      <c r="SRV172" s="90"/>
      <c r="SRW172" s="90"/>
      <c r="SRX172" s="90"/>
      <c r="SRY172" s="90"/>
      <c r="SRZ172" s="90"/>
      <c r="SSA172" s="90"/>
      <c r="SSB172" s="90"/>
      <c r="SSC172" s="90"/>
      <c r="SSD172" s="90"/>
      <c r="SSE172" s="90"/>
      <c r="SSF172" s="90"/>
      <c r="SSG172" s="90"/>
      <c r="SSH172" s="90"/>
      <c r="SSI172" s="90"/>
      <c r="SSJ172" s="90"/>
      <c r="SSK172" s="90"/>
      <c r="SSL172" s="90"/>
      <c r="SSM172" s="90"/>
      <c r="SSN172" s="90"/>
      <c r="SSO172" s="90"/>
      <c r="SSP172" s="90"/>
      <c r="SSQ172" s="90"/>
      <c r="SSR172" s="90"/>
      <c r="SSS172" s="90"/>
      <c r="SST172" s="90"/>
      <c r="SSU172" s="90"/>
      <c r="SSV172" s="90"/>
      <c r="SSW172" s="90"/>
      <c r="SSX172" s="90"/>
      <c r="SSY172" s="90"/>
      <c r="SSZ172" s="90"/>
      <c r="STA172" s="90"/>
      <c r="STB172" s="90"/>
      <c r="STC172" s="90"/>
      <c r="STD172" s="90"/>
      <c r="STE172" s="90"/>
      <c r="STF172" s="90"/>
      <c r="STG172" s="90"/>
      <c r="STH172" s="90"/>
      <c r="STI172" s="90"/>
      <c r="STJ172" s="90"/>
      <c r="STK172" s="90"/>
      <c r="STL172" s="90"/>
      <c r="STM172" s="90"/>
      <c r="STN172" s="90"/>
      <c r="STO172" s="90"/>
      <c r="STP172" s="90"/>
      <c r="STQ172" s="90"/>
      <c r="STR172" s="90"/>
      <c r="STS172" s="90"/>
      <c r="STT172" s="90"/>
      <c r="STU172" s="90"/>
      <c r="STV172" s="90"/>
      <c r="STW172" s="90"/>
      <c r="STX172" s="90"/>
      <c r="STY172" s="90"/>
      <c r="STZ172" s="90"/>
      <c r="SUA172" s="90"/>
      <c r="SUB172" s="90"/>
      <c r="SUC172" s="90"/>
      <c r="SUD172" s="90"/>
      <c r="SUE172" s="90"/>
      <c r="SUF172" s="90"/>
      <c r="SUG172" s="90"/>
      <c r="SUH172" s="90"/>
      <c r="SUI172" s="90"/>
      <c r="SUJ172" s="90"/>
      <c r="SUK172" s="90"/>
      <c r="SUL172" s="90"/>
      <c r="SUM172" s="90"/>
      <c r="SUN172" s="90"/>
      <c r="SUO172" s="90"/>
      <c r="SUP172" s="90"/>
      <c r="SUQ172" s="90"/>
      <c r="SUR172" s="90"/>
      <c r="SUS172" s="90"/>
      <c r="SUT172" s="90"/>
      <c r="SUU172" s="90"/>
      <c r="SUV172" s="90"/>
      <c r="SUW172" s="90"/>
      <c r="SUX172" s="90"/>
      <c r="SUY172" s="90"/>
      <c r="SUZ172" s="90"/>
      <c r="SVA172" s="90"/>
      <c r="SVB172" s="90"/>
      <c r="SVC172" s="90"/>
      <c r="SVD172" s="90"/>
      <c r="SVE172" s="90"/>
      <c r="SVF172" s="90"/>
      <c r="SVG172" s="90"/>
      <c r="SVH172" s="90"/>
      <c r="SVI172" s="90"/>
      <c r="SVJ172" s="90"/>
      <c r="SVK172" s="90"/>
      <c r="SVL172" s="90"/>
      <c r="SVM172" s="90"/>
      <c r="SVN172" s="90"/>
      <c r="SVO172" s="90"/>
      <c r="SVP172" s="90"/>
      <c r="SVQ172" s="90"/>
      <c r="SVR172" s="90"/>
      <c r="SVS172" s="90"/>
      <c r="SVT172" s="90"/>
      <c r="SVU172" s="90"/>
      <c r="SVV172" s="90"/>
      <c r="SVW172" s="90"/>
      <c r="SVX172" s="90"/>
      <c r="SVY172" s="90"/>
      <c r="SVZ172" s="90"/>
      <c r="SWA172" s="90"/>
      <c r="SWB172" s="90"/>
      <c r="SWC172" s="90"/>
      <c r="SWD172" s="90"/>
      <c r="SWE172" s="90"/>
      <c r="SWF172" s="90"/>
      <c r="SWG172" s="90"/>
      <c r="SWH172" s="90"/>
      <c r="SWI172" s="90"/>
      <c r="SWJ172" s="90"/>
      <c r="SWK172" s="90"/>
      <c r="SWL172" s="90"/>
      <c r="SWM172" s="90"/>
      <c r="SWN172" s="90"/>
      <c r="SWO172" s="90"/>
      <c r="SWP172" s="90"/>
      <c r="SWQ172" s="90"/>
      <c r="SWR172" s="90"/>
      <c r="SWS172" s="90"/>
      <c r="SWT172" s="90"/>
      <c r="SWU172" s="90"/>
      <c r="SWV172" s="90"/>
      <c r="SWW172" s="90"/>
      <c r="SWX172" s="90"/>
      <c r="SWY172" s="90"/>
      <c r="SWZ172" s="90"/>
      <c r="SXA172" s="90"/>
      <c r="SXB172" s="90"/>
      <c r="SXC172" s="90"/>
      <c r="SXD172" s="90"/>
      <c r="SXE172" s="90"/>
      <c r="SXF172" s="90"/>
      <c r="SXG172" s="90"/>
      <c r="SXH172" s="90"/>
      <c r="SXI172" s="90"/>
      <c r="SXJ172" s="90"/>
      <c r="SXK172" s="90"/>
      <c r="SXL172" s="90"/>
      <c r="SXM172" s="90"/>
      <c r="SXN172" s="90"/>
      <c r="SXO172" s="90"/>
      <c r="SXP172" s="90"/>
      <c r="SXQ172" s="90"/>
      <c r="SXR172" s="90"/>
      <c r="SXS172" s="90"/>
      <c r="SXT172" s="90"/>
      <c r="SXU172" s="90"/>
      <c r="SXV172" s="90"/>
      <c r="SXW172" s="90"/>
      <c r="SXX172" s="90"/>
      <c r="SXY172" s="90"/>
      <c r="SXZ172" s="90"/>
      <c r="SYA172" s="90"/>
      <c r="SYB172" s="90"/>
      <c r="SYC172" s="90"/>
      <c r="SYD172" s="90"/>
      <c r="SYE172" s="90"/>
      <c r="SYF172" s="90"/>
      <c r="SYG172" s="90"/>
      <c r="SYH172" s="90"/>
      <c r="SYI172" s="90"/>
      <c r="SYJ172" s="90"/>
      <c r="SYK172" s="90"/>
      <c r="SYL172" s="90"/>
      <c r="SYM172" s="90"/>
      <c r="SYN172" s="90"/>
      <c r="SYO172" s="90"/>
      <c r="SYP172" s="90"/>
      <c r="SYQ172" s="90"/>
      <c r="SYR172" s="90"/>
      <c r="SYS172" s="90"/>
      <c r="SYT172" s="90"/>
      <c r="SYU172" s="90"/>
      <c r="SYV172" s="90"/>
      <c r="SYW172" s="90"/>
      <c r="SYX172" s="90"/>
      <c r="SYY172" s="90"/>
      <c r="SYZ172" s="90"/>
      <c r="SZA172" s="90"/>
      <c r="SZB172" s="90"/>
      <c r="SZC172" s="90"/>
      <c r="SZD172" s="90"/>
      <c r="SZE172" s="90"/>
      <c r="SZF172" s="90"/>
      <c r="SZG172" s="90"/>
      <c r="SZH172" s="90"/>
      <c r="SZI172" s="90"/>
      <c r="SZJ172" s="90"/>
      <c r="SZK172" s="90"/>
      <c r="SZL172" s="90"/>
      <c r="SZM172" s="90"/>
      <c r="SZN172" s="90"/>
      <c r="SZO172" s="90"/>
      <c r="SZP172" s="90"/>
      <c r="SZQ172" s="90"/>
      <c r="SZR172" s="90"/>
      <c r="SZS172" s="90"/>
      <c r="SZT172" s="90"/>
      <c r="SZU172" s="90"/>
      <c r="SZV172" s="90"/>
      <c r="SZW172" s="90"/>
      <c r="SZX172" s="90"/>
      <c r="SZY172" s="90"/>
      <c r="SZZ172" s="90"/>
      <c r="TAA172" s="90"/>
      <c r="TAB172" s="90"/>
      <c r="TAC172" s="90"/>
      <c r="TAD172" s="90"/>
      <c r="TAE172" s="90"/>
      <c r="TAF172" s="90"/>
      <c r="TAG172" s="90"/>
      <c r="TAH172" s="90"/>
      <c r="TAI172" s="90"/>
      <c r="TAJ172" s="90"/>
      <c r="TAK172" s="90"/>
      <c r="TAL172" s="90"/>
      <c r="TAM172" s="90"/>
      <c r="TAN172" s="90"/>
      <c r="TAO172" s="90"/>
      <c r="TAP172" s="90"/>
      <c r="TAQ172" s="90"/>
      <c r="TAR172" s="90"/>
      <c r="TAS172" s="90"/>
      <c r="TAT172" s="90"/>
      <c r="TAU172" s="90"/>
      <c r="TAV172" s="90"/>
      <c r="TAW172" s="90"/>
      <c r="TAX172" s="90"/>
      <c r="TAY172" s="90"/>
      <c r="TAZ172" s="90"/>
      <c r="TBA172" s="90"/>
      <c r="TBB172" s="90"/>
      <c r="TBC172" s="90"/>
      <c r="TBD172" s="90"/>
      <c r="TBE172" s="90"/>
      <c r="TBF172" s="90"/>
      <c r="TBG172" s="90"/>
      <c r="TBH172" s="90"/>
      <c r="TBI172" s="90"/>
      <c r="TBJ172" s="90"/>
      <c r="TBK172" s="90"/>
      <c r="TBL172" s="90"/>
      <c r="TBM172" s="90"/>
      <c r="TBN172" s="90"/>
      <c r="TBO172" s="90"/>
      <c r="TBP172" s="90"/>
      <c r="TBQ172" s="90"/>
      <c r="TBR172" s="90"/>
      <c r="TBS172" s="90"/>
      <c r="TBT172" s="90"/>
      <c r="TBU172" s="90"/>
      <c r="TBV172" s="90"/>
      <c r="TBW172" s="90"/>
      <c r="TBX172" s="90"/>
      <c r="TBY172" s="90"/>
      <c r="TBZ172" s="90"/>
      <c r="TCA172" s="90"/>
      <c r="TCB172" s="90"/>
      <c r="TCC172" s="90"/>
      <c r="TCD172" s="90"/>
      <c r="TCE172" s="90"/>
      <c r="TCF172" s="90"/>
      <c r="TCG172" s="90"/>
      <c r="TCH172" s="90"/>
      <c r="TCI172" s="90"/>
      <c r="TCJ172" s="90"/>
      <c r="TCK172" s="90"/>
      <c r="TCL172" s="90"/>
      <c r="TCM172" s="90"/>
      <c r="TCN172" s="90"/>
      <c r="TCO172" s="90"/>
      <c r="TCP172" s="90"/>
      <c r="TCQ172" s="90"/>
      <c r="TCR172" s="90"/>
      <c r="TCS172" s="90"/>
      <c r="TCT172" s="90"/>
      <c r="TCU172" s="90"/>
      <c r="TCV172" s="90"/>
      <c r="TCW172" s="90"/>
      <c r="TCX172" s="90"/>
      <c r="TCY172" s="90"/>
      <c r="TCZ172" s="90"/>
      <c r="TDA172" s="90"/>
      <c r="TDB172" s="90"/>
      <c r="TDC172" s="90"/>
      <c r="TDD172" s="90"/>
      <c r="TDE172" s="90"/>
      <c r="TDF172" s="90"/>
      <c r="TDG172" s="90"/>
      <c r="TDH172" s="90"/>
      <c r="TDI172" s="90"/>
      <c r="TDJ172" s="90"/>
      <c r="TDK172" s="90"/>
      <c r="TDL172" s="90"/>
      <c r="TDM172" s="90"/>
      <c r="TDN172" s="90"/>
      <c r="TDO172" s="90"/>
      <c r="TDP172" s="90"/>
      <c r="TDQ172" s="90"/>
      <c r="TDR172" s="90"/>
      <c r="TDS172" s="90"/>
      <c r="TDT172" s="90"/>
      <c r="TDU172" s="90"/>
      <c r="TDV172" s="90"/>
      <c r="TDW172" s="90"/>
      <c r="TDX172" s="90"/>
      <c r="TDY172" s="90"/>
      <c r="TDZ172" s="90"/>
      <c r="TEA172" s="90"/>
      <c r="TEB172" s="90"/>
      <c r="TEC172" s="90"/>
      <c r="TED172" s="90"/>
      <c r="TEE172" s="90"/>
      <c r="TEF172" s="90"/>
      <c r="TEG172" s="90"/>
      <c r="TEH172" s="90"/>
      <c r="TEI172" s="90"/>
      <c r="TEJ172" s="90"/>
      <c r="TEK172" s="90"/>
      <c r="TEL172" s="90"/>
      <c r="TEM172" s="90"/>
      <c r="TEN172" s="90"/>
      <c r="TEO172" s="90"/>
      <c r="TEP172" s="90"/>
      <c r="TEQ172" s="90"/>
      <c r="TER172" s="90"/>
      <c r="TES172" s="90"/>
      <c r="TET172" s="90"/>
      <c r="TEU172" s="90"/>
      <c r="TEV172" s="90"/>
      <c r="TEW172" s="90"/>
      <c r="TEX172" s="90"/>
      <c r="TEY172" s="90"/>
      <c r="TEZ172" s="90"/>
      <c r="TFA172" s="90"/>
      <c r="TFB172" s="90"/>
      <c r="TFC172" s="90"/>
      <c r="TFD172" s="90"/>
      <c r="TFE172" s="90"/>
      <c r="TFF172" s="90"/>
      <c r="TFG172" s="90"/>
      <c r="TFH172" s="90"/>
      <c r="TFI172" s="90"/>
      <c r="TFJ172" s="90"/>
      <c r="TFK172" s="90"/>
      <c r="TFL172" s="90"/>
      <c r="TFM172" s="90"/>
      <c r="TFN172" s="90"/>
      <c r="TFO172" s="90"/>
      <c r="TFP172" s="90"/>
      <c r="TFQ172" s="90"/>
      <c r="TFR172" s="90"/>
      <c r="TFS172" s="90"/>
      <c r="TFT172" s="90"/>
      <c r="TFU172" s="90"/>
      <c r="TFV172" s="90"/>
      <c r="TFW172" s="90"/>
      <c r="TFX172" s="90"/>
      <c r="TFY172" s="90"/>
      <c r="TFZ172" s="90"/>
      <c r="TGA172" s="90"/>
      <c r="TGB172" s="90"/>
      <c r="TGC172" s="90"/>
      <c r="TGD172" s="90"/>
      <c r="TGE172" s="90"/>
      <c r="TGF172" s="90"/>
      <c r="TGG172" s="90"/>
      <c r="TGH172" s="90"/>
      <c r="TGI172" s="90"/>
      <c r="TGJ172" s="90"/>
      <c r="TGK172" s="90"/>
      <c r="TGL172" s="90"/>
      <c r="TGM172" s="90"/>
      <c r="TGN172" s="90"/>
      <c r="TGO172" s="90"/>
      <c r="TGP172" s="90"/>
      <c r="TGQ172" s="90"/>
      <c r="TGR172" s="90"/>
      <c r="TGS172" s="90"/>
      <c r="TGT172" s="90"/>
      <c r="TGU172" s="90"/>
      <c r="TGV172" s="90"/>
      <c r="TGW172" s="90"/>
      <c r="TGX172" s="90"/>
      <c r="TGY172" s="90"/>
      <c r="TGZ172" s="90"/>
      <c r="THA172" s="90"/>
      <c r="THB172" s="90"/>
      <c r="THC172" s="90"/>
      <c r="THD172" s="90"/>
      <c r="THE172" s="90"/>
      <c r="THF172" s="90"/>
      <c r="THG172" s="90"/>
      <c r="THH172" s="90"/>
      <c r="THI172" s="90"/>
      <c r="THJ172" s="90"/>
      <c r="THK172" s="90"/>
      <c r="THL172" s="90"/>
      <c r="THM172" s="90"/>
      <c r="THN172" s="90"/>
      <c r="THO172" s="90"/>
      <c r="THP172" s="90"/>
      <c r="THQ172" s="90"/>
      <c r="THR172" s="90"/>
      <c r="THS172" s="90"/>
      <c r="THT172" s="90"/>
      <c r="THU172" s="90"/>
      <c r="THV172" s="90"/>
      <c r="THW172" s="90"/>
      <c r="THX172" s="90"/>
      <c r="THY172" s="90"/>
      <c r="THZ172" s="90"/>
      <c r="TIA172" s="90"/>
      <c r="TIB172" s="90"/>
      <c r="TIC172" s="90"/>
      <c r="TID172" s="90"/>
      <c r="TIE172" s="90"/>
      <c r="TIF172" s="90"/>
      <c r="TIG172" s="90"/>
      <c r="TIH172" s="90"/>
      <c r="TII172" s="90"/>
      <c r="TIJ172" s="90"/>
      <c r="TIK172" s="90"/>
      <c r="TIL172" s="90"/>
      <c r="TIM172" s="90"/>
      <c r="TIN172" s="90"/>
      <c r="TIO172" s="90"/>
      <c r="TIP172" s="90"/>
      <c r="TIQ172" s="90"/>
      <c r="TIR172" s="90"/>
      <c r="TIS172" s="90"/>
      <c r="TIT172" s="90"/>
      <c r="TIU172" s="90"/>
      <c r="TIV172" s="90"/>
      <c r="TIW172" s="90"/>
      <c r="TIX172" s="90"/>
      <c r="TIY172" s="90"/>
      <c r="TIZ172" s="90"/>
      <c r="TJA172" s="90"/>
      <c r="TJB172" s="90"/>
      <c r="TJC172" s="90"/>
      <c r="TJD172" s="90"/>
      <c r="TJE172" s="90"/>
      <c r="TJF172" s="90"/>
      <c r="TJG172" s="90"/>
      <c r="TJH172" s="90"/>
      <c r="TJI172" s="90"/>
      <c r="TJJ172" s="90"/>
      <c r="TJK172" s="90"/>
      <c r="TJL172" s="90"/>
      <c r="TJM172" s="90"/>
      <c r="TJN172" s="90"/>
      <c r="TJO172" s="90"/>
      <c r="TJP172" s="90"/>
      <c r="TJQ172" s="90"/>
      <c r="TJR172" s="90"/>
      <c r="TJS172" s="90"/>
      <c r="TJT172" s="90"/>
      <c r="TJU172" s="90"/>
      <c r="TJV172" s="90"/>
      <c r="TJW172" s="90"/>
      <c r="TJX172" s="90"/>
      <c r="TJY172" s="90"/>
      <c r="TJZ172" s="90"/>
      <c r="TKA172" s="90"/>
      <c r="TKB172" s="90"/>
      <c r="TKC172" s="90"/>
      <c r="TKD172" s="90"/>
      <c r="TKE172" s="90"/>
      <c r="TKF172" s="90"/>
      <c r="TKG172" s="90"/>
      <c r="TKH172" s="90"/>
      <c r="TKI172" s="90"/>
      <c r="TKJ172" s="90"/>
      <c r="TKK172" s="90"/>
      <c r="TKL172" s="90"/>
      <c r="TKM172" s="90"/>
      <c r="TKN172" s="90"/>
      <c r="TKO172" s="90"/>
      <c r="TKP172" s="90"/>
      <c r="TKQ172" s="90"/>
      <c r="TKR172" s="90"/>
      <c r="TKS172" s="90"/>
      <c r="TKT172" s="90"/>
      <c r="TKU172" s="90"/>
      <c r="TKV172" s="90"/>
      <c r="TKW172" s="90"/>
      <c r="TKX172" s="90"/>
      <c r="TKY172" s="90"/>
      <c r="TKZ172" s="90"/>
      <c r="TLA172" s="90"/>
      <c r="TLB172" s="90"/>
      <c r="TLC172" s="90"/>
      <c r="TLD172" s="90"/>
      <c r="TLE172" s="90"/>
      <c r="TLF172" s="90"/>
      <c r="TLG172" s="90"/>
      <c r="TLH172" s="90"/>
      <c r="TLI172" s="90"/>
      <c r="TLJ172" s="90"/>
      <c r="TLK172" s="90"/>
      <c r="TLL172" s="90"/>
      <c r="TLM172" s="90"/>
      <c r="TLN172" s="90"/>
      <c r="TLO172" s="90"/>
      <c r="TLP172" s="90"/>
      <c r="TLQ172" s="90"/>
      <c r="TLR172" s="90"/>
      <c r="TLS172" s="90"/>
      <c r="TLT172" s="90"/>
      <c r="TLU172" s="90"/>
      <c r="TLV172" s="90"/>
      <c r="TLW172" s="90"/>
      <c r="TLX172" s="90"/>
      <c r="TLY172" s="90"/>
      <c r="TLZ172" s="90"/>
      <c r="TMA172" s="90"/>
      <c r="TMB172" s="90"/>
      <c r="TMC172" s="90"/>
      <c r="TMD172" s="90"/>
      <c r="TME172" s="90"/>
      <c r="TMF172" s="90"/>
      <c r="TMG172" s="90"/>
      <c r="TMH172" s="90"/>
      <c r="TMI172" s="90"/>
      <c r="TMJ172" s="90"/>
      <c r="TMK172" s="90"/>
      <c r="TML172" s="90"/>
      <c r="TMM172" s="90"/>
      <c r="TMN172" s="90"/>
      <c r="TMO172" s="90"/>
      <c r="TMP172" s="90"/>
      <c r="TMQ172" s="90"/>
      <c r="TMR172" s="90"/>
      <c r="TMS172" s="90"/>
      <c r="TMT172" s="90"/>
      <c r="TMU172" s="90"/>
      <c r="TMV172" s="90"/>
      <c r="TMW172" s="90"/>
      <c r="TMX172" s="90"/>
      <c r="TMY172" s="90"/>
      <c r="TMZ172" s="90"/>
      <c r="TNA172" s="90"/>
      <c r="TNB172" s="90"/>
      <c r="TNC172" s="90"/>
      <c r="TND172" s="90"/>
      <c r="TNE172" s="90"/>
      <c r="TNF172" s="90"/>
      <c r="TNG172" s="90"/>
      <c r="TNH172" s="90"/>
      <c r="TNI172" s="90"/>
      <c r="TNJ172" s="90"/>
      <c r="TNK172" s="90"/>
      <c r="TNL172" s="90"/>
      <c r="TNM172" s="90"/>
      <c r="TNN172" s="90"/>
      <c r="TNO172" s="90"/>
      <c r="TNP172" s="90"/>
      <c r="TNQ172" s="90"/>
      <c r="TNR172" s="90"/>
      <c r="TNS172" s="90"/>
      <c r="TNT172" s="90"/>
      <c r="TNU172" s="90"/>
      <c r="TNV172" s="90"/>
      <c r="TNW172" s="90"/>
      <c r="TNX172" s="90"/>
      <c r="TNY172" s="90"/>
      <c r="TNZ172" s="90"/>
      <c r="TOA172" s="90"/>
      <c r="TOB172" s="90"/>
      <c r="TOC172" s="90"/>
      <c r="TOD172" s="90"/>
      <c r="TOE172" s="90"/>
      <c r="TOF172" s="90"/>
      <c r="TOG172" s="90"/>
      <c r="TOH172" s="90"/>
      <c r="TOI172" s="90"/>
      <c r="TOJ172" s="90"/>
      <c r="TOK172" s="90"/>
      <c r="TOL172" s="90"/>
      <c r="TOM172" s="90"/>
      <c r="TON172" s="90"/>
      <c r="TOO172" s="90"/>
      <c r="TOP172" s="90"/>
      <c r="TOQ172" s="90"/>
      <c r="TOR172" s="90"/>
      <c r="TOS172" s="90"/>
      <c r="TOT172" s="90"/>
      <c r="TOU172" s="90"/>
      <c r="TOV172" s="90"/>
      <c r="TOW172" s="90"/>
      <c r="TOX172" s="90"/>
      <c r="TOY172" s="90"/>
      <c r="TOZ172" s="90"/>
      <c r="TPA172" s="90"/>
      <c r="TPB172" s="90"/>
      <c r="TPC172" s="90"/>
      <c r="TPD172" s="90"/>
      <c r="TPE172" s="90"/>
      <c r="TPF172" s="90"/>
      <c r="TPG172" s="90"/>
      <c r="TPH172" s="90"/>
      <c r="TPI172" s="90"/>
      <c r="TPJ172" s="90"/>
      <c r="TPK172" s="90"/>
      <c r="TPL172" s="90"/>
      <c r="TPM172" s="90"/>
      <c r="TPN172" s="90"/>
      <c r="TPO172" s="90"/>
      <c r="TPP172" s="90"/>
      <c r="TPQ172" s="90"/>
      <c r="TPR172" s="90"/>
      <c r="TPS172" s="90"/>
      <c r="TPT172" s="90"/>
      <c r="TPU172" s="90"/>
      <c r="TPV172" s="90"/>
      <c r="TPW172" s="90"/>
      <c r="TPX172" s="90"/>
      <c r="TPY172" s="90"/>
      <c r="TPZ172" s="90"/>
      <c r="TQA172" s="90"/>
      <c r="TQB172" s="90"/>
      <c r="TQC172" s="90"/>
      <c r="TQD172" s="90"/>
      <c r="TQE172" s="90"/>
      <c r="TQF172" s="90"/>
      <c r="TQG172" s="90"/>
      <c r="TQH172" s="90"/>
      <c r="TQI172" s="90"/>
      <c r="TQJ172" s="90"/>
      <c r="TQK172" s="90"/>
      <c r="TQL172" s="90"/>
      <c r="TQM172" s="90"/>
      <c r="TQN172" s="90"/>
      <c r="TQO172" s="90"/>
      <c r="TQP172" s="90"/>
      <c r="TQQ172" s="90"/>
      <c r="TQR172" s="90"/>
      <c r="TQS172" s="90"/>
      <c r="TQT172" s="90"/>
      <c r="TQU172" s="90"/>
      <c r="TQV172" s="90"/>
      <c r="TQW172" s="90"/>
      <c r="TQX172" s="90"/>
      <c r="TQY172" s="90"/>
      <c r="TQZ172" s="90"/>
      <c r="TRA172" s="90"/>
      <c r="TRB172" s="90"/>
      <c r="TRC172" s="90"/>
      <c r="TRD172" s="90"/>
      <c r="TRE172" s="90"/>
      <c r="TRF172" s="90"/>
      <c r="TRG172" s="90"/>
      <c r="TRH172" s="90"/>
      <c r="TRI172" s="90"/>
      <c r="TRJ172" s="90"/>
      <c r="TRK172" s="90"/>
      <c r="TRL172" s="90"/>
      <c r="TRM172" s="90"/>
      <c r="TRN172" s="90"/>
      <c r="TRO172" s="90"/>
      <c r="TRP172" s="90"/>
      <c r="TRQ172" s="90"/>
      <c r="TRR172" s="90"/>
      <c r="TRS172" s="90"/>
      <c r="TRT172" s="90"/>
      <c r="TRU172" s="90"/>
      <c r="TRV172" s="90"/>
      <c r="TRW172" s="90"/>
      <c r="TRX172" s="90"/>
      <c r="TRY172" s="90"/>
      <c r="TRZ172" s="90"/>
      <c r="TSA172" s="90"/>
      <c r="TSB172" s="90"/>
      <c r="TSC172" s="90"/>
      <c r="TSD172" s="90"/>
      <c r="TSE172" s="90"/>
      <c r="TSF172" s="90"/>
      <c r="TSG172" s="90"/>
      <c r="TSH172" s="90"/>
      <c r="TSI172" s="90"/>
      <c r="TSJ172" s="90"/>
      <c r="TSK172" s="90"/>
      <c r="TSL172" s="90"/>
      <c r="TSM172" s="90"/>
      <c r="TSN172" s="90"/>
      <c r="TSO172" s="90"/>
      <c r="TSP172" s="90"/>
      <c r="TSQ172" s="90"/>
      <c r="TSR172" s="90"/>
      <c r="TSS172" s="90"/>
      <c r="TST172" s="90"/>
      <c r="TSU172" s="90"/>
      <c r="TSV172" s="90"/>
      <c r="TSW172" s="90"/>
      <c r="TSX172" s="90"/>
      <c r="TSY172" s="90"/>
      <c r="TSZ172" s="90"/>
      <c r="TTA172" s="90"/>
      <c r="TTB172" s="90"/>
      <c r="TTC172" s="90"/>
      <c r="TTD172" s="90"/>
      <c r="TTE172" s="90"/>
      <c r="TTF172" s="90"/>
      <c r="TTG172" s="90"/>
      <c r="TTH172" s="90"/>
      <c r="TTI172" s="90"/>
      <c r="TTJ172" s="90"/>
      <c r="TTK172" s="90"/>
      <c r="TTL172" s="90"/>
      <c r="TTM172" s="90"/>
      <c r="TTN172" s="90"/>
      <c r="TTO172" s="90"/>
      <c r="TTP172" s="90"/>
      <c r="TTQ172" s="90"/>
      <c r="TTR172" s="90"/>
      <c r="TTS172" s="90"/>
      <c r="TTT172" s="90"/>
      <c r="TTU172" s="90"/>
      <c r="TTV172" s="90"/>
      <c r="TTW172" s="90"/>
      <c r="TTX172" s="90"/>
      <c r="TTY172" s="90"/>
      <c r="TTZ172" s="90"/>
      <c r="TUA172" s="90"/>
      <c r="TUB172" s="90"/>
      <c r="TUC172" s="90"/>
      <c r="TUD172" s="90"/>
      <c r="TUE172" s="90"/>
      <c r="TUF172" s="90"/>
      <c r="TUG172" s="90"/>
      <c r="TUH172" s="90"/>
      <c r="TUI172" s="90"/>
      <c r="TUJ172" s="90"/>
      <c r="TUK172" s="90"/>
      <c r="TUL172" s="90"/>
      <c r="TUM172" s="90"/>
      <c r="TUN172" s="90"/>
      <c r="TUO172" s="90"/>
      <c r="TUP172" s="90"/>
      <c r="TUQ172" s="90"/>
      <c r="TUR172" s="90"/>
      <c r="TUS172" s="90"/>
      <c r="TUT172" s="90"/>
      <c r="TUU172" s="90"/>
      <c r="TUV172" s="90"/>
      <c r="TUW172" s="90"/>
      <c r="TUX172" s="90"/>
      <c r="TUY172" s="90"/>
      <c r="TUZ172" s="90"/>
      <c r="TVA172" s="90"/>
      <c r="TVB172" s="90"/>
      <c r="TVC172" s="90"/>
      <c r="TVD172" s="90"/>
      <c r="TVE172" s="90"/>
      <c r="TVF172" s="90"/>
      <c r="TVG172" s="90"/>
      <c r="TVH172" s="90"/>
      <c r="TVI172" s="90"/>
      <c r="TVJ172" s="90"/>
      <c r="TVK172" s="90"/>
      <c r="TVL172" s="90"/>
      <c r="TVM172" s="90"/>
      <c r="TVN172" s="90"/>
      <c r="TVO172" s="90"/>
      <c r="TVP172" s="90"/>
      <c r="TVQ172" s="90"/>
      <c r="TVR172" s="90"/>
      <c r="TVS172" s="90"/>
      <c r="TVT172" s="90"/>
      <c r="TVU172" s="90"/>
      <c r="TVV172" s="90"/>
      <c r="TVW172" s="90"/>
      <c r="TVX172" s="90"/>
      <c r="TVY172" s="90"/>
      <c r="TVZ172" s="90"/>
      <c r="TWA172" s="90"/>
      <c r="TWB172" s="90"/>
      <c r="TWC172" s="90"/>
      <c r="TWD172" s="90"/>
      <c r="TWE172" s="90"/>
      <c r="TWF172" s="90"/>
      <c r="TWG172" s="90"/>
      <c r="TWH172" s="90"/>
      <c r="TWI172" s="90"/>
      <c r="TWJ172" s="90"/>
      <c r="TWK172" s="90"/>
      <c r="TWL172" s="90"/>
      <c r="TWM172" s="90"/>
      <c r="TWN172" s="90"/>
      <c r="TWO172" s="90"/>
      <c r="TWP172" s="90"/>
      <c r="TWQ172" s="90"/>
      <c r="TWR172" s="90"/>
      <c r="TWS172" s="90"/>
      <c r="TWT172" s="90"/>
      <c r="TWU172" s="90"/>
      <c r="TWV172" s="90"/>
      <c r="TWW172" s="90"/>
      <c r="TWX172" s="90"/>
      <c r="TWY172" s="90"/>
      <c r="TWZ172" s="90"/>
      <c r="TXA172" s="90"/>
      <c r="TXB172" s="90"/>
      <c r="TXC172" s="90"/>
      <c r="TXD172" s="90"/>
      <c r="TXE172" s="90"/>
      <c r="TXF172" s="90"/>
      <c r="TXG172" s="90"/>
      <c r="TXH172" s="90"/>
      <c r="TXI172" s="90"/>
      <c r="TXJ172" s="90"/>
      <c r="TXK172" s="90"/>
      <c r="TXL172" s="90"/>
      <c r="TXM172" s="90"/>
      <c r="TXN172" s="90"/>
      <c r="TXO172" s="90"/>
      <c r="TXP172" s="90"/>
      <c r="TXQ172" s="90"/>
      <c r="TXR172" s="90"/>
      <c r="TXS172" s="90"/>
      <c r="TXT172" s="90"/>
      <c r="TXU172" s="90"/>
      <c r="TXV172" s="90"/>
      <c r="TXW172" s="90"/>
      <c r="TXX172" s="90"/>
      <c r="TXY172" s="90"/>
      <c r="TXZ172" s="90"/>
      <c r="TYA172" s="90"/>
      <c r="TYB172" s="90"/>
      <c r="TYC172" s="90"/>
      <c r="TYD172" s="90"/>
      <c r="TYE172" s="90"/>
      <c r="TYF172" s="90"/>
      <c r="TYG172" s="90"/>
      <c r="TYH172" s="90"/>
      <c r="TYI172" s="90"/>
      <c r="TYJ172" s="90"/>
      <c r="TYK172" s="90"/>
      <c r="TYL172" s="90"/>
      <c r="TYM172" s="90"/>
      <c r="TYN172" s="90"/>
      <c r="TYO172" s="90"/>
      <c r="TYP172" s="90"/>
      <c r="TYQ172" s="90"/>
      <c r="TYR172" s="90"/>
      <c r="TYS172" s="90"/>
      <c r="TYT172" s="90"/>
      <c r="TYU172" s="90"/>
      <c r="TYV172" s="90"/>
      <c r="TYW172" s="90"/>
      <c r="TYX172" s="90"/>
      <c r="TYY172" s="90"/>
      <c r="TYZ172" s="90"/>
      <c r="TZA172" s="90"/>
      <c r="TZB172" s="90"/>
      <c r="TZC172" s="90"/>
      <c r="TZD172" s="90"/>
      <c r="TZE172" s="90"/>
      <c r="TZF172" s="90"/>
      <c r="TZG172" s="90"/>
      <c r="TZH172" s="90"/>
      <c r="TZI172" s="90"/>
      <c r="TZJ172" s="90"/>
      <c r="TZK172" s="90"/>
      <c r="TZL172" s="90"/>
      <c r="TZM172" s="90"/>
      <c r="TZN172" s="90"/>
      <c r="TZO172" s="90"/>
      <c r="TZP172" s="90"/>
      <c r="TZQ172" s="90"/>
      <c r="TZR172" s="90"/>
      <c r="TZS172" s="90"/>
      <c r="TZT172" s="90"/>
      <c r="TZU172" s="90"/>
      <c r="TZV172" s="90"/>
      <c r="TZW172" s="90"/>
      <c r="TZX172" s="90"/>
      <c r="TZY172" s="90"/>
      <c r="TZZ172" s="90"/>
      <c r="UAA172" s="90"/>
      <c r="UAB172" s="90"/>
      <c r="UAC172" s="90"/>
      <c r="UAD172" s="90"/>
      <c r="UAE172" s="90"/>
      <c r="UAF172" s="90"/>
      <c r="UAG172" s="90"/>
      <c r="UAH172" s="90"/>
      <c r="UAI172" s="90"/>
      <c r="UAJ172" s="90"/>
      <c r="UAK172" s="90"/>
      <c r="UAL172" s="90"/>
      <c r="UAM172" s="90"/>
      <c r="UAN172" s="90"/>
      <c r="UAO172" s="90"/>
      <c r="UAP172" s="90"/>
      <c r="UAQ172" s="90"/>
      <c r="UAR172" s="90"/>
      <c r="UAS172" s="90"/>
      <c r="UAT172" s="90"/>
      <c r="UAU172" s="90"/>
      <c r="UAV172" s="90"/>
      <c r="UAW172" s="90"/>
      <c r="UAX172" s="90"/>
      <c r="UAY172" s="90"/>
      <c r="UAZ172" s="90"/>
      <c r="UBA172" s="90"/>
      <c r="UBB172" s="90"/>
      <c r="UBC172" s="90"/>
      <c r="UBD172" s="90"/>
      <c r="UBE172" s="90"/>
      <c r="UBF172" s="90"/>
      <c r="UBG172" s="90"/>
      <c r="UBH172" s="90"/>
      <c r="UBI172" s="90"/>
      <c r="UBJ172" s="90"/>
      <c r="UBK172" s="90"/>
      <c r="UBL172" s="90"/>
      <c r="UBM172" s="90"/>
      <c r="UBN172" s="90"/>
      <c r="UBO172" s="90"/>
      <c r="UBP172" s="90"/>
      <c r="UBQ172" s="90"/>
      <c r="UBR172" s="90"/>
      <c r="UBS172" s="90"/>
      <c r="UBT172" s="90"/>
      <c r="UBU172" s="90"/>
      <c r="UBV172" s="90"/>
      <c r="UBW172" s="90"/>
      <c r="UBX172" s="90"/>
      <c r="UBY172" s="90"/>
      <c r="UBZ172" s="90"/>
      <c r="UCA172" s="90"/>
      <c r="UCB172" s="90"/>
      <c r="UCC172" s="90"/>
      <c r="UCD172" s="90"/>
      <c r="UCE172" s="90"/>
      <c r="UCF172" s="90"/>
      <c r="UCG172" s="90"/>
      <c r="UCH172" s="90"/>
      <c r="UCI172" s="90"/>
      <c r="UCJ172" s="90"/>
      <c r="UCK172" s="90"/>
      <c r="UCL172" s="90"/>
      <c r="UCM172" s="90"/>
      <c r="UCN172" s="90"/>
      <c r="UCO172" s="90"/>
      <c r="UCP172" s="90"/>
      <c r="UCQ172" s="90"/>
      <c r="UCR172" s="90"/>
      <c r="UCS172" s="90"/>
      <c r="UCT172" s="90"/>
      <c r="UCU172" s="90"/>
      <c r="UCV172" s="90"/>
      <c r="UCW172" s="90"/>
      <c r="UCX172" s="90"/>
      <c r="UCY172" s="90"/>
      <c r="UCZ172" s="90"/>
      <c r="UDA172" s="90"/>
      <c r="UDB172" s="90"/>
      <c r="UDC172" s="90"/>
      <c r="UDD172" s="90"/>
      <c r="UDE172" s="90"/>
      <c r="UDF172" s="90"/>
      <c r="UDG172" s="90"/>
      <c r="UDH172" s="90"/>
      <c r="UDI172" s="90"/>
      <c r="UDJ172" s="90"/>
      <c r="UDK172" s="90"/>
      <c r="UDL172" s="90"/>
      <c r="UDM172" s="90"/>
      <c r="UDN172" s="90"/>
      <c r="UDO172" s="90"/>
      <c r="UDP172" s="90"/>
      <c r="UDQ172" s="90"/>
      <c r="UDR172" s="90"/>
      <c r="UDS172" s="90"/>
      <c r="UDT172" s="90"/>
      <c r="UDU172" s="90"/>
      <c r="UDV172" s="90"/>
      <c r="UDW172" s="90"/>
      <c r="UDX172" s="90"/>
      <c r="UDY172" s="90"/>
      <c r="UDZ172" s="90"/>
      <c r="UEA172" s="90"/>
      <c r="UEB172" s="90"/>
      <c r="UEC172" s="90"/>
      <c r="UED172" s="90"/>
      <c r="UEE172" s="90"/>
      <c r="UEF172" s="90"/>
      <c r="UEG172" s="90"/>
      <c r="UEH172" s="90"/>
      <c r="UEI172" s="90"/>
      <c r="UEJ172" s="90"/>
      <c r="UEK172" s="90"/>
      <c r="UEL172" s="90"/>
      <c r="UEM172" s="90"/>
      <c r="UEN172" s="90"/>
      <c r="UEO172" s="90"/>
      <c r="UEP172" s="90"/>
      <c r="UEQ172" s="90"/>
      <c r="UER172" s="90"/>
      <c r="UES172" s="90"/>
      <c r="UET172" s="90"/>
      <c r="UEU172" s="90"/>
      <c r="UEV172" s="90"/>
      <c r="UEW172" s="90"/>
      <c r="UEX172" s="90"/>
      <c r="UEY172" s="90"/>
      <c r="UEZ172" s="90"/>
      <c r="UFA172" s="90"/>
      <c r="UFB172" s="90"/>
      <c r="UFC172" s="90"/>
      <c r="UFD172" s="90"/>
      <c r="UFE172" s="90"/>
      <c r="UFF172" s="90"/>
      <c r="UFG172" s="90"/>
      <c r="UFH172" s="90"/>
      <c r="UFI172" s="90"/>
      <c r="UFJ172" s="90"/>
      <c r="UFK172" s="90"/>
      <c r="UFL172" s="90"/>
      <c r="UFM172" s="90"/>
      <c r="UFN172" s="90"/>
      <c r="UFO172" s="90"/>
      <c r="UFP172" s="90"/>
      <c r="UFQ172" s="90"/>
      <c r="UFR172" s="90"/>
      <c r="UFS172" s="90"/>
      <c r="UFT172" s="90"/>
      <c r="UFU172" s="90"/>
      <c r="UFV172" s="90"/>
      <c r="UFW172" s="90"/>
      <c r="UFX172" s="90"/>
      <c r="UFY172" s="90"/>
      <c r="UFZ172" s="90"/>
      <c r="UGA172" s="90"/>
      <c r="UGB172" s="90"/>
      <c r="UGC172" s="90"/>
      <c r="UGD172" s="90"/>
      <c r="UGE172" s="90"/>
      <c r="UGF172" s="90"/>
      <c r="UGG172" s="90"/>
      <c r="UGH172" s="90"/>
      <c r="UGI172" s="90"/>
      <c r="UGJ172" s="90"/>
      <c r="UGK172" s="90"/>
      <c r="UGL172" s="90"/>
      <c r="UGM172" s="90"/>
      <c r="UGN172" s="90"/>
      <c r="UGO172" s="90"/>
      <c r="UGP172" s="90"/>
      <c r="UGQ172" s="90"/>
      <c r="UGR172" s="90"/>
      <c r="UGS172" s="90"/>
      <c r="UGT172" s="90"/>
      <c r="UGU172" s="90"/>
      <c r="UGV172" s="90"/>
      <c r="UGW172" s="90"/>
      <c r="UGX172" s="90"/>
      <c r="UGY172" s="90"/>
      <c r="UGZ172" s="90"/>
      <c r="UHA172" s="90"/>
      <c r="UHB172" s="90"/>
      <c r="UHC172" s="90"/>
      <c r="UHD172" s="90"/>
      <c r="UHE172" s="90"/>
      <c r="UHF172" s="90"/>
      <c r="UHG172" s="90"/>
      <c r="UHH172" s="90"/>
      <c r="UHI172" s="90"/>
      <c r="UHJ172" s="90"/>
      <c r="UHK172" s="90"/>
      <c r="UHL172" s="90"/>
      <c r="UHM172" s="90"/>
      <c r="UHN172" s="90"/>
      <c r="UHO172" s="90"/>
      <c r="UHP172" s="90"/>
      <c r="UHQ172" s="90"/>
      <c r="UHR172" s="90"/>
      <c r="UHS172" s="90"/>
      <c r="UHT172" s="90"/>
      <c r="UHU172" s="90"/>
      <c r="UHV172" s="90"/>
      <c r="UHW172" s="90"/>
      <c r="UHX172" s="90"/>
      <c r="UHY172" s="90"/>
      <c r="UHZ172" s="90"/>
      <c r="UIA172" s="90"/>
      <c r="UIB172" s="90"/>
      <c r="UIC172" s="90"/>
      <c r="UID172" s="90"/>
      <c r="UIE172" s="90"/>
      <c r="UIF172" s="90"/>
      <c r="UIG172" s="90"/>
      <c r="UIH172" s="90"/>
      <c r="UII172" s="90"/>
      <c r="UIJ172" s="90"/>
      <c r="UIK172" s="90"/>
      <c r="UIL172" s="90"/>
      <c r="UIM172" s="90"/>
      <c r="UIN172" s="90"/>
      <c r="UIO172" s="90"/>
      <c r="UIP172" s="90"/>
      <c r="UIQ172" s="90"/>
      <c r="UIR172" s="90"/>
      <c r="UIS172" s="90"/>
      <c r="UIT172" s="90"/>
      <c r="UIU172" s="90"/>
      <c r="UIV172" s="90"/>
      <c r="UIW172" s="90"/>
      <c r="UIX172" s="90"/>
      <c r="UIY172" s="90"/>
      <c r="UIZ172" s="90"/>
      <c r="UJA172" s="90"/>
      <c r="UJB172" s="90"/>
      <c r="UJC172" s="90"/>
      <c r="UJD172" s="90"/>
      <c r="UJE172" s="90"/>
      <c r="UJF172" s="90"/>
      <c r="UJG172" s="90"/>
      <c r="UJH172" s="90"/>
      <c r="UJI172" s="90"/>
      <c r="UJJ172" s="90"/>
      <c r="UJK172" s="90"/>
      <c r="UJL172" s="90"/>
      <c r="UJM172" s="90"/>
      <c r="UJN172" s="90"/>
      <c r="UJO172" s="90"/>
      <c r="UJP172" s="90"/>
      <c r="UJQ172" s="90"/>
      <c r="UJR172" s="90"/>
      <c r="UJS172" s="90"/>
      <c r="UJT172" s="90"/>
      <c r="UJU172" s="90"/>
      <c r="UJV172" s="90"/>
      <c r="UJW172" s="90"/>
      <c r="UJX172" s="90"/>
      <c r="UJY172" s="90"/>
      <c r="UJZ172" s="90"/>
      <c r="UKA172" s="90"/>
      <c r="UKB172" s="90"/>
      <c r="UKC172" s="90"/>
      <c r="UKD172" s="90"/>
      <c r="UKE172" s="90"/>
      <c r="UKF172" s="90"/>
      <c r="UKG172" s="90"/>
      <c r="UKH172" s="90"/>
      <c r="UKI172" s="90"/>
      <c r="UKJ172" s="90"/>
      <c r="UKK172" s="90"/>
      <c r="UKL172" s="90"/>
      <c r="UKM172" s="90"/>
      <c r="UKN172" s="90"/>
      <c r="UKO172" s="90"/>
      <c r="UKP172" s="90"/>
      <c r="UKQ172" s="90"/>
      <c r="UKR172" s="90"/>
      <c r="UKS172" s="90"/>
      <c r="UKT172" s="90"/>
      <c r="UKU172" s="90"/>
      <c r="UKV172" s="90"/>
      <c r="UKW172" s="90"/>
      <c r="UKX172" s="90"/>
      <c r="UKY172" s="90"/>
      <c r="UKZ172" s="90"/>
      <c r="ULA172" s="90"/>
      <c r="ULB172" s="90"/>
      <c r="ULC172" s="90"/>
      <c r="ULD172" s="90"/>
      <c r="ULE172" s="90"/>
      <c r="ULF172" s="90"/>
      <c r="ULG172" s="90"/>
      <c r="ULH172" s="90"/>
      <c r="ULI172" s="90"/>
      <c r="ULJ172" s="90"/>
      <c r="ULK172" s="90"/>
      <c r="ULL172" s="90"/>
      <c r="ULM172" s="90"/>
      <c r="ULN172" s="90"/>
      <c r="ULO172" s="90"/>
      <c r="ULP172" s="90"/>
      <c r="ULQ172" s="90"/>
      <c r="ULR172" s="90"/>
      <c r="ULS172" s="90"/>
      <c r="ULT172" s="90"/>
      <c r="ULU172" s="90"/>
      <c r="ULV172" s="90"/>
      <c r="ULW172" s="90"/>
      <c r="ULX172" s="90"/>
      <c r="ULY172" s="90"/>
      <c r="ULZ172" s="90"/>
      <c r="UMA172" s="90"/>
      <c r="UMB172" s="90"/>
      <c r="UMC172" s="90"/>
      <c r="UMD172" s="90"/>
      <c r="UME172" s="90"/>
      <c r="UMF172" s="90"/>
      <c r="UMG172" s="90"/>
      <c r="UMH172" s="90"/>
      <c r="UMI172" s="90"/>
      <c r="UMJ172" s="90"/>
      <c r="UMK172" s="90"/>
      <c r="UML172" s="90"/>
      <c r="UMM172" s="90"/>
      <c r="UMN172" s="90"/>
      <c r="UMO172" s="90"/>
      <c r="UMP172" s="90"/>
      <c r="UMQ172" s="90"/>
      <c r="UMR172" s="90"/>
      <c r="UMS172" s="90"/>
      <c r="UMT172" s="90"/>
      <c r="UMU172" s="90"/>
      <c r="UMV172" s="90"/>
      <c r="UMW172" s="90"/>
      <c r="UMX172" s="90"/>
      <c r="UMY172" s="90"/>
      <c r="UMZ172" s="90"/>
      <c r="UNA172" s="90"/>
      <c r="UNB172" s="90"/>
      <c r="UNC172" s="90"/>
      <c r="UND172" s="90"/>
      <c r="UNE172" s="90"/>
      <c r="UNF172" s="90"/>
      <c r="UNG172" s="90"/>
      <c r="UNH172" s="90"/>
      <c r="UNI172" s="90"/>
      <c r="UNJ172" s="90"/>
      <c r="UNK172" s="90"/>
      <c r="UNL172" s="90"/>
      <c r="UNM172" s="90"/>
      <c r="UNN172" s="90"/>
      <c r="UNO172" s="90"/>
      <c r="UNP172" s="90"/>
      <c r="UNQ172" s="90"/>
      <c r="UNR172" s="90"/>
      <c r="UNS172" s="90"/>
      <c r="UNT172" s="90"/>
      <c r="UNU172" s="90"/>
      <c r="UNV172" s="90"/>
      <c r="UNW172" s="90"/>
      <c r="UNX172" s="90"/>
      <c r="UNY172" s="90"/>
      <c r="UNZ172" s="90"/>
      <c r="UOA172" s="90"/>
      <c r="UOB172" s="90"/>
      <c r="UOC172" s="90"/>
      <c r="UOD172" s="90"/>
      <c r="UOE172" s="90"/>
      <c r="UOF172" s="90"/>
      <c r="UOG172" s="90"/>
      <c r="UOH172" s="90"/>
      <c r="UOI172" s="90"/>
      <c r="UOJ172" s="90"/>
      <c r="UOK172" s="90"/>
      <c r="UOL172" s="90"/>
      <c r="UOM172" s="90"/>
      <c r="UON172" s="90"/>
      <c r="UOO172" s="90"/>
      <c r="UOP172" s="90"/>
      <c r="UOQ172" s="90"/>
      <c r="UOR172" s="90"/>
      <c r="UOS172" s="90"/>
      <c r="UOT172" s="90"/>
      <c r="UOU172" s="90"/>
      <c r="UOV172" s="90"/>
      <c r="UOW172" s="90"/>
      <c r="UOX172" s="90"/>
      <c r="UOY172" s="90"/>
      <c r="UOZ172" s="90"/>
      <c r="UPA172" s="90"/>
      <c r="UPB172" s="90"/>
      <c r="UPC172" s="90"/>
      <c r="UPD172" s="90"/>
      <c r="UPE172" s="90"/>
      <c r="UPF172" s="90"/>
      <c r="UPG172" s="90"/>
      <c r="UPH172" s="90"/>
      <c r="UPI172" s="90"/>
      <c r="UPJ172" s="90"/>
      <c r="UPK172" s="90"/>
      <c r="UPL172" s="90"/>
      <c r="UPM172" s="90"/>
      <c r="UPN172" s="90"/>
      <c r="UPO172" s="90"/>
      <c r="UPP172" s="90"/>
      <c r="UPQ172" s="90"/>
      <c r="UPR172" s="90"/>
      <c r="UPS172" s="90"/>
      <c r="UPT172" s="90"/>
      <c r="UPU172" s="90"/>
      <c r="UPV172" s="90"/>
      <c r="UPW172" s="90"/>
      <c r="UPX172" s="90"/>
      <c r="UPY172" s="90"/>
      <c r="UPZ172" s="90"/>
      <c r="UQA172" s="90"/>
      <c r="UQB172" s="90"/>
      <c r="UQC172" s="90"/>
      <c r="UQD172" s="90"/>
      <c r="UQE172" s="90"/>
      <c r="UQF172" s="90"/>
      <c r="UQG172" s="90"/>
      <c r="UQH172" s="90"/>
      <c r="UQI172" s="90"/>
      <c r="UQJ172" s="90"/>
      <c r="UQK172" s="90"/>
      <c r="UQL172" s="90"/>
      <c r="UQM172" s="90"/>
      <c r="UQN172" s="90"/>
      <c r="UQO172" s="90"/>
      <c r="UQP172" s="90"/>
      <c r="UQQ172" s="90"/>
      <c r="UQR172" s="90"/>
      <c r="UQS172" s="90"/>
      <c r="UQT172" s="90"/>
      <c r="UQU172" s="90"/>
      <c r="UQV172" s="90"/>
      <c r="UQW172" s="90"/>
      <c r="UQX172" s="90"/>
      <c r="UQY172" s="90"/>
      <c r="UQZ172" s="90"/>
      <c r="URA172" s="90"/>
      <c r="URB172" s="90"/>
      <c r="URC172" s="90"/>
      <c r="URD172" s="90"/>
      <c r="URE172" s="90"/>
      <c r="URF172" s="90"/>
      <c r="URG172" s="90"/>
      <c r="URH172" s="90"/>
      <c r="URI172" s="90"/>
      <c r="URJ172" s="90"/>
      <c r="URK172" s="90"/>
      <c r="URL172" s="90"/>
      <c r="URM172" s="90"/>
      <c r="URN172" s="90"/>
      <c r="URO172" s="90"/>
      <c r="URP172" s="90"/>
      <c r="URQ172" s="90"/>
      <c r="URR172" s="90"/>
      <c r="URS172" s="90"/>
      <c r="URT172" s="90"/>
      <c r="URU172" s="90"/>
      <c r="URV172" s="90"/>
      <c r="URW172" s="90"/>
      <c r="URX172" s="90"/>
      <c r="URY172" s="90"/>
      <c r="URZ172" s="90"/>
      <c r="USA172" s="90"/>
      <c r="USB172" s="90"/>
      <c r="USC172" s="90"/>
      <c r="USD172" s="90"/>
      <c r="USE172" s="90"/>
      <c r="USF172" s="90"/>
      <c r="USG172" s="90"/>
      <c r="USH172" s="90"/>
      <c r="USI172" s="90"/>
      <c r="USJ172" s="90"/>
      <c r="USK172" s="90"/>
      <c r="USL172" s="90"/>
      <c r="USM172" s="90"/>
      <c r="USN172" s="90"/>
      <c r="USO172" s="90"/>
      <c r="USP172" s="90"/>
      <c r="USQ172" s="90"/>
      <c r="USR172" s="90"/>
      <c r="USS172" s="90"/>
      <c r="UST172" s="90"/>
      <c r="USU172" s="90"/>
      <c r="USV172" s="90"/>
      <c r="USW172" s="90"/>
      <c r="USX172" s="90"/>
      <c r="USY172" s="90"/>
      <c r="USZ172" s="90"/>
      <c r="UTA172" s="90"/>
      <c r="UTB172" s="90"/>
      <c r="UTC172" s="90"/>
      <c r="UTD172" s="90"/>
      <c r="UTE172" s="90"/>
      <c r="UTF172" s="90"/>
      <c r="UTG172" s="90"/>
      <c r="UTH172" s="90"/>
      <c r="UTI172" s="90"/>
      <c r="UTJ172" s="90"/>
      <c r="UTK172" s="90"/>
      <c r="UTL172" s="90"/>
      <c r="UTM172" s="90"/>
      <c r="UTN172" s="90"/>
      <c r="UTO172" s="90"/>
      <c r="UTP172" s="90"/>
      <c r="UTQ172" s="90"/>
      <c r="UTR172" s="90"/>
      <c r="UTS172" s="90"/>
      <c r="UTT172" s="90"/>
      <c r="UTU172" s="90"/>
      <c r="UTV172" s="90"/>
      <c r="UTW172" s="90"/>
      <c r="UTX172" s="90"/>
      <c r="UTY172" s="90"/>
      <c r="UTZ172" s="90"/>
      <c r="UUA172" s="90"/>
      <c r="UUB172" s="90"/>
      <c r="UUC172" s="90"/>
      <c r="UUD172" s="90"/>
      <c r="UUE172" s="90"/>
      <c r="UUF172" s="90"/>
      <c r="UUG172" s="90"/>
      <c r="UUH172" s="90"/>
      <c r="UUI172" s="90"/>
      <c r="UUJ172" s="90"/>
      <c r="UUK172" s="90"/>
      <c r="UUL172" s="90"/>
      <c r="UUM172" s="90"/>
      <c r="UUN172" s="90"/>
      <c r="UUO172" s="90"/>
      <c r="UUP172" s="90"/>
      <c r="UUQ172" s="90"/>
      <c r="UUR172" s="90"/>
      <c r="UUS172" s="90"/>
      <c r="UUT172" s="90"/>
      <c r="UUU172" s="90"/>
      <c r="UUV172" s="90"/>
      <c r="UUW172" s="90"/>
      <c r="UUX172" s="90"/>
      <c r="UUY172" s="90"/>
      <c r="UUZ172" s="90"/>
      <c r="UVA172" s="90"/>
      <c r="UVB172" s="90"/>
      <c r="UVC172" s="90"/>
      <c r="UVD172" s="90"/>
      <c r="UVE172" s="90"/>
      <c r="UVF172" s="90"/>
      <c r="UVG172" s="90"/>
      <c r="UVH172" s="90"/>
      <c r="UVI172" s="90"/>
      <c r="UVJ172" s="90"/>
      <c r="UVK172" s="90"/>
      <c r="UVL172" s="90"/>
      <c r="UVM172" s="90"/>
      <c r="UVN172" s="90"/>
      <c r="UVO172" s="90"/>
      <c r="UVP172" s="90"/>
      <c r="UVQ172" s="90"/>
      <c r="UVR172" s="90"/>
      <c r="UVS172" s="90"/>
      <c r="UVT172" s="90"/>
      <c r="UVU172" s="90"/>
      <c r="UVV172" s="90"/>
      <c r="UVW172" s="90"/>
      <c r="UVX172" s="90"/>
      <c r="UVY172" s="90"/>
      <c r="UVZ172" s="90"/>
      <c r="UWA172" s="90"/>
      <c r="UWB172" s="90"/>
      <c r="UWC172" s="90"/>
      <c r="UWD172" s="90"/>
      <c r="UWE172" s="90"/>
      <c r="UWF172" s="90"/>
      <c r="UWG172" s="90"/>
      <c r="UWH172" s="90"/>
      <c r="UWI172" s="90"/>
      <c r="UWJ172" s="90"/>
      <c r="UWK172" s="90"/>
      <c r="UWL172" s="90"/>
      <c r="UWM172" s="90"/>
      <c r="UWN172" s="90"/>
      <c r="UWO172" s="90"/>
      <c r="UWP172" s="90"/>
      <c r="UWQ172" s="90"/>
      <c r="UWR172" s="90"/>
      <c r="UWS172" s="90"/>
      <c r="UWT172" s="90"/>
      <c r="UWU172" s="90"/>
      <c r="UWV172" s="90"/>
      <c r="UWW172" s="90"/>
      <c r="UWX172" s="90"/>
      <c r="UWY172" s="90"/>
      <c r="UWZ172" s="90"/>
      <c r="UXA172" s="90"/>
      <c r="UXB172" s="90"/>
      <c r="UXC172" s="90"/>
      <c r="UXD172" s="90"/>
      <c r="UXE172" s="90"/>
      <c r="UXF172" s="90"/>
      <c r="UXG172" s="90"/>
      <c r="UXH172" s="90"/>
      <c r="UXI172" s="90"/>
      <c r="UXJ172" s="90"/>
      <c r="UXK172" s="90"/>
      <c r="UXL172" s="90"/>
      <c r="UXM172" s="90"/>
      <c r="UXN172" s="90"/>
      <c r="UXO172" s="90"/>
      <c r="UXP172" s="90"/>
      <c r="UXQ172" s="90"/>
      <c r="UXR172" s="90"/>
      <c r="UXS172" s="90"/>
      <c r="UXT172" s="90"/>
      <c r="UXU172" s="90"/>
      <c r="UXV172" s="90"/>
      <c r="UXW172" s="90"/>
      <c r="UXX172" s="90"/>
      <c r="UXY172" s="90"/>
      <c r="UXZ172" s="90"/>
      <c r="UYA172" s="90"/>
      <c r="UYB172" s="90"/>
      <c r="UYC172" s="90"/>
      <c r="UYD172" s="90"/>
      <c r="UYE172" s="90"/>
      <c r="UYF172" s="90"/>
      <c r="UYG172" s="90"/>
      <c r="UYH172" s="90"/>
      <c r="UYI172" s="90"/>
      <c r="UYJ172" s="90"/>
      <c r="UYK172" s="90"/>
      <c r="UYL172" s="90"/>
      <c r="UYM172" s="90"/>
      <c r="UYN172" s="90"/>
      <c r="UYO172" s="90"/>
      <c r="UYP172" s="90"/>
      <c r="UYQ172" s="90"/>
      <c r="UYR172" s="90"/>
      <c r="UYS172" s="90"/>
      <c r="UYT172" s="90"/>
      <c r="UYU172" s="90"/>
      <c r="UYV172" s="90"/>
      <c r="UYW172" s="90"/>
      <c r="UYX172" s="90"/>
      <c r="UYY172" s="90"/>
      <c r="UYZ172" s="90"/>
      <c r="UZA172" s="90"/>
      <c r="UZB172" s="90"/>
      <c r="UZC172" s="90"/>
      <c r="UZD172" s="90"/>
      <c r="UZE172" s="90"/>
      <c r="UZF172" s="90"/>
      <c r="UZG172" s="90"/>
      <c r="UZH172" s="90"/>
      <c r="UZI172" s="90"/>
      <c r="UZJ172" s="90"/>
      <c r="UZK172" s="90"/>
      <c r="UZL172" s="90"/>
      <c r="UZM172" s="90"/>
      <c r="UZN172" s="90"/>
      <c r="UZO172" s="90"/>
      <c r="UZP172" s="90"/>
      <c r="UZQ172" s="90"/>
      <c r="UZR172" s="90"/>
      <c r="UZS172" s="90"/>
      <c r="UZT172" s="90"/>
      <c r="UZU172" s="90"/>
      <c r="UZV172" s="90"/>
      <c r="UZW172" s="90"/>
      <c r="UZX172" s="90"/>
      <c r="UZY172" s="90"/>
      <c r="UZZ172" s="90"/>
      <c r="VAA172" s="90"/>
      <c r="VAB172" s="90"/>
      <c r="VAC172" s="90"/>
      <c r="VAD172" s="90"/>
      <c r="VAE172" s="90"/>
      <c r="VAF172" s="90"/>
      <c r="VAG172" s="90"/>
      <c r="VAH172" s="90"/>
      <c r="VAI172" s="90"/>
      <c r="VAJ172" s="90"/>
      <c r="VAK172" s="90"/>
      <c r="VAL172" s="90"/>
      <c r="VAM172" s="90"/>
      <c r="VAN172" s="90"/>
      <c r="VAO172" s="90"/>
      <c r="VAP172" s="90"/>
      <c r="VAQ172" s="90"/>
      <c r="VAR172" s="90"/>
      <c r="VAS172" s="90"/>
      <c r="VAT172" s="90"/>
      <c r="VAU172" s="90"/>
      <c r="VAV172" s="90"/>
      <c r="VAW172" s="90"/>
      <c r="VAX172" s="90"/>
      <c r="VAY172" s="90"/>
      <c r="VAZ172" s="90"/>
      <c r="VBA172" s="90"/>
      <c r="VBB172" s="90"/>
      <c r="VBC172" s="90"/>
      <c r="VBD172" s="90"/>
      <c r="VBE172" s="90"/>
      <c r="VBF172" s="90"/>
      <c r="VBG172" s="90"/>
      <c r="VBH172" s="90"/>
      <c r="VBI172" s="90"/>
      <c r="VBJ172" s="90"/>
      <c r="VBK172" s="90"/>
      <c r="VBL172" s="90"/>
      <c r="VBM172" s="90"/>
      <c r="VBN172" s="90"/>
      <c r="VBO172" s="90"/>
      <c r="VBP172" s="90"/>
      <c r="VBQ172" s="90"/>
      <c r="VBR172" s="90"/>
      <c r="VBS172" s="90"/>
      <c r="VBT172" s="90"/>
      <c r="VBU172" s="90"/>
      <c r="VBV172" s="90"/>
      <c r="VBW172" s="90"/>
      <c r="VBX172" s="90"/>
      <c r="VBY172" s="90"/>
      <c r="VBZ172" s="90"/>
      <c r="VCA172" s="90"/>
      <c r="VCB172" s="90"/>
      <c r="VCC172" s="90"/>
      <c r="VCD172" s="90"/>
      <c r="VCE172" s="90"/>
      <c r="VCF172" s="90"/>
      <c r="VCG172" s="90"/>
      <c r="VCH172" s="90"/>
      <c r="VCI172" s="90"/>
      <c r="VCJ172" s="90"/>
      <c r="VCK172" s="90"/>
      <c r="VCL172" s="90"/>
      <c r="VCM172" s="90"/>
      <c r="VCN172" s="90"/>
      <c r="VCO172" s="90"/>
      <c r="VCP172" s="90"/>
      <c r="VCQ172" s="90"/>
      <c r="VCR172" s="90"/>
      <c r="VCS172" s="90"/>
      <c r="VCT172" s="90"/>
      <c r="VCU172" s="90"/>
      <c r="VCV172" s="90"/>
      <c r="VCW172" s="90"/>
      <c r="VCX172" s="90"/>
      <c r="VCY172" s="90"/>
      <c r="VCZ172" s="90"/>
      <c r="VDA172" s="90"/>
      <c r="VDB172" s="90"/>
      <c r="VDC172" s="90"/>
      <c r="VDD172" s="90"/>
      <c r="VDE172" s="90"/>
      <c r="VDF172" s="90"/>
      <c r="VDG172" s="90"/>
      <c r="VDH172" s="90"/>
      <c r="VDI172" s="90"/>
      <c r="VDJ172" s="90"/>
      <c r="VDK172" s="90"/>
      <c r="VDL172" s="90"/>
      <c r="VDM172" s="90"/>
      <c r="VDN172" s="90"/>
      <c r="VDO172" s="90"/>
      <c r="VDP172" s="90"/>
      <c r="VDQ172" s="90"/>
      <c r="VDR172" s="90"/>
      <c r="VDS172" s="90"/>
      <c r="VDT172" s="90"/>
      <c r="VDU172" s="90"/>
      <c r="VDV172" s="90"/>
      <c r="VDW172" s="90"/>
      <c r="VDX172" s="90"/>
      <c r="VDY172" s="90"/>
      <c r="VDZ172" s="90"/>
      <c r="VEA172" s="90"/>
      <c r="VEB172" s="90"/>
      <c r="VEC172" s="90"/>
      <c r="VED172" s="90"/>
      <c r="VEE172" s="90"/>
      <c r="VEF172" s="90"/>
      <c r="VEG172" s="90"/>
      <c r="VEH172" s="90"/>
      <c r="VEI172" s="90"/>
      <c r="VEJ172" s="90"/>
      <c r="VEK172" s="90"/>
      <c r="VEL172" s="90"/>
      <c r="VEM172" s="90"/>
      <c r="VEN172" s="90"/>
      <c r="VEO172" s="90"/>
      <c r="VEP172" s="90"/>
      <c r="VEQ172" s="90"/>
      <c r="VER172" s="90"/>
      <c r="VES172" s="90"/>
      <c r="VET172" s="90"/>
      <c r="VEU172" s="90"/>
      <c r="VEV172" s="90"/>
      <c r="VEW172" s="90"/>
      <c r="VEX172" s="90"/>
      <c r="VEY172" s="90"/>
      <c r="VEZ172" s="90"/>
      <c r="VFA172" s="90"/>
      <c r="VFB172" s="90"/>
      <c r="VFC172" s="90"/>
      <c r="VFD172" s="90"/>
      <c r="VFE172" s="90"/>
      <c r="VFF172" s="90"/>
      <c r="VFG172" s="90"/>
      <c r="VFH172" s="90"/>
      <c r="VFI172" s="90"/>
      <c r="VFJ172" s="90"/>
      <c r="VFK172" s="90"/>
      <c r="VFL172" s="90"/>
      <c r="VFM172" s="90"/>
      <c r="VFN172" s="90"/>
      <c r="VFO172" s="90"/>
      <c r="VFP172" s="90"/>
      <c r="VFQ172" s="90"/>
      <c r="VFR172" s="90"/>
      <c r="VFS172" s="90"/>
      <c r="VFT172" s="90"/>
      <c r="VFU172" s="90"/>
      <c r="VFV172" s="90"/>
      <c r="VFW172" s="90"/>
      <c r="VFX172" s="90"/>
      <c r="VFY172" s="90"/>
      <c r="VFZ172" s="90"/>
      <c r="VGA172" s="90"/>
      <c r="VGB172" s="90"/>
      <c r="VGC172" s="90"/>
      <c r="VGD172" s="90"/>
      <c r="VGE172" s="90"/>
      <c r="VGF172" s="90"/>
      <c r="VGG172" s="90"/>
      <c r="VGH172" s="90"/>
      <c r="VGI172" s="90"/>
      <c r="VGJ172" s="90"/>
      <c r="VGK172" s="90"/>
      <c r="VGL172" s="90"/>
      <c r="VGM172" s="90"/>
      <c r="VGN172" s="90"/>
      <c r="VGO172" s="90"/>
      <c r="VGP172" s="90"/>
      <c r="VGQ172" s="90"/>
      <c r="VGR172" s="90"/>
      <c r="VGS172" s="90"/>
      <c r="VGT172" s="90"/>
      <c r="VGU172" s="90"/>
      <c r="VGV172" s="90"/>
      <c r="VGW172" s="90"/>
      <c r="VGX172" s="90"/>
      <c r="VGY172" s="90"/>
      <c r="VGZ172" s="90"/>
      <c r="VHA172" s="90"/>
      <c r="VHB172" s="90"/>
      <c r="VHC172" s="90"/>
      <c r="VHD172" s="90"/>
      <c r="VHE172" s="90"/>
      <c r="VHF172" s="90"/>
      <c r="VHG172" s="90"/>
      <c r="VHH172" s="90"/>
      <c r="VHI172" s="90"/>
      <c r="VHJ172" s="90"/>
      <c r="VHK172" s="90"/>
      <c r="VHL172" s="90"/>
      <c r="VHM172" s="90"/>
      <c r="VHN172" s="90"/>
      <c r="VHO172" s="90"/>
      <c r="VHP172" s="90"/>
      <c r="VHQ172" s="90"/>
      <c r="VHR172" s="90"/>
      <c r="VHS172" s="90"/>
      <c r="VHT172" s="90"/>
      <c r="VHU172" s="90"/>
      <c r="VHV172" s="90"/>
      <c r="VHW172" s="90"/>
      <c r="VHX172" s="90"/>
      <c r="VHY172" s="90"/>
      <c r="VHZ172" s="90"/>
      <c r="VIA172" s="90"/>
      <c r="VIB172" s="90"/>
      <c r="VIC172" s="90"/>
      <c r="VID172" s="90"/>
      <c r="VIE172" s="90"/>
      <c r="VIF172" s="90"/>
      <c r="VIG172" s="90"/>
      <c r="VIH172" s="90"/>
      <c r="VII172" s="90"/>
      <c r="VIJ172" s="90"/>
      <c r="VIK172" s="90"/>
      <c r="VIL172" s="90"/>
      <c r="VIM172" s="90"/>
      <c r="VIN172" s="90"/>
      <c r="VIO172" s="90"/>
      <c r="VIP172" s="90"/>
      <c r="VIQ172" s="90"/>
      <c r="VIR172" s="90"/>
      <c r="VIS172" s="90"/>
      <c r="VIT172" s="90"/>
      <c r="VIU172" s="90"/>
      <c r="VIV172" s="90"/>
      <c r="VIW172" s="90"/>
      <c r="VIX172" s="90"/>
      <c r="VIY172" s="90"/>
      <c r="VIZ172" s="90"/>
      <c r="VJA172" s="90"/>
      <c r="VJB172" s="90"/>
      <c r="VJC172" s="90"/>
      <c r="VJD172" s="90"/>
      <c r="VJE172" s="90"/>
      <c r="VJF172" s="90"/>
      <c r="VJG172" s="90"/>
      <c r="VJH172" s="90"/>
      <c r="VJI172" s="90"/>
      <c r="VJJ172" s="90"/>
      <c r="VJK172" s="90"/>
      <c r="VJL172" s="90"/>
      <c r="VJM172" s="90"/>
      <c r="VJN172" s="90"/>
      <c r="VJO172" s="90"/>
      <c r="VJP172" s="90"/>
      <c r="VJQ172" s="90"/>
      <c r="VJR172" s="90"/>
      <c r="VJS172" s="90"/>
      <c r="VJT172" s="90"/>
      <c r="VJU172" s="90"/>
      <c r="VJV172" s="90"/>
      <c r="VJW172" s="90"/>
      <c r="VJX172" s="90"/>
      <c r="VJY172" s="90"/>
      <c r="VJZ172" s="90"/>
      <c r="VKA172" s="90"/>
      <c r="VKB172" s="90"/>
      <c r="VKC172" s="90"/>
      <c r="VKD172" s="90"/>
      <c r="VKE172" s="90"/>
      <c r="VKF172" s="90"/>
      <c r="VKG172" s="90"/>
      <c r="VKH172" s="90"/>
      <c r="VKI172" s="90"/>
      <c r="VKJ172" s="90"/>
      <c r="VKK172" s="90"/>
      <c r="VKL172" s="90"/>
      <c r="VKM172" s="90"/>
      <c r="VKN172" s="90"/>
      <c r="VKO172" s="90"/>
      <c r="VKP172" s="90"/>
      <c r="VKQ172" s="90"/>
      <c r="VKR172" s="90"/>
      <c r="VKS172" s="90"/>
      <c r="VKT172" s="90"/>
      <c r="VKU172" s="90"/>
      <c r="VKV172" s="90"/>
      <c r="VKW172" s="90"/>
      <c r="VKX172" s="90"/>
      <c r="VKY172" s="90"/>
      <c r="VKZ172" s="90"/>
      <c r="VLA172" s="90"/>
      <c r="VLB172" s="90"/>
      <c r="VLC172" s="90"/>
      <c r="VLD172" s="90"/>
      <c r="VLE172" s="90"/>
      <c r="VLF172" s="90"/>
      <c r="VLG172" s="90"/>
      <c r="VLH172" s="90"/>
      <c r="VLI172" s="90"/>
      <c r="VLJ172" s="90"/>
      <c r="VLK172" s="90"/>
      <c r="VLL172" s="90"/>
      <c r="VLM172" s="90"/>
      <c r="VLN172" s="90"/>
      <c r="VLO172" s="90"/>
      <c r="VLP172" s="90"/>
      <c r="VLQ172" s="90"/>
      <c r="VLR172" s="90"/>
      <c r="VLS172" s="90"/>
      <c r="VLT172" s="90"/>
      <c r="VLU172" s="90"/>
      <c r="VLV172" s="90"/>
      <c r="VLW172" s="90"/>
      <c r="VLX172" s="90"/>
      <c r="VLY172" s="90"/>
      <c r="VLZ172" s="90"/>
      <c r="VMA172" s="90"/>
      <c r="VMB172" s="90"/>
      <c r="VMC172" s="90"/>
      <c r="VMD172" s="90"/>
      <c r="VME172" s="90"/>
      <c r="VMF172" s="90"/>
      <c r="VMG172" s="90"/>
      <c r="VMH172" s="90"/>
      <c r="VMI172" s="90"/>
      <c r="VMJ172" s="90"/>
      <c r="VMK172" s="90"/>
      <c r="VML172" s="90"/>
      <c r="VMM172" s="90"/>
      <c r="VMN172" s="90"/>
      <c r="VMO172" s="90"/>
      <c r="VMP172" s="90"/>
      <c r="VMQ172" s="90"/>
      <c r="VMR172" s="90"/>
      <c r="VMS172" s="90"/>
      <c r="VMT172" s="90"/>
      <c r="VMU172" s="90"/>
      <c r="VMV172" s="90"/>
      <c r="VMW172" s="90"/>
      <c r="VMX172" s="90"/>
      <c r="VMY172" s="90"/>
      <c r="VMZ172" s="90"/>
      <c r="VNA172" s="90"/>
      <c r="VNB172" s="90"/>
      <c r="VNC172" s="90"/>
      <c r="VND172" s="90"/>
      <c r="VNE172" s="90"/>
      <c r="VNF172" s="90"/>
      <c r="VNG172" s="90"/>
      <c r="VNH172" s="90"/>
      <c r="VNI172" s="90"/>
      <c r="VNJ172" s="90"/>
      <c r="VNK172" s="90"/>
      <c r="VNL172" s="90"/>
      <c r="VNM172" s="90"/>
      <c r="VNN172" s="90"/>
      <c r="VNO172" s="90"/>
      <c r="VNP172" s="90"/>
      <c r="VNQ172" s="90"/>
      <c r="VNR172" s="90"/>
      <c r="VNS172" s="90"/>
      <c r="VNT172" s="90"/>
      <c r="VNU172" s="90"/>
      <c r="VNV172" s="90"/>
      <c r="VNW172" s="90"/>
      <c r="VNX172" s="90"/>
      <c r="VNY172" s="90"/>
      <c r="VNZ172" s="90"/>
      <c r="VOA172" s="90"/>
      <c r="VOB172" s="90"/>
      <c r="VOC172" s="90"/>
      <c r="VOD172" s="90"/>
      <c r="VOE172" s="90"/>
      <c r="VOF172" s="90"/>
      <c r="VOG172" s="90"/>
      <c r="VOH172" s="90"/>
      <c r="VOI172" s="90"/>
      <c r="VOJ172" s="90"/>
      <c r="VOK172" s="90"/>
      <c r="VOL172" s="90"/>
      <c r="VOM172" s="90"/>
      <c r="VON172" s="90"/>
      <c r="VOO172" s="90"/>
      <c r="VOP172" s="90"/>
      <c r="VOQ172" s="90"/>
      <c r="VOR172" s="90"/>
      <c r="VOS172" s="90"/>
      <c r="VOT172" s="90"/>
      <c r="VOU172" s="90"/>
      <c r="VOV172" s="90"/>
      <c r="VOW172" s="90"/>
      <c r="VOX172" s="90"/>
      <c r="VOY172" s="90"/>
      <c r="VOZ172" s="90"/>
      <c r="VPA172" s="90"/>
      <c r="VPB172" s="90"/>
      <c r="VPC172" s="90"/>
      <c r="VPD172" s="90"/>
      <c r="VPE172" s="90"/>
      <c r="VPF172" s="90"/>
      <c r="VPG172" s="90"/>
      <c r="VPH172" s="90"/>
      <c r="VPI172" s="90"/>
      <c r="VPJ172" s="90"/>
      <c r="VPK172" s="90"/>
      <c r="VPL172" s="90"/>
      <c r="VPM172" s="90"/>
      <c r="VPN172" s="90"/>
      <c r="VPO172" s="90"/>
      <c r="VPP172" s="90"/>
      <c r="VPQ172" s="90"/>
      <c r="VPR172" s="90"/>
      <c r="VPS172" s="90"/>
      <c r="VPT172" s="90"/>
      <c r="VPU172" s="90"/>
      <c r="VPV172" s="90"/>
      <c r="VPW172" s="90"/>
      <c r="VPX172" s="90"/>
      <c r="VPY172" s="90"/>
      <c r="VPZ172" s="90"/>
      <c r="VQA172" s="90"/>
      <c r="VQB172" s="90"/>
      <c r="VQC172" s="90"/>
      <c r="VQD172" s="90"/>
      <c r="VQE172" s="90"/>
      <c r="VQF172" s="90"/>
      <c r="VQG172" s="90"/>
      <c r="VQH172" s="90"/>
      <c r="VQI172" s="90"/>
      <c r="VQJ172" s="90"/>
      <c r="VQK172" s="90"/>
      <c r="VQL172" s="90"/>
      <c r="VQM172" s="90"/>
      <c r="VQN172" s="90"/>
      <c r="VQO172" s="90"/>
      <c r="VQP172" s="90"/>
      <c r="VQQ172" s="90"/>
      <c r="VQR172" s="90"/>
      <c r="VQS172" s="90"/>
      <c r="VQT172" s="90"/>
      <c r="VQU172" s="90"/>
      <c r="VQV172" s="90"/>
      <c r="VQW172" s="90"/>
      <c r="VQX172" s="90"/>
      <c r="VQY172" s="90"/>
      <c r="VQZ172" s="90"/>
      <c r="VRA172" s="90"/>
      <c r="VRB172" s="90"/>
      <c r="VRC172" s="90"/>
      <c r="VRD172" s="90"/>
      <c r="VRE172" s="90"/>
      <c r="VRF172" s="90"/>
      <c r="VRG172" s="90"/>
      <c r="VRH172" s="90"/>
      <c r="VRI172" s="90"/>
      <c r="VRJ172" s="90"/>
      <c r="VRK172" s="90"/>
      <c r="VRL172" s="90"/>
      <c r="VRM172" s="90"/>
      <c r="VRN172" s="90"/>
      <c r="VRO172" s="90"/>
      <c r="VRP172" s="90"/>
      <c r="VRQ172" s="90"/>
      <c r="VRR172" s="90"/>
      <c r="VRS172" s="90"/>
      <c r="VRT172" s="90"/>
      <c r="VRU172" s="90"/>
      <c r="VRV172" s="90"/>
      <c r="VRW172" s="90"/>
      <c r="VRX172" s="90"/>
      <c r="VRY172" s="90"/>
      <c r="VRZ172" s="90"/>
      <c r="VSA172" s="90"/>
      <c r="VSB172" s="90"/>
      <c r="VSC172" s="90"/>
      <c r="VSD172" s="90"/>
      <c r="VSE172" s="90"/>
      <c r="VSF172" s="90"/>
      <c r="VSG172" s="90"/>
      <c r="VSH172" s="90"/>
      <c r="VSI172" s="90"/>
      <c r="VSJ172" s="90"/>
      <c r="VSK172" s="90"/>
      <c r="VSL172" s="90"/>
      <c r="VSM172" s="90"/>
      <c r="VSN172" s="90"/>
      <c r="VSO172" s="90"/>
      <c r="VSP172" s="90"/>
      <c r="VSQ172" s="90"/>
      <c r="VSR172" s="90"/>
      <c r="VSS172" s="90"/>
      <c r="VST172" s="90"/>
      <c r="VSU172" s="90"/>
      <c r="VSV172" s="90"/>
      <c r="VSW172" s="90"/>
      <c r="VSX172" s="90"/>
      <c r="VSY172" s="90"/>
      <c r="VSZ172" s="90"/>
      <c r="VTA172" s="90"/>
      <c r="VTB172" s="90"/>
      <c r="VTC172" s="90"/>
      <c r="VTD172" s="90"/>
      <c r="VTE172" s="90"/>
      <c r="VTF172" s="90"/>
      <c r="VTG172" s="90"/>
      <c r="VTH172" s="90"/>
      <c r="VTI172" s="90"/>
      <c r="VTJ172" s="90"/>
      <c r="VTK172" s="90"/>
      <c r="VTL172" s="90"/>
      <c r="VTM172" s="90"/>
      <c r="VTN172" s="90"/>
      <c r="VTO172" s="90"/>
      <c r="VTP172" s="90"/>
      <c r="VTQ172" s="90"/>
      <c r="VTR172" s="90"/>
      <c r="VTS172" s="90"/>
      <c r="VTT172" s="90"/>
      <c r="VTU172" s="90"/>
      <c r="VTV172" s="90"/>
      <c r="VTW172" s="90"/>
      <c r="VTX172" s="90"/>
      <c r="VTY172" s="90"/>
      <c r="VTZ172" s="90"/>
      <c r="VUA172" s="90"/>
      <c r="VUB172" s="90"/>
      <c r="VUC172" s="90"/>
      <c r="VUD172" s="90"/>
      <c r="VUE172" s="90"/>
      <c r="VUF172" s="90"/>
      <c r="VUG172" s="90"/>
      <c r="VUH172" s="90"/>
      <c r="VUI172" s="90"/>
      <c r="VUJ172" s="90"/>
      <c r="VUK172" s="90"/>
      <c r="VUL172" s="90"/>
      <c r="VUM172" s="90"/>
      <c r="VUN172" s="90"/>
      <c r="VUO172" s="90"/>
      <c r="VUP172" s="90"/>
      <c r="VUQ172" s="90"/>
      <c r="VUR172" s="90"/>
      <c r="VUS172" s="90"/>
      <c r="VUT172" s="90"/>
      <c r="VUU172" s="90"/>
      <c r="VUV172" s="90"/>
      <c r="VUW172" s="90"/>
      <c r="VUX172" s="90"/>
      <c r="VUY172" s="90"/>
      <c r="VUZ172" s="90"/>
      <c r="VVA172" s="90"/>
      <c r="VVB172" s="90"/>
      <c r="VVC172" s="90"/>
      <c r="VVD172" s="90"/>
      <c r="VVE172" s="90"/>
      <c r="VVF172" s="90"/>
      <c r="VVG172" s="90"/>
      <c r="VVH172" s="90"/>
      <c r="VVI172" s="90"/>
      <c r="VVJ172" s="90"/>
      <c r="VVK172" s="90"/>
      <c r="VVL172" s="90"/>
      <c r="VVM172" s="90"/>
      <c r="VVN172" s="90"/>
      <c r="VVO172" s="90"/>
      <c r="VVP172" s="90"/>
      <c r="VVQ172" s="90"/>
      <c r="VVR172" s="90"/>
      <c r="VVS172" s="90"/>
      <c r="VVT172" s="90"/>
      <c r="VVU172" s="90"/>
      <c r="VVV172" s="90"/>
      <c r="VVW172" s="90"/>
      <c r="VVX172" s="90"/>
      <c r="VVY172" s="90"/>
      <c r="VVZ172" s="90"/>
      <c r="VWA172" s="90"/>
      <c r="VWB172" s="90"/>
      <c r="VWC172" s="90"/>
      <c r="VWD172" s="90"/>
      <c r="VWE172" s="90"/>
      <c r="VWF172" s="90"/>
      <c r="VWG172" s="90"/>
      <c r="VWH172" s="90"/>
      <c r="VWI172" s="90"/>
      <c r="VWJ172" s="90"/>
      <c r="VWK172" s="90"/>
      <c r="VWL172" s="90"/>
      <c r="VWM172" s="90"/>
      <c r="VWN172" s="90"/>
      <c r="VWO172" s="90"/>
      <c r="VWP172" s="90"/>
      <c r="VWQ172" s="90"/>
      <c r="VWR172" s="90"/>
      <c r="VWS172" s="90"/>
      <c r="VWT172" s="90"/>
      <c r="VWU172" s="90"/>
      <c r="VWV172" s="90"/>
      <c r="VWW172" s="90"/>
      <c r="VWX172" s="90"/>
      <c r="VWY172" s="90"/>
      <c r="VWZ172" s="90"/>
      <c r="VXA172" s="90"/>
      <c r="VXB172" s="90"/>
      <c r="VXC172" s="90"/>
      <c r="VXD172" s="90"/>
      <c r="VXE172" s="90"/>
      <c r="VXF172" s="90"/>
      <c r="VXG172" s="90"/>
      <c r="VXH172" s="90"/>
      <c r="VXI172" s="90"/>
      <c r="VXJ172" s="90"/>
      <c r="VXK172" s="90"/>
      <c r="VXL172" s="90"/>
      <c r="VXM172" s="90"/>
      <c r="VXN172" s="90"/>
      <c r="VXO172" s="90"/>
      <c r="VXP172" s="90"/>
      <c r="VXQ172" s="90"/>
      <c r="VXR172" s="90"/>
      <c r="VXS172" s="90"/>
      <c r="VXT172" s="90"/>
      <c r="VXU172" s="90"/>
      <c r="VXV172" s="90"/>
      <c r="VXW172" s="90"/>
      <c r="VXX172" s="90"/>
      <c r="VXY172" s="90"/>
      <c r="VXZ172" s="90"/>
      <c r="VYA172" s="90"/>
      <c r="VYB172" s="90"/>
      <c r="VYC172" s="90"/>
      <c r="VYD172" s="90"/>
      <c r="VYE172" s="90"/>
      <c r="VYF172" s="90"/>
      <c r="VYG172" s="90"/>
      <c r="VYH172" s="90"/>
      <c r="VYI172" s="90"/>
      <c r="VYJ172" s="90"/>
      <c r="VYK172" s="90"/>
      <c r="VYL172" s="90"/>
      <c r="VYM172" s="90"/>
      <c r="VYN172" s="90"/>
      <c r="VYO172" s="90"/>
      <c r="VYP172" s="90"/>
      <c r="VYQ172" s="90"/>
      <c r="VYR172" s="90"/>
      <c r="VYS172" s="90"/>
      <c r="VYT172" s="90"/>
      <c r="VYU172" s="90"/>
      <c r="VYV172" s="90"/>
      <c r="VYW172" s="90"/>
      <c r="VYX172" s="90"/>
      <c r="VYY172" s="90"/>
      <c r="VYZ172" s="90"/>
      <c r="VZA172" s="90"/>
      <c r="VZB172" s="90"/>
      <c r="VZC172" s="90"/>
      <c r="VZD172" s="90"/>
      <c r="VZE172" s="90"/>
      <c r="VZF172" s="90"/>
      <c r="VZG172" s="90"/>
      <c r="VZH172" s="90"/>
      <c r="VZI172" s="90"/>
      <c r="VZJ172" s="90"/>
      <c r="VZK172" s="90"/>
      <c r="VZL172" s="90"/>
      <c r="VZM172" s="90"/>
      <c r="VZN172" s="90"/>
      <c r="VZO172" s="90"/>
      <c r="VZP172" s="90"/>
      <c r="VZQ172" s="90"/>
      <c r="VZR172" s="90"/>
      <c r="VZS172" s="90"/>
      <c r="VZT172" s="90"/>
      <c r="VZU172" s="90"/>
      <c r="VZV172" s="90"/>
      <c r="VZW172" s="90"/>
      <c r="VZX172" s="90"/>
      <c r="VZY172" s="90"/>
      <c r="VZZ172" s="90"/>
      <c r="WAA172" s="90"/>
      <c r="WAB172" s="90"/>
      <c r="WAC172" s="90"/>
      <c r="WAD172" s="90"/>
      <c r="WAE172" s="90"/>
      <c r="WAF172" s="90"/>
      <c r="WAG172" s="90"/>
      <c r="WAH172" s="90"/>
      <c r="WAI172" s="90"/>
      <c r="WAJ172" s="90"/>
      <c r="WAK172" s="90"/>
      <c r="WAL172" s="90"/>
      <c r="WAM172" s="90"/>
      <c r="WAN172" s="90"/>
      <c r="WAO172" s="90"/>
      <c r="WAP172" s="90"/>
      <c r="WAQ172" s="90"/>
      <c r="WAR172" s="90"/>
      <c r="WAS172" s="90"/>
      <c r="WAT172" s="90"/>
      <c r="WAU172" s="90"/>
      <c r="WAV172" s="90"/>
      <c r="WAW172" s="90"/>
      <c r="WAX172" s="90"/>
      <c r="WAY172" s="90"/>
      <c r="WAZ172" s="90"/>
      <c r="WBA172" s="90"/>
      <c r="WBB172" s="90"/>
      <c r="WBC172" s="90"/>
      <c r="WBD172" s="90"/>
      <c r="WBE172" s="90"/>
      <c r="WBF172" s="90"/>
      <c r="WBG172" s="90"/>
      <c r="WBH172" s="90"/>
      <c r="WBI172" s="90"/>
      <c r="WBJ172" s="90"/>
      <c r="WBK172" s="90"/>
      <c r="WBL172" s="90"/>
      <c r="WBM172" s="90"/>
      <c r="WBN172" s="90"/>
      <c r="WBO172" s="90"/>
      <c r="WBP172" s="90"/>
      <c r="WBQ172" s="90"/>
      <c r="WBR172" s="90"/>
      <c r="WBS172" s="90"/>
      <c r="WBT172" s="90"/>
      <c r="WBU172" s="90"/>
      <c r="WBV172" s="90"/>
      <c r="WBW172" s="90"/>
      <c r="WBX172" s="90"/>
      <c r="WBY172" s="90"/>
      <c r="WBZ172" s="90"/>
      <c r="WCA172" s="90"/>
      <c r="WCB172" s="90"/>
      <c r="WCC172" s="90"/>
      <c r="WCD172" s="90"/>
      <c r="WCE172" s="90"/>
      <c r="WCF172" s="90"/>
      <c r="WCG172" s="90"/>
      <c r="WCH172" s="90"/>
      <c r="WCI172" s="90"/>
      <c r="WCJ172" s="90"/>
      <c r="WCK172" s="90"/>
      <c r="WCL172" s="90"/>
      <c r="WCM172" s="90"/>
      <c r="WCN172" s="90"/>
      <c r="WCO172" s="90"/>
      <c r="WCP172" s="90"/>
      <c r="WCQ172" s="90"/>
      <c r="WCR172" s="90"/>
      <c r="WCS172" s="90"/>
      <c r="WCT172" s="90"/>
      <c r="WCU172" s="90"/>
      <c r="WCV172" s="90"/>
      <c r="WCW172" s="90"/>
      <c r="WCX172" s="90"/>
      <c r="WCY172" s="90"/>
      <c r="WCZ172" s="90"/>
      <c r="WDA172" s="90"/>
      <c r="WDB172" s="90"/>
      <c r="WDC172" s="90"/>
      <c r="WDD172" s="90"/>
      <c r="WDE172" s="90"/>
      <c r="WDF172" s="90"/>
      <c r="WDG172" s="90"/>
      <c r="WDH172" s="90"/>
      <c r="WDI172" s="90"/>
      <c r="WDJ172" s="90"/>
      <c r="WDK172" s="90"/>
      <c r="WDL172" s="90"/>
      <c r="WDM172" s="90"/>
      <c r="WDN172" s="90"/>
      <c r="WDO172" s="90"/>
      <c r="WDP172" s="90"/>
      <c r="WDQ172" s="90"/>
      <c r="WDR172" s="90"/>
      <c r="WDS172" s="90"/>
      <c r="WDT172" s="90"/>
      <c r="WDU172" s="90"/>
      <c r="WDV172" s="90"/>
      <c r="WDW172" s="90"/>
      <c r="WDX172" s="90"/>
      <c r="WDY172" s="90"/>
      <c r="WDZ172" s="90"/>
      <c r="WEA172" s="90"/>
      <c r="WEB172" s="90"/>
      <c r="WEC172" s="90"/>
      <c r="WED172" s="90"/>
      <c r="WEE172" s="90"/>
      <c r="WEF172" s="90"/>
      <c r="WEG172" s="90"/>
      <c r="WEH172" s="90"/>
      <c r="WEI172" s="90"/>
      <c r="WEJ172" s="90"/>
      <c r="WEK172" s="90"/>
      <c r="WEL172" s="90"/>
      <c r="WEM172" s="90"/>
      <c r="WEN172" s="90"/>
      <c r="WEO172" s="90"/>
      <c r="WEP172" s="90"/>
      <c r="WEQ172" s="90"/>
      <c r="WER172" s="90"/>
      <c r="WES172" s="90"/>
      <c r="WET172" s="90"/>
      <c r="WEU172" s="90"/>
      <c r="WEV172" s="90"/>
      <c r="WEW172" s="90"/>
      <c r="WEX172" s="90"/>
      <c r="WEY172" s="90"/>
      <c r="WEZ172" s="90"/>
      <c r="WFA172" s="90"/>
      <c r="WFB172" s="90"/>
      <c r="WFC172" s="90"/>
      <c r="WFD172" s="90"/>
      <c r="WFE172" s="90"/>
      <c r="WFF172" s="90"/>
      <c r="WFG172" s="90"/>
      <c r="WFH172" s="90"/>
      <c r="WFI172" s="90"/>
      <c r="WFJ172" s="90"/>
      <c r="WFK172" s="90"/>
      <c r="WFL172" s="90"/>
      <c r="WFM172" s="90"/>
      <c r="WFN172" s="90"/>
      <c r="WFO172" s="90"/>
      <c r="WFP172" s="90"/>
      <c r="WFQ172" s="90"/>
      <c r="WFR172" s="90"/>
      <c r="WFS172" s="90"/>
      <c r="WFT172" s="90"/>
      <c r="WFU172" s="90"/>
      <c r="WFV172" s="90"/>
      <c r="WFW172" s="90"/>
      <c r="WFX172" s="90"/>
      <c r="WFY172" s="90"/>
      <c r="WFZ172" s="90"/>
      <c r="WGA172" s="90"/>
      <c r="WGB172" s="90"/>
      <c r="WGC172" s="90"/>
      <c r="WGD172" s="90"/>
      <c r="WGE172" s="90"/>
      <c r="WGF172" s="90"/>
      <c r="WGG172" s="90"/>
      <c r="WGH172" s="90"/>
      <c r="WGI172" s="90"/>
      <c r="WGJ172" s="90"/>
      <c r="WGK172" s="90"/>
      <c r="WGL172" s="90"/>
      <c r="WGM172" s="90"/>
      <c r="WGN172" s="90"/>
      <c r="WGO172" s="90"/>
      <c r="WGP172" s="90"/>
      <c r="WGQ172" s="90"/>
      <c r="WGR172" s="90"/>
      <c r="WGS172" s="90"/>
      <c r="WGT172" s="90"/>
      <c r="WGU172" s="90"/>
      <c r="WGV172" s="90"/>
      <c r="WGW172" s="90"/>
      <c r="WGX172" s="90"/>
      <c r="WGY172" s="90"/>
      <c r="WGZ172" s="90"/>
      <c r="WHA172" s="90"/>
      <c r="WHB172" s="90"/>
      <c r="WHC172" s="90"/>
      <c r="WHD172" s="90"/>
      <c r="WHE172" s="90"/>
      <c r="WHF172" s="90"/>
      <c r="WHG172" s="90"/>
      <c r="WHH172" s="90"/>
      <c r="WHI172" s="90"/>
      <c r="WHJ172" s="90"/>
      <c r="WHK172" s="90"/>
      <c r="WHL172" s="90"/>
      <c r="WHM172" s="90"/>
      <c r="WHN172" s="90"/>
      <c r="WHO172" s="90"/>
      <c r="WHP172" s="90"/>
      <c r="WHQ172" s="90"/>
      <c r="WHR172" s="90"/>
      <c r="WHS172" s="90"/>
      <c r="WHT172" s="90"/>
      <c r="WHU172" s="90"/>
      <c r="WHV172" s="90"/>
      <c r="WHW172" s="90"/>
      <c r="WHX172" s="90"/>
      <c r="WHY172" s="90"/>
      <c r="WHZ172" s="90"/>
      <c r="WIA172" s="90"/>
      <c r="WIB172" s="90"/>
      <c r="WIC172" s="90"/>
      <c r="WID172" s="90"/>
      <c r="WIE172" s="90"/>
      <c r="WIF172" s="90"/>
      <c r="WIG172" s="90"/>
      <c r="WIH172" s="90"/>
      <c r="WII172" s="90"/>
      <c r="WIJ172" s="90"/>
      <c r="WIK172" s="90"/>
      <c r="WIL172" s="90"/>
      <c r="WIM172" s="90"/>
      <c r="WIN172" s="90"/>
      <c r="WIO172" s="90"/>
      <c r="WIP172" s="90"/>
      <c r="WIQ172" s="90"/>
      <c r="WIR172" s="90"/>
      <c r="WIS172" s="90"/>
      <c r="WIT172" s="90"/>
      <c r="WIU172" s="90"/>
      <c r="WIV172" s="90"/>
      <c r="WIW172" s="90"/>
      <c r="WIX172" s="90"/>
      <c r="WIY172" s="90"/>
      <c r="WIZ172" s="90"/>
      <c r="WJA172" s="90"/>
      <c r="WJB172" s="90"/>
      <c r="WJC172" s="90"/>
      <c r="WJD172" s="90"/>
      <c r="WJE172" s="90"/>
      <c r="WJF172" s="90"/>
      <c r="WJG172" s="90"/>
      <c r="WJH172" s="90"/>
      <c r="WJI172" s="90"/>
      <c r="WJJ172" s="90"/>
      <c r="WJK172" s="90"/>
      <c r="WJL172" s="90"/>
      <c r="WJM172" s="90"/>
      <c r="WJN172" s="90"/>
      <c r="WJO172" s="90"/>
      <c r="WJP172" s="90"/>
      <c r="WJQ172" s="90"/>
      <c r="WJR172" s="90"/>
      <c r="WJS172" s="90"/>
      <c r="WJT172" s="90"/>
      <c r="WJU172" s="90"/>
      <c r="WJV172" s="90"/>
      <c r="WJW172" s="90"/>
      <c r="WJX172" s="90"/>
      <c r="WJY172" s="90"/>
      <c r="WJZ172" s="90"/>
      <c r="WKA172" s="90"/>
      <c r="WKB172" s="90"/>
      <c r="WKC172" s="90"/>
      <c r="WKD172" s="90"/>
      <c r="WKE172" s="90"/>
      <c r="WKF172" s="90"/>
      <c r="WKG172" s="90"/>
      <c r="WKH172" s="90"/>
      <c r="WKI172" s="90"/>
      <c r="WKJ172" s="90"/>
      <c r="WKK172" s="90"/>
      <c r="WKL172" s="90"/>
      <c r="WKM172" s="90"/>
      <c r="WKN172" s="90"/>
      <c r="WKO172" s="90"/>
      <c r="WKP172" s="90"/>
      <c r="WKQ172" s="90"/>
      <c r="WKR172" s="90"/>
      <c r="WKS172" s="90"/>
      <c r="WKT172" s="90"/>
      <c r="WKU172" s="90"/>
      <c r="WKV172" s="90"/>
      <c r="WKW172" s="90"/>
      <c r="WKX172" s="90"/>
      <c r="WKY172" s="90"/>
      <c r="WKZ172" s="90"/>
      <c r="WLA172" s="90"/>
      <c r="WLB172" s="90"/>
      <c r="WLC172" s="90"/>
      <c r="WLD172" s="90"/>
      <c r="WLE172" s="90"/>
      <c r="WLF172" s="90"/>
      <c r="WLG172" s="90"/>
      <c r="WLH172" s="90"/>
      <c r="WLI172" s="90"/>
      <c r="WLJ172" s="90"/>
      <c r="WLK172" s="90"/>
      <c r="WLL172" s="90"/>
      <c r="WLM172" s="90"/>
      <c r="WLN172" s="90"/>
      <c r="WLO172" s="90"/>
      <c r="WLP172" s="90"/>
      <c r="WLQ172" s="90"/>
      <c r="WLR172" s="90"/>
      <c r="WLS172" s="90"/>
      <c r="WLT172" s="90"/>
      <c r="WLU172" s="90"/>
      <c r="WLV172" s="90"/>
      <c r="WLW172" s="90"/>
      <c r="WLX172" s="90"/>
      <c r="WLY172" s="90"/>
      <c r="WLZ172" s="90"/>
      <c r="WMA172" s="90"/>
      <c r="WMB172" s="90"/>
      <c r="WMC172" s="90"/>
      <c r="WMD172" s="90"/>
      <c r="WME172" s="90"/>
      <c r="WMF172" s="90"/>
      <c r="WMG172" s="90"/>
      <c r="WMH172" s="90"/>
      <c r="WMI172" s="90"/>
      <c r="WMJ172" s="90"/>
      <c r="WMK172" s="90"/>
      <c r="WML172" s="90"/>
      <c r="WMM172" s="90"/>
      <c r="WMN172" s="90"/>
      <c r="WMO172" s="90"/>
      <c r="WMP172" s="90"/>
      <c r="WMQ172" s="90"/>
      <c r="WMR172" s="90"/>
      <c r="WMS172" s="90"/>
      <c r="WMT172" s="90"/>
      <c r="WMU172" s="90"/>
      <c r="WMV172" s="90"/>
      <c r="WMW172" s="90"/>
      <c r="WMX172" s="90"/>
      <c r="WMY172" s="90"/>
      <c r="WMZ172" s="90"/>
      <c r="WNA172" s="90"/>
      <c r="WNB172" s="90"/>
      <c r="WNC172" s="90"/>
      <c r="WND172" s="90"/>
      <c r="WNE172" s="90"/>
      <c r="WNF172" s="90"/>
      <c r="WNG172" s="90"/>
      <c r="WNH172" s="90"/>
      <c r="WNI172" s="90"/>
      <c r="WNJ172" s="90"/>
      <c r="WNK172" s="90"/>
      <c r="WNL172" s="90"/>
      <c r="WNM172" s="90"/>
      <c r="WNN172" s="90"/>
      <c r="WNO172" s="90"/>
      <c r="WNP172" s="90"/>
      <c r="WNQ172" s="90"/>
      <c r="WNR172" s="90"/>
      <c r="WNS172" s="90"/>
      <c r="WNT172" s="90"/>
      <c r="WNU172" s="90"/>
      <c r="WNV172" s="90"/>
      <c r="WNW172" s="90"/>
      <c r="WNX172" s="90"/>
      <c r="WNY172" s="90"/>
      <c r="WNZ172" s="90"/>
      <c r="WOA172" s="90"/>
      <c r="WOB172" s="90"/>
      <c r="WOC172" s="90"/>
      <c r="WOD172" s="90"/>
      <c r="WOE172" s="90"/>
      <c r="WOF172" s="90"/>
      <c r="WOG172" s="90"/>
      <c r="WOH172" s="90"/>
      <c r="WOI172" s="90"/>
      <c r="WOJ172" s="90"/>
      <c r="WOK172" s="90"/>
      <c r="WOL172" s="90"/>
      <c r="WOM172" s="90"/>
      <c r="WON172" s="90"/>
      <c r="WOO172" s="90"/>
      <c r="WOP172" s="90"/>
      <c r="WOQ172" s="90"/>
      <c r="WOR172" s="90"/>
      <c r="WOS172" s="90"/>
      <c r="WOT172" s="90"/>
      <c r="WOU172" s="90"/>
      <c r="WOV172" s="90"/>
      <c r="WOW172" s="90"/>
      <c r="WOX172" s="90"/>
      <c r="WOY172" s="90"/>
      <c r="WOZ172" s="90"/>
      <c r="WPA172" s="90"/>
      <c r="WPB172" s="90"/>
      <c r="WPC172" s="90"/>
      <c r="WPD172" s="90"/>
      <c r="WPE172" s="90"/>
      <c r="WPF172" s="90"/>
      <c r="WPG172" s="90"/>
      <c r="WPH172" s="90"/>
      <c r="WPI172" s="90"/>
      <c r="WPJ172" s="90"/>
      <c r="WPK172" s="90"/>
      <c r="WPL172" s="90"/>
      <c r="WPM172" s="90"/>
      <c r="WPN172" s="90"/>
      <c r="WPO172" s="90"/>
      <c r="WPP172" s="90"/>
      <c r="WPQ172" s="90"/>
      <c r="WPR172" s="90"/>
      <c r="WPS172" s="90"/>
      <c r="WPT172" s="90"/>
      <c r="WPU172" s="90"/>
      <c r="WPV172" s="90"/>
      <c r="WPW172" s="90"/>
      <c r="WPX172" s="90"/>
      <c r="WPY172" s="90"/>
      <c r="WPZ172" s="90"/>
      <c r="WQA172" s="90"/>
      <c r="WQB172" s="90"/>
      <c r="WQC172" s="90"/>
      <c r="WQD172" s="90"/>
      <c r="WQE172" s="90"/>
      <c r="WQF172" s="90"/>
      <c r="WQG172" s="90"/>
      <c r="WQH172" s="90"/>
      <c r="WQI172" s="90"/>
      <c r="WQJ172" s="90"/>
      <c r="WQK172" s="90"/>
      <c r="WQL172" s="90"/>
      <c r="WQM172" s="90"/>
      <c r="WQN172" s="90"/>
      <c r="WQO172" s="90"/>
      <c r="WQP172" s="90"/>
      <c r="WQQ172" s="90"/>
      <c r="WQR172" s="90"/>
      <c r="WQS172" s="90"/>
      <c r="WQT172" s="90"/>
      <c r="WQU172" s="90"/>
      <c r="WQV172" s="90"/>
      <c r="WQW172" s="90"/>
      <c r="WQX172" s="90"/>
      <c r="WQY172" s="90"/>
      <c r="WQZ172" s="90"/>
      <c r="WRA172" s="90"/>
      <c r="WRB172" s="90"/>
      <c r="WRC172" s="90"/>
      <c r="WRD172" s="90"/>
      <c r="WRE172" s="90"/>
      <c r="WRF172" s="90"/>
      <c r="WRG172" s="90"/>
      <c r="WRH172" s="90"/>
      <c r="WRI172" s="90"/>
      <c r="WRJ172" s="90"/>
      <c r="WRK172" s="90"/>
      <c r="WRL172" s="90"/>
      <c r="WRM172" s="90"/>
      <c r="WRN172" s="90"/>
      <c r="WRO172" s="90"/>
      <c r="WRP172" s="90"/>
      <c r="WRQ172" s="90"/>
      <c r="WRR172" s="90"/>
      <c r="WRS172" s="90"/>
      <c r="WRT172" s="90"/>
      <c r="WRU172" s="90"/>
      <c r="WRV172" s="90"/>
      <c r="WRW172" s="90"/>
      <c r="WRX172" s="90"/>
      <c r="WRY172" s="90"/>
      <c r="WRZ172" s="90"/>
      <c r="WSA172" s="90"/>
      <c r="WSB172" s="90"/>
      <c r="WSC172" s="90"/>
      <c r="WSD172" s="90"/>
      <c r="WSE172" s="90"/>
      <c r="WSF172" s="90"/>
      <c r="WSG172" s="90"/>
      <c r="WSH172" s="90"/>
      <c r="WSI172" s="90"/>
      <c r="WSJ172" s="90"/>
      <c r="WSK172" s="90"/>
      <c r="WSL172" s="90"/>
      <c r="WSM172" s="90"/>
      <c r="WSN172" s="90"/>
      <c r="WSO172" s="90"/>
      <c r="WSP172" s="90"/>
      <c r="WSQ172" s="90"/>
      <c r="WSR172" s="90"/>
      <c r="WSS172" s="90"/>
      <c r="WST172" s="90"/>
      <c r="WSU172" s="90"/>
      <c r="WSV172" s="90"/>
      <c r="WSW172" s="90"/>
      <c r="WSX172" s="90"/>
      <c r="WSY172" s="90"/>
      <c r="WSZ172" s="90"/>
      <c r="WTA172" s="90"/>
      <c r="WTB172" s="90"/>
      <c r="WTC172" s="90"/>
      <c r="WTD172" s="90"/>
      <c r="WTE172" s="90"/>
      <c r="WTF172" s="90"/>
      <c r="WTG172" s="90"/>
      <c r="WTH172" s="90"/>
      <c r="WTI172" s="90"/>
      <c r="WTJ172" s="90"/>
      <c r="WTK172" s="90"/>
      <c r="WTL172" s="90"/>
      <c r="WTM172" s="90"/>
      <c r="WTN172" s="90"/>
      <c r="WTO172" s="90"/>
      <c r="WTP172" s="90"/>
      <c r="WTQ172" s="90"/>
      <c r="WTR172" s="90"/>
      <c r="WTS172" s="90"/>
      <c r="WTT172" s="90"/>
      <c r="WTU172" s="90"/>
      <c r="WTV172" s="90"/>
      <c r="WTW172" s="90"/>
      <c r="WTX172" s="90"/>
      <c r="WTY172" s="90"/>
      <c r="WTZ172" s="90"/>
      <c r="WUA172" s="90"/>
      <c r="WUB172" s="90"/>
      <c r="WUC172" s="90"/>
      <c r="WUD172" s="90"/>
      <c r="WUE172" s="90"/>
      <c r="WUF172" s="90"/>
      <c r="WUG172" s="90"/>
      <c r="WUH172" s="90"/>
      <c r="WUI172" s="90"/>
      <c r="WUJ172" s="90"/>
      <c r="WUK172" s="90"/>
      <c r="WUL172" s="90"/>
      <c r="WUM172" s="90"/>
      <c r="WUN172" s="90"/>
      <c r="WUO172" s="90"/>
      <c r="WUP172" s="90"/>
      <c r="WUQ172" s="90"/>
      <c r="WUR172" s="90"/>
      <c r="WUS172" s="90"/>
      <c r="WUT172" s="90"/>
      <c r="WUU172" s="90"/>
      <c r="WUV172" s="90"/>
      <c r="WUW172" s="90"/>
      <c r="WUX172" s="90"/>
      <c r="WUY172" s="90"/>
      <c r="WUZ172" s="90"/>
      <c r="WVA172" s="90"/>
      <c r="WVB172" s="90"/>
      <c r="WVC172" s="90"/>
      <c r="WVD172" s="90"/>
      <c r="WVE172" s="90"/>
      <c r="WVF172" s="90"/>
      <c r="WVG172" s="90"/>
      <c r="WVH172" s="90"/>
      <c r="WVI172" s="90"/>
      <c r="WVJ172" s="90"/>
      <c r="WVK172" s="90"/>
      <c r="WVL172" s="90"/>
      <c r="WVM172" s="90"/>
      <c r="WVN172" s="90"/>
      <c r="WVO172" s="90"/>
      <c r="WVP172" s="90"/>
      <c r="WVQ172" s="90"/>
    </row>
    <row r="174" spans="2:16137" s="91" customFormat="1" x14ac:dyDescent="0.35">
      <c r="B174" s="92"/>
      <c r="C174" s="90"/>
      <c r="F174" s="90"/>
      <c r="G174" s="90"/>
      <c r="H174" s="90"/>
      <c r="I174" s="90"/>
      <c r="J174" s="90"/>
      <c r="K174" s="90"/>
      <c r="L174" s="90"/>
      <c r="M174" s="90"/>
      <c r="N174" s="90"/>
      <c r="O174" s="90"/>
      <c r="P174" s="90"/>
      <c r="Q174" s="90"/>
      <c r="R174" s="90"/>
      <c r="S174" s="90"/>
      <c r="T174" s="90"/>
      <c r="U174" s="90"/>
      <c r="V174" s="90"/>
      <c r="W174" s="90"/>
      <c r="X174" s="90"/>
      <c r="Y174" s="90"/>
      <c r="Z174" s="90"/>
      <c r="AA174" s="90"/>
      <c r="AB174" s="90"/>
      <c r="AC174" s="90"/>
      <c r="AD174" s="90"/>
      <c r="AE174" s="90"/>
      <c r="AF174" s="90"/>
      <c r="AG174" s="90"/>
      <c r="AH174" s="90"/>
      <c r="AI174" s="90"/>
      <c r="AJ174" s="90"/>
      <c r="AK174" s="90"/>
      <c r="AL174" s="90"/>
      <c r="AM174" s="90"/>
      <c r="AN174" s="90"/>
      <c r="AO174" s="90"/>
      <c r="AP174" s="90"/>
      <c r="AQ174" s="90"/>
      <c r="AR174" s="90"/>
      <c r="AS174" s="90"/>
      <c r="AT174" s="90"/>
      <c r="AU174" s="90"/>
      <c r="AV174" s="90"/>
      <c r="AW174" s="90"/>
      <c r="AX174" s="90"/>
      <c r="AY174" s="90"/>
      <c r="AZ174" s="90"/>
      <c r="BA174" s="90"/>
      <c r="BB174" s="90"/>
      <c r="BC174" s="90"/>
      <c r="BD174" s="90"/>
      <c r="BE174" s="90"/>
      <c r="BF174" s="90"/>
      <c r="BG174" s="90"/>
      <c r="BH174" s="90"/>
      <c r="BI174" s="90"/>
      <c r="BJ174" s="90"/>
      <c r="BK174" s="90"/>
      <c r="BL174" s="90"/>
      <c r="BM174" s="90"/>
      <c r="BN174" s="90"/>
      <c r="BO174" s="90"/>
      <c r="BP174" s="90"/>
      <c r="BQ174" s="90"/>
      <c r="BR174" s="90"/>
      <c r="BS174" s="90"/>
      <c r="BT174" s="90"/>
      <c r="BU174" s="90"/>
      <c r="BV174" s="90"/>
      <c r="BW174" s="90"/>
      <c r="BX174" s="90"/>
      <c r="BY174" s="90"/>
      <c r="BZ174" s="90"/>
      <c r="CA174" s="90"/>
      <c r="CB174" s="90"/>
      <c r="CC174" s="90"/>
      <c r="CD174" s="90"/>
      <c r="CE174" s="90"/>
      <c r="CF174" s="90"/>
      <c r="CG174" s="90"/>
      <c r="CH174" s="90"/>
      <c r="CI174" s="90"/>
      <c r="CJ174" s="90"/>
      <c r="CK174" s="90"/>
      <c r="CL174" s="90"/>
      <c r="CM174" s="90"/>
      <c r="CN174" s="90"/>
      <c r="CO174" s="90"/>
      <c r="CP174" s="90"/>
      <c r="CQ174" s="90"/>
      <c r="CR174" s="90"/>
      <c r="CS174" s="90"/>
      <c r="CT174" s="90"/>
      <c r="CU174" s="90"/>
      <c r="CV174" s="90"/>
      <c r="CW174" s="90"/>
      <c r="CX174" s="90"/>
      <c r="CY174" s="90"/>
      <c r="CZ174" s="90"/>
      <c r="DA174" s="90"/>
      <c r="DB174" s="90"/>
      <c r="DC174" s="90"/>
      <c r="DD174" s="90"/>
      <c r="DE174" s="90"/>
      <c r="DF174" s="90"/>
      <c r="DG174" s="90"/>
      <c r="DH174" s="90"/>
      <c r="DI174" s="90"/>
      <c r="DJ174" s="90"/>
      <c r="DK174" s="90"/>
      <c r="DL174" s="90"/>
      <c r="DM174" s="90"/>
      <c r="DN174" s="90"/>
      <c r="DO174" s="90"/>
      <c r="DP174" s="90"/>
      <c r="DQ174" s="90"/>
      <c r="DR174" s="90"/>
      <c r="DS174" s="90"/>
      <c r="DT174" s="90"/>
      <c r="DU174" s="90"/>
      <c r="DV174" s="90"/>
      <c r="DW174" s="90"/>
      <c r="DX174" s="90"/>
      <c r="DY174" s="90"/>
      <c r="DZ174" s="90"/>
      <c r="EA174" s="90"/>
      <c r="EB174" s="90"/>
      <c r="EC174" s="90"/>
      <c r="ED174" s="90"/>
      <c r="EE174" s="90"/>
      <c r="EF174" s="90"/>
      <c r="EG174" s="90"/>
      <c r="EH174" s="90"/>
      <c r="EI174" s="90"/>
      <c r="EJ174" s="90"/>
      <c r="EK174" s="90"/>
      <c r="EL174" s="90"/>
      <c r="EM174" s="90"/>
      <c r="EN174" s="90"/>
      <c r="EO174" s="90"/>
      <c r="EP174" s="90"/>
      <c r="EQ174" s="90"/>
      <c r="ER174" s="90"/>
      <c r="ES174" s="90"/>
      <c r="ET174" s="90"/>
      <c r="EU174" s="90"/>
      <c r="EV174" s="90"/>
      <c r="EW174" s="90"/>
      <c r="EX174" s="90"/>
      <c r="EY174" s="90"/>
      <c r="EZ174" s="90"/>
      <c r="FA174" s="90"/>
      <c r="FB174" s="90"/>
      <c r="FC174" s="90"/>
      <c r="FD174" s="90"/>
      <c r="FE174" s="90"/>
      <c r="FF174" s="90"/>
      <c r="FG174" s="90"/>
      <c r="FH174" s="90"/>
      <c r="FI174" s="90"/>
      <c r="FJ174" s="90"/>
      <c r="FK174" s="90"/>
      <c r="FL174" s="90"/>
      <c r="FM174" s="90"/>
      <c r="FN174" s="90"/>
      <c r="FO174" s="90"/>
      <c r="FP174" s="90"/>
      <c r="FQ174" s="90"/>
      <c r="FR174" s="90"/>
      <c r="FS174" s="90"/>
      <c r="FT174" s="90"/>
      <c r="FU174" s="90"/>
      <c r="FV174" s="90"/>
      <c r="FW174" s="90"/>
      <c r="FX174" s="90"/>
      <c r="FY174" s="90"/>
      <c r="FZ174" s="90"/>
      <c r="GA174" s="90"/>
      <c r="GB174" s="90"/>
      <c r="GC174" s="90"/>
      <c r="GD174" s="90"/>
      <c r="GE174" s="90"/>
      <c r="GF174" s="90"/>
      <c r="GG174" s="90"/>
      <c r="GH174" s="90"/>
      <c r="GI174" s="90"/>
      <c r="GJ174" s="90"/>
      <c r="GK174" s="90"/>
      <c r="GL174" s="90"/>
      <c r="GM174" s="90"/>
      <c r="GN174" s="90"/>
      <c r="GO174" s="90"/>
      <c r="GP174" s="90"/>
      <c r="GQ174" s="90"/>
      <c r="GR174" s="90"/>
      <c r="GS174" s="90"/>
      <c r="GT174" s="90"/>
      <c r="GU174" s="90"/>
      <c r="GV174" s="90"/>
      <c r="GW174" s="90"/>
      <c r="GX174" s="90"/>
      <c r="GY174" s="90"/>
      <c r="GZ174" s="90"/>
      <c r="HA174" s="90"/>
      <c r="HB174" s="90"/>
      <c r="HC174" s="90"/>
      <c r="HD174" s="90"/>
      <c r="HE174" s="90"/>
      <c r="HF174" s="90"/>
      <c r="HG174" s="90"/>
      <c r="HH174" s="90"/>
      <c r="HI174" s="90"/>
      <c r="HJ174" s="90"/>
      <c r="HK174" s="90"/>
      <c r="HL174" s="90"/>
      <c r="HM174" s="90"/>
      <c r="HN174" s="90"/>
      <c r="HO174" s="90"/>
      <c r="HP174" s="90"/>
      <c r="HQ174" s="90"/>
      <c r="HR174" s="90"/>
      <c r="HS174" s="90"/>
      <c r="HT174" s="90"/>
      <c r="HU174" s="90"/>
      <c r="HV174" s="90"/>
      <c r="HW174" s="90"/>
      <c r="HX174" s="90"/>
      <c r="HY174" s="90"/>
      <c r="HZ174" s="90"/>
      <c r="IA174" s="90"/>
      <c r="IB174" s="90"/>
      <c r="IC174" s="90"/>
      <c r="ID174" s="90"/>
      <c r="IE174" s="90"/>
      <c r="IF174" s="90"/>
      <c r="IG174" s="90"/>
      <c r="IH174" s="90"/>
      <c r="II174" s="90"/>
      <c r="IJ174" s="90"/>
      <c r="IK174" s="90"/>
      <c r="IL174" s="90"/>
      <c r="IM174" s="90"/>
      <c r="IN174" s="90"/>
      <c r="IO174" s="90"/>
      <c r="IP174" s="90"/>
      <c r="IQ174" s="90"/>
      <c r="IR174" s="90"/>
      <c r="IS174" s="90"/>
      <c r="IT174" s="90"/>
      <c r="IU174" s="90"/>
      <c r="IV174" s="90"/>
      <c r="IW174" s="90"/>
      <c r="IX174" s="90"/>
      <c r="IY174" s="90"/>
      <c r="IZ174" s="90"/>
      <c r="JA174" s="90"/>
      <c r="JB174" s="90"/>
      <c r="JC174" s="90"/>
      <c r="JD174" s="90"/>
      <c r="JE174" s="90"/>
      <c r="JF174" s="90"/>
      <c r="JG174" s="90"/>
      <c r="JH174" s="90"/>
      <c r="JI174" s="90"/>
      <c r="JJ174" s="90"/>
      <c r="JK174" s="90"/>
      <c r="JL174" s="90"/>
      <c r="JM174" s="90"/>
      <c r="JN174" s="90"/>
      <c r="JO174" s="90"/>
      <c r="JP174" s="90"/>
      <c r="JQ174" s="90"/>
      <c r="JR174" s="90"/>
      <c r="JS174" s="90"/>
      <c r="JT174" s="90"/>
      <c r="JU174" s="90"/>
      <c r="JV174" s="90"/>
      <c r="JW174" s="90"/>
      <c r="JX174" s="90"/>
      <c r="JY174" s="90"/>
      <c r="JZ174" s="90"/>
      <c r="KA174" s="90"/>
      <c r="KB174" s="90"/>
      <c r="KC174" s="90"/>
      <c r="KD174" s="90"/>
      <c r="KE174" s="90"/>
      <c r="KF174" s="90"/>
      <c r="KG174" s="90"/>
      <c r="KH174" s="90"/>
      <c r="KI174" s="90"/>
      <c r="KJ174" s="90"/>
      <c r="KK174" s="90"/>
      <c r="KL174" s="90"/>
      <c r="KM174" s="90"/>
      <c r="KN174" s="90"/>
      <c r="KO174" s="90"/>
      <c r="KP174" s="90"/>
      <c r="KQ174" s="90"/>
      <c r="KR174" s="90"/>
      <c r="KS174" s="90"/>
      <c r="KT174" s="90"/>
      <c r="KU174" s="90"/>
      <c r="KV174" s="90"/>
      <c r="KW174" s="90"/>
      <c r="KX174" s="90"/>
      <c r="KY174" s="90"/>
      <c r="KZ174" s="90"/>
      <c r="LA174" s="90"/>
      <c r="LB174" s="90"/>
      <c r="LC174" s="90"/>
      <c r="LD174" s="90"/>
      <c r="LE174" s="90"/>
      <c r="LF174" s="90"/>
      <c r="LG174" s="90"/>
      <c r="LH174" s="90"/>
      <c r="LI174" s="90"/>
      <c r="LJ174" s="90"/>
      <c r="LK174" s="90"/>
      <c r="LL174" s="90"/>
      <c r="LM174" s="90"/>
      <c r="LN174" s="90"/>
      <c r="LO174" s="90"/>
      <c r="LP174" s="90"/>
      <c r="LQ174" s="90"/>
      <c r="LR174" s="90"/>
      <c r="LS174" s="90"/>
      <c r="LT174" s="90"/>
      <c r="LU174" s="90"/>
      <c r="LV174" s="90"/>
      <c r="LW174" s="90"/>
      <c r="LX174" s="90"/>
      <c r="LY174" s="90"/>
      <c r="LZ174" s="90"/>
      <c r="MA174" s="90"/>
      <c r="MB174" s="90"/>
      <c r="MC174" s="90"/>
      <c r="MD174" s="90"/>
      <c r="ME174" s="90"/>
      <c r="MF174" s="90"/>
      <c r="MG174" s="90"/>
      <c r="MH174" s="90"/>
      <c r="MI174" s="90"/>
      <c r="MJ174" s="90"/>
      <c r="MK174" s="90"/>
      <c r="ML174" s="90"/>
      <c r="MM174" s="90"/>
      <c r="MN174" s="90"/>
      <c r="MO174" s="90"/>
      <c r="MP174" s="90"/>
      <c r="MQ174" s="90"/>
      <c r="MR174" s="90"/>
      <c r="MS174" s="90"/>
      <c r="MT174" s="90"/>
      <c r="MU174" s="90"/>
      <c r="MV174" s="90"/>
      <c r="MW174" s="90"/>
      <c r="MX174" s="90"/>
      <c r="MY174" s="90"/>
      <c r="MZ174" s="90"/>
      <c r="NA174" s="90"/>
      <c r="NB174" s="90"/>
      <c r="NC174" s="90"/>
      <c r="ND174" s="90"/>
      <c r="NE174" s="90"/>
      <c r="NF174" s="90"/>
      <c r="NG174" s="90"/>
      <c r="NH174" s="90"/>
      <c r="NI174" s="90"/>
      <c r="NJ174" s="90"/>
      <c r="NK174" s="90"/>
      <c r="NL174" s="90"/>
      <c r="NM174" s="90"/>
      <c r="NN174" s="90"/>
      <c r="NO174" s="90"/>
      <c r="NP174" s="90"/>
      <c r="NQ174" s="90"/>
      <c r="NR174" s="90"/>
      <c r="NS174" s="90"/>
      <c r="NT174" s="90"/>
      <c r="NU174" s="90"/>
      <c r="NV174" s="90"/>
      <c r="NW174" s="90"/>
      <c r="NX174" s="90"/>
      <c r="NY174" s="90"/>
      <c r="NZ174" s="90"/>
      <c r="OA174" s="90"/>
      <c r="OB174" s="90"/>
      <c r="OC174" s="90"/>
      <c r="OD174" s="90"/>
      <c r="OE174" s="90"/>
      <c r="OF174" s="90"/>
      <c r="OG174" s="90"/>
      <c r="OH174" s="90"/>
      <c r="OI174" s="90"/>
      <c r="OJ174" s="90"/>
      <c r="OK174" s="90"/>
      <c r="OL174" s="90"/>
      <c r="OM174" s="90"/>
      <c r="ON174" s="90"/>
      <c r="OO174" s="90"/>
      <c r="OP174" s="90"/>
      <c r="OQ174" s="90"/>
      <c r="OR174" s="90"/>
      <c r="OS174" s="90"/>
      <c r="OT174" s="90"/>
      <c r="OU174" s="90"/>
      <c r="OV174" s="90"/>
      <c r="OW174" s="90"/>
      <c r="OX174" s="90"/>
      <c r="OY174" s="90"/>
      <c r="OZ174" s="90"/>
      <c r="PA174" s="90"/>
      <c r="PB174" s="90"/>
      <c r="PC174" s="90"/>
      <c r="PD174" s="90"/>
      <c r="PE174" s="90"/>
      <c r="PF174" s="90"/>
      <c r="PG174" s="90"/>
      <c r="PH174" s="90"/>
      <c r="PI174" s="90"/>
      <c r="PJ174" s="90"/>
      <c r="PK174" s="90"/>
      <c r="PL174" s="90"/>
      <c r="PM174" s="90"/>
      <c r="PN174" s="90"/>
      <c r="PO174" s="90"/>
      <c r="PP174" s="90"/>
      <c r="PQ174" s="90"/>
      <c r="PR174" s="90"/>
      <c r="PS174" s="90"/>
      <c r="PT174" s="90"/>
      <c r="PU174" s="90"/>
      <c r="PV174" s="90"/>
      <c r="PW174" s="90"/>
      <c r="PX174" s="90"/>
      <c r="PY174" s="90"/>
      <c r="PZ174" s="90"/>
      <c r="QA174" s="90"/>
      <c r="QB174" s="90"/>
      <c r="QC174" s="90"/>
      <c r="QD174" s="90"/>
      <c r="QE174" s="90"/>
      <c r="QF174" s="90"/>
      <c r="QG174" s="90"/>
      <c r="QH174" s="90"/>
      <c r="QI174" s="90"/>
      <c r="QJ174" s="90"/>
      <c r="QK174" s="90"/>
      <c r="QL174" s="90"/>
      <c r="QM174" s="90"/>
      <c r="QN174" s="90"/>
      <c r="QO174" s="90"/>
      <c r="QP174" s="90"/>
      <c r="QQ174" s="90"/>
      <c r="QR174" s="90"/>
      <c r="QS174" s="90"/>
      <c r="QT174" s="90"/>
      <c r="QU174" s="90"/>
      <c r="QV174" s="90"/>
      <c r="QW174" s="90"/>
      <c r="QX174" s="90"/>
      <c r="QY174" s="90"/>
      <c r="QZ174" s="90"/>
      <c r="RA174" s="90"/>
      <c r="RB174" s="90"/>
      <c r="RC174" s="90"/>
      <c r="RD174" s="90"/>
      <c r="RE174" s="90"/>
      <c r="RF174" s="90"/>
      <c r="RG174" s="90"/>
      <c r="RH174" s="90"/>
      <c r="RI174" s="90"/>
      <c r="RJ174" s="90"/>
      <c r="RK174" s="90"/>
      <c r="RL174" s="90"/>
      <c r="RM174" s="90"/>
      <c r="RN174" s="90"/>
      <c r="RO174" s="90"/>
      <c r="RP174" s="90"/>
      <c r="RQ174" s="90"/>
      <c r="RR174" s="90"/>
      <c r="RS174" s="90"/>
      <c r="RT174" s="90"/>
      <c r="RU174" s="90"/>
      <c r="RV174" s="90"/>
      <c r="RW174" s="90"/>
      <c r="RX174" s="90"/>
      <c r="RY174" s="90"/>
      <c r="RZ174" s="90"/>
      <c r="SA174" s="90"/>
      <c r="SB174" s="90"/>
      <c r="SC174" s="90"/>
      <c r="SD174" s="90"/>
      <c r="SE174" s="90"/>
      <c r="SF174" s="90"/>
      <c r="SG174" s="90"/>
      <c r="SH174" s="90"/>
      <c r="SI174" s="90"/>
      <c r="SJ174" s="90"/>
      <c r="SK174" s="90"/>
      <c r="SL174" s="90"/>
      <c r="SM174" s="90"/>
      <c r="SN174" s="90"/>
      <c r="SO174" s="90"/>
      <c r="SP174" s="90"/>
      <c r="SQ174" s="90"/>
      <c r="SR174" s="90"/>
      <c r="SS174" s="90"/>
      <c r="ST174" s="90"/>
      <c r="SU174" s="90"/>
      <c r="SV174" s="90"/>
      <c r="SW174" s="90"/>
      <c r="SX174" s="90"/>
      <c r="SY174" s="90"/>
      <c r="SZ174" s="90"/>
      <c r="TA174" s="90"/>
      <c r="TB174" s="90"/>
      <c r="TC174" s="90"/>
      <c r="TD174" s="90"/>
      <c r="TE174" s="90"/>
      <c r="TF174" s="90"/>
      <c r="TG174" s="90"/>
      <c r="TH174" s="90"/>
      <c r="TI174" s="90"/>
      <c r="TJ174" s="90"/>
      <c r="TK174" s="90"/>
      <c r="TL174" s="90"/>
      <c r="TM174" s="90"/>
      <c r="TN174" s="90"/>
      <c r="TO174" s="90"/>
      <c r="TP174" s="90"/>
      <c r="TQ174" s="90"/>
      <c r="TR174" s="90"/>
      <c r="TS174" s="90"/>
      <c r="TT174" s="90"/>
      <c r="TU174" s="90"/>
      <c r="TV174" s="90"/>
      <c r="TW174" s="90"/>
      <c r="TX174" s="90"/>
      <c r="TY174" s="90"/>
      <c r="TZ174" s="90"/>
      <c r="UA174" s="90"/>
      <c r="UB174" s="90"/>
      <c r="UC174" s="90"/>
      <c r="UD174" s="90"/>
      <c r="UE174" s="90"/>
      <c r="UF174" s="90"/>
      <c r="UG174" s="90"/>
      <c r="UH174" s="90"/>
      <c r="UI174" s="90"/>
      <c r="UJ174" s="90"/>
      <c r="UK174" s="90"/>
      <c r="UL174" s="90"/>
      <c r="UM174" s="90"/>
      <c r="UN174" s="90"/>
      <c r="UO174" s="90"/>
      <c r="UP174" s="90"/>
      <c r="UQ174" s="90"/>
      <c r="UR174" s="90"/>
      <c r="US174" s="90"/>
      <c r="UT174" s="90"/>
      <c r="UU174" s="90"/>
      <c r="UV174" s="90"/>
      <c r="UW174" s="90"/>
      <c r="UX174" s="90"/>
      <c r="UY174" s="90"/>
      <c r="UZ174" s="90"/>
      <c r="VA174" s="90"/>
      <c r="VB174" s="90"/>
      <c r="VC174" s="90"/>
      <c r="VD174" s="90"/>
      <c r="VE174" s="90"/>
      <c r="VF174" s="90"/>
      <c r="VG174" s="90"/>
      <c r="VH174" s="90"/>
      <c r="VI174" s="90"/>
      <c r="VJ174" s="90"/>
      <c r="VK174" s="90"/>
      <c r="VL174" s="90"/>
      <c r="VM174" s="90"/>
      <c r="VN174" s="90"/>
      <c r="VO174" s="90"/>
      <c r="VP174" s="90"/>
      <c r="VQ174" s="90"/>
      <c r="VR174" s="90"/>
      <c r="VS174" s="90"/>
      <c r="VT174" s="90"/>
      <c r="VU174" s="90"/>
      <c r="VV174" s="90"/>
      <c r="VW174" s="90"/>
      <c r="VX174" s="90"/>
      <c r="VY174" s="90"/>
      <c r="VZ174" s="90"/>
      <c r="WA174" s="90"/>
      <c r="WB174" s="90"/>
      <c r="WC174" s="90"/>
      <c r="WD174" s="90"/>
      <c r="WE174" s="90"/>
      <c r="WF174" s="90"/>
      <c r="WG174" s="90"/>
      <c r="WH174" s="90"/>
      <c r="WI174" s="90"/>
      <c r="WJ174" s="90"/>
      <c r="WK174" s="90"/>
      <c r="WL174" s="90"/>
      <c r="WM174" s="90"/>
      <c r="WN174" s="90"/>
      <c r="WO174" s="90"/>
      <c r="WP174" s="90"/>
      <c r="WQ174" s="90"/>
      <c r="WR174" s="90"/>
      <c r="WS174" s="90"/>
      <c r="WT174" s="90"/>
      <c r="WU174" s="90"/>
      <c r="WV174" s="90"/>
      <c r="WW174" s="90"/>
      <c r="WX174" s="90"/>
      <c r="WY174" s="90"/>
      <c r="WZ174" s="90"/>
      <c r="XA174" s="90"/>
      <c r="XB174" s="90"/>
      <c r="XC174" s="90"/>
      <c r="XD174" s="90"/>
      <c r="XE174" s="90"/>
      <c r="XF174" s="90"/>
      <c r="XG174" s="90"/>
      <c r="XH174" s="90"/>
      <c r="XI174" s="90"/>
      <c r="XJ174" s="90"/>
      <c r="XK174" s="90"/>
      <c r="XL174" s="90"/>
      <c r="XM174" s="90"/>
      <c r="XN174" s="90"/>
      <c r="XO174" s="90"/>
      <c r="XP174" s="90"/>
      <c r="XQ174" s="90"/>
      <c r="XR174" s="90"/>
      <c r="XS174" s="90"/>
      <c r="XT174" s="90"/>
      <c r="XU174" s="90"/>
      <c r="XV174" s="90"/>
      <c r="XW174" s="90"/>
      <c r="XX174" s="90"/>
      <c r="XY174" s="90"/>
      <c r="XZ174" s="90"/>
      <c r="YA174" s="90"/>
      <c r="YB174" s="90"/>
      <c r="YC174" s="90"/>
      <c r="YD174" s="90"/>
      <c r="YE174" s="90"/>
      <c r="YF174" s="90"/>
      <c r="YG174" s="90"/>
      <c r="YH174" s="90"/>
      <c r="YI174" s="90"/>
      <c r="YJ174" s="90"/>
      <c r="YK174" s="90"/>
      <c r="YL174" s="90"/>
      <c r="YM174" s="90"/>
      <c r="YN174" s="90"/>
      <c r="YO174" s="90"/>
      <c r="YP174" s="90"/>
      <c r="YQ174" s="90"/>
      <c r="YR174" s="90"/>
      <c r="YS174" s="90"/>
      <c r="YT174" s="90"/>
      <c r="YU174" s="90"/>
      <c r="YV174" s="90"/>
      <c r="YW174" s="90"/>
      <c r="YX174" s="90"/>
      <c r="YY174" s="90"/>
      <c r="YZ174" s="90"/>
      <c r="ZA174" s="90"/>
      <c r="ZB174" s="90"/>
      <c r="ZC174" s="90"/>
      <c r="ZD174" s="90"/>
      <c r="ZE174" s="90"/>
      <c r="ZF174" s="90"/>
      <c r="ZG174" s="90"/>
      <c r="ZH174" s="90"/>
      <c r="ZI174" s="90"/>
      <c r="ZJ174" s="90"/>
      <c r="ZK174" s="90"/>
      <c r="ZL174" s="90"/>
      <c r="ZM174" s="90"/>
      <c r="ZN174" s="90"/>
      <c r="ZO174" s="90"/>
      <c r="ZP174" s="90"/>
      <c r="ZQ174" s="90"/>
      <c r="ZR174" s="90"/>
      <c r="ZS174" s="90"/>
      <c r="ZT174" s="90"/>
      <c r="ZU174" s="90"/>
      <c r="ZV174" s="90"/>
      <c r="ZW174" s="90"/>
      <c r="ZX174" s="90"/>
      <c r="ZY174" s="90"/>
      <c r="ZZ174" s="90"/>
      <c r="AAA174" s="90"/>
      <c r="AAB174" s="90"/>
      <c r="AAC174" s="90"/>
      <c r="AAD174" s="90"/>
      <c r="AAE174" s="90"/>
      <c r="AAF174" s="90"/>
      <c r="AAG174" s="90"/>
      <c r="AAH174" s="90"/>
      <c r="AAI174" s="90"/>
      <c r="AAJ174" s="90"/>
      <c r="AAK174" s="90"/>
      <c r="AAL174" s="90"/>
      <c r="AAM174" s="90"/>
      <c r="AAN174" s="90"/>
      <c r="AAO174" s="90"/>
      <c r="AAP174" s="90"/>
      <c r="AAQ174" s="90"/>
      <c r="AAR174" s="90"/>
      <c r="AAS174" s="90"/>
      <c r="AAT174" s="90"/>
      <c r="AAU174" s="90"/>
      <c r="AAV174" s="90"/>
      <c r="AAW174" s="90"/>
      <c r="AAX174" s="90"/>
      <c r="AAY174" s="90"/>
      <c r="AAZ174" s="90"/>
      <c r="ABA174" s="90"/>
      <c r="ABB174" s="90"/>
      <c r="ABC174" s="90"/>
      <c r="ABD174" s="90"/>
      <c r="ABE174" s="90"/>
      <c r="ABF174" s="90"/>
      <c r="ABG174" s="90"/>
      <c r="ABH174" s="90"/>
      <c r="ABI174" s="90"/>
      <c r="ABJ174" s="90"/>
      <c r="ABK174" s="90"/>
      <c r="ABL174" s="90"/>
      <c r="ABM174" s="90"/>
      <c r="ABN174" s="90"/>
      <c r="ABO174" s="90"/>
      <c r="ABP174" s="90"/>
      <c r="ABQ174" s="90"/>
      <c r="ABR174" s="90"/>
      <c r="ABS174" s="90"/>
      <c r="ABT174" s="90"/>
      <c r="ABU174" s="90"/>
      <c r="ABV174" s="90"/>
      <c r="ABW174" s="90"/>
      <c r="ABX174" s="90"/>
      <c r="ABY174" s="90"/>
      <c r="ABZ174" s="90"/>
      <c r="ACA174" s="90"/>
      <c r="ACB174" s="90"/>
      <c r="ACC174" s="90"/>
      <c r="ACD174" s="90"/>
      <c r="ACE174" s="90"/>
      <c r="ACF174" s="90"/>
      <c r="ACG174" s="90"/>
      <c r="ACH174" s="90"/>
      <c r="ACI174" s="90"/>
      <c r="ACJ174" s="90"/>
      <c r="ACK174" s="90"/>
      <c r="ACL174" s="90"/>
      <c r="ACM174" s="90"/>
      <c r="ACN174" s="90"/>
      <c r="ACO174" s="90"/>
      <c r="ACP174" s="90"/>
      <c r="ACQ174" s="90"/>
      <c r="ACR174" s="90"/>
      <c r="ACS174" s="90"/>
      <c r="ACT174" s="90"/>
      <c r="ACU174" s="90"/>
      <c r="ACV174" s="90"/>
      <c r="ACW174" s="90"/>
      <c r="ACX174" s="90"/>
      <c r="ACY174" s="90"/>
      <c r="ACZ174" s="90"/>
      <c r="ADA174" s="90"/>
      <c r="ADB174" s="90"/>
      <c r="ADC174" s="90"/>
      <c r="ADD174" s="90"/>
      <c r="ADE174" s="90"/>
      <c r="ADF174" s="90"/>
      <c r="ADG174" s="90"/>
      <c r="ADH174" s="90"/>
      <c r="ADI174" s="90"/>
      <c r="ADJ174" s="90"/>
      <c r="ADK174" s="90"/>
      <c r="ADL174" s="90"/>
      <c r="ADM174" s="90"/>
      <c r="ADN174" s="90"/>
      <c r="ADO174" s="90"/>
      <c r="ADP174" s="90"/>
      <c r="ADQ174" s="90"/>
      <c r="ADR174" s="90"/>
      <c r="ADS174" s="90"/>
      <c r="ADT174" s="90"/>
      <c r="ADU174" s="90"/>
      <c r="ADV174" s="90"/>
      <c r="ADW174" s="90"/>
      <c r="ADX174" s="90"/>
      <c r="ADY174" s="90"/>
      <c r="ADZ174" s="90"/>
      <c r="AEA174" s="90"/>
      <c r="AEB174" s="90"/>
      <c r="AEC174" s="90"/>
      <c r="AED174" s="90"/>
      <c r="AEE174" s="90"/>
      <c r="AEF174" s="90"/>
      <c r="AEG174" s="90"/>
      <c r="AEH174" s="90"/>
      <c r="AEI174" s="90"/>
      <c r="AEJ174" s="90"/>
      <c r="AEK174" s="90"/>
      <c r="AEL174" s="90"/>
      <c r="AEM174" s="90"/>
      <c r="AEN174" s="90"/>
      <c r="AEO174" s="90"/>
      <c r="AEP174" s="90"/>
      <c r="AEQ174" s="90"/>
      <c r="AER174" s="90"/>
      <c r="AES174" s="90"/>
      <c r="AET174" s="90"/>
      <c r="AEU174" s="90"/>
      <c r="AEV174" s="90"/>
      <c r="AEW174" s="90"/>
      <c r="AEX174" s="90"/>
      <c r="AEY174" s="90"/>
      <c r="AEZ174" s="90"/>
      <c r="AFA174" s="90"/>
      <c r="AFB174" s="90"/>
      <c r="AFC174" s="90"/>
      <c r="AFD174" s="90"/>
      <c r="AFE174" s="90"/>
      <c r="AFF174" s="90"/>
      <c r="AFG174" s="90"/>
      <c r="AFH174" s="90"/>
      <c r="AFI174" s="90"/>
      <c r="AFJ174" s="90"/>
      <c r="AFK174" s="90"/>
      <c r="AFL174" s="90"/>
      <c r="AFM174" s="90"/>
      <c r="AFN174" s="90"/>
      <c r="AFO174" s="90"/>
      <c r="AFP174" s="90"/>
      <c r="AFQ174" s="90"/>
      <c r="AFR174" s="90"/>
      <c r="AFS174" s="90"/>
      <c r="AFT174" s="90"/>
      <c r="AFU174" s="90"/>
      <c r="AFV174" s="90"/>
      <c r="AFW174" s="90"/>
      <c r="AFX174" s="90"/>
      <c r="AFY174" s="90"/>
      <c r="AFZ174" s="90"/>
      <c r="AGA174" s="90"/>
      <c r="AGB174" s="90"/>
      <c r="AGC174" s="90"/>
      <c r="AGD174" s="90"/>
      <c r="AGE174" s="90"/>
      <c r="AGF174" s="90"/>
      <c r="AGG174" s="90"/>
      <c r="AGH174" s="90"/>
      <c r="AGI174" s="90"/>
      <c r="AGJ174" s="90"/>
      <c r="AGK174" s="90"/>
      <c r="AGL174" s="90"/>
      <c r="AGM174" s="90"/>
      <c r="AGN174" s="90"/>
      <c r="AGO174" s="90"/>
      <c r="AGP174" s="90"/>
      <c r="AGQ174" s="90"/>
      <c r="AGR174" s="90"/>
      <c r="AGS174" s="90"/>
      <c r="AGT174" s="90"/>
      <c r="AGU174" s="90"/>
      <c r="AGV174" s="90"/>
      <c r="AGW174" s="90"/>
      <c r="AGX174" s="90"/>
      <c r="AGY174" s="90"/>
      <c r="AGZ174" s="90"/>
      <c r="AHA174" s="90"/>
      <c r="AHB174" s="90"/>
      <c r="AHC174" s="90"/>
      <c r="AHD174" s="90"/>
      <c r="AHE174" s="90"/>
      <c r="AHF174" s="90"/>
      <c r="AHG174" s="90"/>
      <c r="AHH174" s="90"/>
      <c r="AHI174" s="90"/>
      <c r="AHJ174" s="90"/>
      <c r="AHK174" s="90"/>
      <c r="AHL174" s="90"/>
      <c r="AHM174" s="90"/>
      <c r="AHN174" s="90"/>
      <c r="AHO174" s="90"/>
      <c r="AHP174" s="90"/>
      <c r="AHQ174" s="90"/>
      <c r="AHR174" s="90"/>
      <c r="AHS174" s="90"/>
      <c r="AHT174" s="90"/>
      <c r="AHU174" s="90"/>
      <c r="AHV174" s="90"/>
      <c r="AHW174" s="90"/>
      <c r="AHX174" s="90"/>
      <c r="AHY174" s="90"/>
      <c r="AHZ174" s="90"/>
      <c r="AIA174" s="90"/>
      <c r="AIB174" s="90"/>
      <c r="AIC174" s="90"/>
      <c r="AID174" s="90"/>
      <c r="AIE174" s="90"/>
      <c r="AIF174" s="90"/>
      <c r="AIG174" s="90"/>
      <c r="AIH174" s="90"/>
      <c r="AII174" s="90"/>
      <c r="AIJ174" s="90"/>
      <c r="AIK174" s="90"/>
      <c r="AIL174" s="90"/>
      <c r="AIM174" s="90"/>
      <c r="AIN174" s="90"/>
      <c r="AIO174" s="90"/>
      <c r="AIP174" s="90"/>
      <c r="AIQ174" s="90"/>
      <c r="AIR174" s="90"/>
      <c r="AIS174" s="90"/>
      <c r="AIT174" s="90"/>
      <c r="AIU174" s="90"/>
      <c r="AIV174" s="90"/>
      <c r="AIW174" s="90"/>
      <c r="AIX174" s="90"/>
      <c r="AIY174" s="90"/>
      <c r="AIZ174" s="90"/>
      <c r="AJA174" s="90"/>
      <c r="AJB174" s="90"/>
      <c r="AJC174" s="90"/>
      <c r="AJD174" s="90"/>
      <c r="AJE174" s="90"/>
      <c r="AJF174" s="90"/>
      <c r="AJG174" s="90"/>
      <c r="AJH174" s="90"/>
      <c r="AJI174" s="90"/>
      <c r="AJJ174" s="90"/>
      <c r="AJK174" s="90"/>
      <c r="AJL174" s="90"/>
      <c r="AJM174" s="90"/>
      <c r="AJN174" s="90"/>
      <c r="AJO174" s="90"/>
      <c r="AJP174" s="90"/>
      <c r="AJQ174" s="90"/>
      <c r="AJR174" s="90"/>
      <c r="AJS174" s="90"/>
      <c r="AJT174" s="90"/>
      <c r="AJU174" s="90"/>
      <c r="AJV174" s="90"/>
      <c r="AJW174" s="90"/>
      <c r="AJX174" s="90"/>
      <c r="AJY174" s="90"/>
      <c r="AJZ174" s="90"/>
      <c r="AKA174" s="90"/>
      <c r="AKB174" s="90"/>
      <c r="AKC174" s="90"/>
      <c r="AKD174" s="90"/>
      <c r="AKE174" s="90"/>
      <c r="AKF174" s="90"/>
      <c r="AKG174" s="90"/>
      <c r="AKH174" s="90"/>
      <c r="AKI174" s="90"/>
      <c r="AKJ174" s="90"/>
      <c r="AKK174" s="90"/>
      <c r="AKL174" s="90"/>
      <c r="AKM174" s="90"/>
      <c r="AKN174" s="90"/>
      <c r="AKO174" s="90"/>
      <c r="AKP174" s="90"/>
      <c r="AKQ174" s="90"/>
      <c r="AKR174" s="90"/>
      <c r="AKS174" s="90"/>
      <c r="AKT174" s="90"/>
      <c r="AKU174" s="90"/>
      <c r="AKV174" s="90"/>
      <c r="AKW174" s="90"/>
      <c r="AKX174" s="90"/>
      <c r="AKY174" s="90"/>
      <c r="AKZ174" s="90"/>
      <c r="ALA174" s="90"/>
      <c r="ALB174" s="90"/>
      <c r="ALC174" s="90"/>
      <c r="ALD174" s="90"/>
      <c r="ALE174" s="90"/>
      <c r="ALF174" s="90"/>
      <c r="ALG174" s="90"/>
      <c r="ALH174" s="90"/>
      <c r="ALI174" s="90"/>
      <c r="ALJ174" s="90"/>
      <c r="ALK174" s="90"/>
      <c r="ALL174" s="90"/>
      <c r="ALM174" s="90"/>
      <c r="ALN174" s="90"/>
      <c r="ALO174" s="90"/>
      <c r="ALP174" s="90"/>
      <c r="ALQ174" s="90"/>
      <c r="ALR174" s="90"/>
      <c r="ALS174" s="90"/>
      <c r="ALT174" s="90"/>
      <c r="ALU174" s="90"/>
      <c r="ALV174" s="90"/>
      <c r="ALW174" s="90"/>
      <c r="ALX174" s="90"/>
      <c r="ALY174" s="90"/>
      <c r="ALZ174" s="90"/>
      <c r="AMA174" s="90"/>
      <c r="AMB174" s="90"/>
      <c r="AMC174" s="90"/>
      <c r="AMD174" s="90"/>
      <c r="AME174" s="90"/>
      <c r="AMF174" s="90"/>
      <c r="AMG174" s="90"/>
      <c r="AMH174" s="90"/>
      <c r="AMI174" s="90"/>
      <c r="AMJ174" s="90"/>
      <c r="AMK174" s="90"/>
      <c r="AML174" s="90"/>
      <c r="AMM174" s="90"/>
      <c r="AMN174" s="90"/>
      <c r="AMO174" s="90"/>
      <c r="AMP174" s="90"/>
      <c r="AMQ174" s="90"/>
      <c r="AMR174" s="90"/>
      <c r="AMS174" s="90"/>
      <c r="AMT174" s="90"/>
      <c r="AMU174" s="90"/>
      <c r="AMV174" s="90"/>
      <c r="AMW174" s="90"/>
      <c r="AMX174" s="90"/>
      <c r="AMY174" s="90"/>
      <c r="AMZ174" s="90"/>
      <c r="ANA174" s="90"/>
      <c r="ANB174" s="90"/>
      <c r="ANC174" s="90"/>
      <c r="AND174" s="90"/>
      <c r="ANE174" s="90"/>
      <c r="ANF174" s="90"/>
      <c r="ANG174" s="90"/>
      <c r="ANH174" s="90"/>
      <c r="ANI174" s="90"/>
      <c r="ANJ174" s="90"/>
      <c r="ANK174" s="90"/>
      <c r="ANL174" s="90"/>
      <c r="ANM174" s="90"/>
      <c r="ANN174" s="90"/>
      <c r="ANO174" s="90"/>
      <c r="ANP174" s="90"/>
      <c r="ANQ174" s="90"/>
      <c r="ANR174" s="90"/>
      <c r="ANS174" s="90"/>
      <c r="ANT174" s="90"/>
      <c r="ANU174" s="90"/>
      <c r="ANV174" s="90"/>
      <c r="ANW174" s="90"/>
      <c r="ANX174" s="90"/>
      <c r="ANY174" s="90"/>
      <c r="ANZ174" s="90"/>
      <c r="AOA174" s="90"/>
      <c r="AOB174" s="90"/>
      <c r="AOC174" s="90"/>
      <c r="AOD174" s="90"/>
      <c r="AOE174" s="90"/>
      <c r="AOF174" s="90"/>
      <c r="AOG174" s="90"/>
      <c r="AOH174" s="90"/>
      <c r="AOI174" s="90"/>
      <c r="AOJ174" s="90"/>
      <c r="AOK174" s="90"/>
      <c r="AOL174" s="90"/>
      <c r="AOM174" s="90"/>
      <c r="AON174" s="90"/>
      <c r="AOO174" s="90"/>
      <c r="AOP174" s="90"/>
      <c r="AOQ174" s="90"/>
      <c r="AOR174" s="90"/>
      <c r="AOS174" s="90"/>
      <c r="AOT174" s="90"/>
      <c r="AOU174" s="90"/>
      <c r="AOV174" s="90"/>
      <c r="AOW174" s="90"/>
      <c r="AOX174" s="90"/>
      <c r="AOY174" s="90"/>
      <c r="AOZ174" s="90"/>
      <c r="APA174" s="90"/>
      <c r="APB174" s="90"/>
      <c r="APC174" s="90"/>
      <c r="APD174" s="90"/>
      <c r="APE174" s="90"/>
      <c r="APF174" s="90"/>
      <c r="APG174" s="90"/>
      <c r="APH174" s="90"/>
      <c r="API174" s="90"/>
      <c r="APJ174" s="90"/>
      <c r="APK174" s="90"/>
      <c r="APL174" s="90"/>
      <c r="APM174" s="90"/>
      <c r="APN174" s="90"/>
      <c r="APO174" s="90"/>
      <c r="APP174" s="90"/>
      <c r="APQ174" s="90"/>
      <c r="APR174" s="90"/>
      <c r="APS174" s="90"/>
      <c r="APT174" s="90"/>
      <c r="APU174" s="90"/>
      <c r="APV174" s="90"/>
      <c r="APW174" s="90"/>
      <c r="APX174" s="90"/>
      <c r="APY174" s="90"/>
      <c r="APZ174" s="90"/>
      <c r="AQA174" s="90"/>
      <c r="AQB174" s="90"/>
      <c r="AQC174" s="90"/>
      <c r="AQD174" s="90"/>
      <c r="AQE174" s="90"/>
      <c r="AQF174" s="90"/>
      <c r="AQG174" s="90"/>
      <c r="AQH174" s="90"/>
      <c r="AQI174" s="90"/>
      <c r="AQJ174" s="90"/>
      <c r="AQK174" s="90"/>
      <c r="AQL174" s="90"/>
      <c r="AQM174" s="90"/>
      <c r="AQN174" s="90"/>
      <c r="AQO174" s="90"/>
      <c r="AQP174" s="90"/>
      <c r="AQQ174" s="90"/>
      <c r="AQR174" s="90"/>
      <c r="AQS174" s="90"/>
      <c r="AQT174" s="90"/>
      <c r="AQU174" s="90"/>
      <c r="AQV174" s="90"/>
      <c r="AQW174" s="90"/>
      <c r="AQX174" s="90"/>
      <c r="AQY174" s="90"/>
      <c r="AQZ174" s="90"/>
      <c r="ARA174" s="90"/>
      <c r="ARB174" s="90"/>
      <c r="ARC174" s="90"/>
      <c r="ARD174" s="90"/>
      <c r="ARE174" s="90"/>
      <c r="ARF174" s="90"/>
      <c r="ARG174" s="90"/>
      <c r="ARH174" s="90"/>
      <c r="ARI174" s="90"/>
      <c r="ARJ174" s="90"/>
      <c r="ARK174" s="90"/>
      <c r="ARL174" s="90"/>
      <c r="ARM174" s="90"/>
      <c r="ARN174" s="90"/>
      <c r="ARO174" s="90"/>
      <c r="ARP174" s="90"/>
      <c r="ARQ174" s="90"/>
      <c r="ARR174" s="90"/>
      <c r="ARS174" s="90"/>
      <c r="ART174" s="90"/>
      <c r="ARU174" s="90"/>
      <c r="ARV174" s="90"/>
      <c r="ARW174" s="90"/>
      <c r="ARX174" s="90"/>
      <c r="ARY174" s="90"/>
      <c r="ARZ174" s="90"/>
      <c r="ASA174" s="90"/>
      <c r="ASB174" s="90"/>
      <c r="ASC174" s="90"/>
      <c r="ASD174" s="90"/>
      <c r="ASE174" s="90"/>
      <c r="ASF174" s="90"/>
      <c r="ASG174" s="90"/>
      <c r="ASH174" s="90"/>
      <c r="ASI174" s="90"/>
      <c r="ASJ174" s="90"/>
      <c r="ASK174" s="90"/>
      <c r="ASL174" s="90"/>
      <c r="ASM174" s="90"/>
      <c r="ASN174" s="90"/>
      <c r="ASO174" s="90"/>
      <c r="ASP174" s="90"/>
      <c r="ASQ174" s="90"/>
      <c r="ASR174" s="90"/>
      <c r="ASS174" s="90"/>
      <c r="AST174" s="90"/>
      <c r="ASU174" s="90"/>
      <c r="ASV174" s="90"/>
      <c r="ASW174" s="90"/>
      <c r="ASX174" s="90"/>
      <c r="ASY174" s="90"/>
      <c r="ASZ174" s="90"/>
      <c r="ATA174" s="90"/>
      <c r="ATB174" s="90"/>
      <c r="ATC174" s="90"/>
      <c r="ATD174" s="90"/>
      <c r="ATE174" s="90"/>
      <c r="ATF174" s="90"/>
      <c r="ATG174" s="90"/>
      <c r="ATH174" s="90"/>
      <c r="ATI174" s="90"/>
      <c r="ATJ174" s="90"/>
      <c r="ATK174" s="90"/>
      <c r="ATL174" s="90"/>
      <c r="ATM174" s="90"/>
      <c r="ATN174" s="90"/>
      <c r="ATO174" s="90"/>
      <c r="ATP174" s="90"/>
      <c r="ATQ174" s="90"/>
      <c r="ATR174" s="90"/>
      <c r="ATS174" s="90"/>
      <c r="ATT174" s="90"/>
      <c r="ATU174" s="90"/>
      <c r="ATV174" s="90"/>
      <c r="ATW174" s="90"/>
      <c r="ATX174" s="90"/>
      <c r="ATY174" s="90"/>
      <c r="ATZ174" s="90"/>
      <c r="AUA174" s="90"/>
      <c r="AUB174" s="90"/>
      <c r="AUC174" s="90"/>
      <c r="AUD174" s="90"/>
      <c r="AUE174" s="90"/>
      <c r="AUF174" s="90"/>
      <c r="AUG174" s="90"/>
      <c r="AUH174" s="90"/>
      <c r="AUI174" s="90"/>
      <c r="AUJ174" s="90"/>
      <c r="AUK174" s="90"/>
      <c r="AUL174" s="90"/>
      <c r="AUM174" s="90"/>
      <c r="AUN174" s="90"/>
      <c r="AUO174" s="90"/>
      <c r="AUP174" s="90"/>
      <c r="AUQ174" s="90"/>
      <c r="AUR174" s="90"/>
      <c r="AUS174" s="90"/>
      <c r="AUT174" s="90"/>
      <c r="AUU174" s="90"/>
      <c r="AUV174" s="90"/>
      <c r="AUW174" s="90"/>
      <c r="AUX174" s="90"/>
      <c r="AUY174" s="90"/>
      <c r="AUZ174" s="90"/>
      <c r="AVA174" s="90"/>
      <c r="AVB174" s="90"/>
      <c r="AVC174" s="90"/>
      <c r="AVD174" s="90"/>
      <c r="AVE174" s="90"/>
      <c r="AVF174" s="90"/>
      <c r="AVG174" s="90"/>
      <c r="AVH174" s="90"/>
      <c r="AVI174" s="90"/>
      <c r="AVJ174" s="90"/>
      <c r="AVK174" s="90"/>
      <c r="AVL174" s="90"/>
      <c r="AVM174" s="90"/>
      <c r="AVN174" s="90"/>
      <c r="AVO174" s="90"/>
      <c r="AVP174" s="90"/>
      <c r="AVQ174" s="90"/>
      <c r="AVR174" s="90"/>
      <c r="AVS174" s="90"/>
      <c r="AVT174" s="90"/>
      <c r="AVU174" s="90"/>
      <c r="AVV174" s="90"/>
      <c r="AVW174" s="90"/>
      <c r="AVX174" s="90"/>
      <c r="AVY174" s="90"/>
      <c r="AVZ174" s="90"/>
      <c r="AWA174" s="90"/>
      <c r="AWB174" s="90"/>
      <c r="AWC174" s="90"/>
      <c r="AWD174" s="90"/>
      <c r="AWE174" s="90"/>
      <c r="AWF174" s="90"/>
      <c r="AWG174" s="90"/>
      <c r="AWH174" s="90"/>
      <c r="AWI174" s="90"/>
      <c r="AWJ174" s="90"/>
      <c r="AWK174" s="90"/>
      <c r="AWL174" s="90"/>
      <c r="AWM174" s="90"/>
      <c r="AWN174" s="90"/>
      <c r="AWO174" s="90"/>
      <c r="AWP174" s="90"/>
      <c r="AWQ174" s="90"/>
      <c r="AWR174" s="90"/>
      <c r="AWS174" s="90"/>
      <c r="AWT174" s="90"/>
      <c r="AWU174" s="90"/>
      <c r="AWV174" s="90"/>
      <c r="AWW174" s="90"/>
      <c r="AWX174" s="90"/>
      <c r="AWY174" s="90"/>
      <c r="AWZ174" s="90"/>
      <c r="AXA174" s="90"/>
      <c r="AXB174" s="90"/>
      <c r="AXC174" s="90"/>
      <c r="AXD174" s="90"/>
      <c r="AXE174" s="90"/>
      <c r="AXF174" s="90"/>
      <c r="AXG174" s="90"/>
      <c r="AXH174" s="90"/>
      <c r="AXI174" s="90"/>
      <c r="AXJ174" s="90"/>
      <c r="AXK174" s="90"/>
      <c r="AXL174" s="90"/>
      <c r="AXM174" s="90"/>
      <c r="AXN174" s="90"/>
      <c r="AXO174" s="90"/>
      <c r="AXP174" s="90"/>
      <c r="AXQ174" s="90"/>
      <c r="AXR174" s="90"/>
      <c r="AXS174" s="90"/>
      <c r="AXT174" s="90"/>
      <c r="AXU174" s="90"/>
      <c r="AXV174" s="90"/>
      <c r="AXW174" s="90"/>
      <c r="AXX174" s="90"/>
      <c r="AXY174" s="90"/>
      <c r="AXZ174" s="90"/>
      <c r="AYA174" s="90"/>
      <c r="AYB174" s="90"/>
      <c r="AYC174" s="90"/>
      <c r="AYD174" s="90"/>
      <c r="AYE174" s="90"/>
      <c r="AYF174" s="90"/>
      <c r="AYG174" s="90"/>
      <c r="AYH174" s="90"/>
      <c r="AYI174" s="90"/>
      <c r="AYJ174" s="90"/>
      <c r="AYK174" s="90"/>
      <c r="AYL174" s="90"/>
      <c r="AYM174" s="90"/>
      <c r="AYN174" s="90"/>
      <c r="AYO174" s="90"/>
      <c r="AYP174" s="90"/>
      <c r="AYQ174" s="90"/>
      <c r="AYR174" s="90"/>
      <c r="AYS174" s="90"/>
      <c r="AYT174" s="90"/>
      <c r="AYU174" s="90"/>
      <c r="AYV174" s="90"/>
      <c r="AYW174" s="90"/>
      <c r="AYX174" s="90"/>
      <c r="AYY174" s="90"/>
      <c r="AYZ174" s="90"/>
      <c r="AZA174" s="90"/>
      <c r="AZB174" s="90"/>
      <c r="AZC174" s="90"/>
      <c r="AZD174" s="90"/>
      <c r="AZE174" s="90"/>
      <c r="AZF174" s="90"/>
      <c r="AZG174" s="90"/>
      <c r="AZH174" s="90"/>
      <c r="AZI174" s="90"/>
      <c r="AZJ174" s="90"/>
      <c r="AZK174" s="90"/>
      <c r="AZL174" s="90"/>
      <c r="AZM174" s="90"/>
      <c r="AZN174" s="90"/>
      <c r="AZO174" s="90"/>
      <c r="AZP174" s="90"/>
      <c r="AZQ174" s="90"/>
      <c r="AZR174" s="90"/>
      <c r="AZS174" s="90"/>
      <c r="AZT174" s="90"/>
      <c r="AZU174" s="90"/>
      <c r="AZV174" s="90"/>
      <c r="AZW174" s="90"/>
      <c r="AZX174" s="90"/>
      <c r="AZY174" s="90"/>
      <c r="AZZ174" s="90"/>
      <c r="BAA174" s="90"/>
      <c r="BAB174" s="90"/>
      <c r="BAC174" s="90"/>
      <c r="BAD174" s="90"/>
      <c r="BAE174" s="90"/>
      <c r="BAF174" s="90"/>
      <c r="BAG174" s="90"/>
      <c r="BAH174" s="90"/>
      <c r="BAI174" s="90"/>
      <c r="BAJ174" s="90"/>
      <c r="BAK174" s="90"/>
      <c r="BAL174" s="90"/>
      <c r="BAM174" s="90"/>
      <c r="BAN174" s="90"/>
      <c r="BAO174" s="90"/>
      <c r="BAP174" s="90"/>
      <c r="BAQ174" s="90"/>
      <c r="BAR174" s="90"/>
      <c r="BAS174" s="90"/>
      <c r="BAT174" s="90"/>
      <c r="BAU174" s="90"/>
      <c r="BAV174" s="90"/>
      <c r="BAW174" s="90"/>
      <c r="BAX174" s="90"/>
      <c r="BAY174" s="90"/>
      <c r="BAZ174" s="90"/>
      <c r="BBA174" s="90"/>
      <c r="BBB174" s="90"/>
      <c r="BBC174" s="90"/>
      <c r="BBD174" s="90"/>
      <c r="BBE174" s="90"/>
      <c r="BBF174" s="90"/>
      <c r="BBG174" s="90"/>
      <c r="BBH174" s="90"/>
      <c r="BBI174" s="90"/>
      <c r="BBJ174" s="90"/>
      <c r="BBK174" s="90"/>
      <c r="BBL174" s="90"/>
      <c r="BBM174" s="90"/>
      <c r="BBN174" s="90"/>
      <c r="BBO174" s="90"/>
      <c r="BBP174" s="90"/>
      <c r="BBQ174" s="90"/>
      <c r="BBR174" s="90"/>
      <c r="BBS174" s="90"/>
      <c r="BBT174" s="90"/>
      <c r="BBU174" s="90"/>
      <c r="BBV174" s="90"/>
      <c r="BBW174" s="90"/>
      <c r="BBX174" s="90"/>
      <c r="BBY174" s="90"/>
      <c r="BBZ174" s="90"/>
      <c r="BCA174" s="90"/>
      <c r="BCB174" s="90"/>
      <c r="BCC174" s="90"/>
      <c r="BCD174" s="90"/>
      <c r="BCE174" s="90"/>
      <c r="BCF174" s="90"/>
      <c r="BCG174" s="90"/>
      <c r="BCH174" s="90"/>
      <c r="BCI174" s="90"/>
      <c r="BCJ174" s="90"/>
      <c r="BCK174" s="90"/>
      <c r="BCL174" s="90"/>
      <c r="BCM174" s="90"/>
      <c r="BCN174" s="90"/>
      <c r="BCO174" s="90"/>
      <c r="BCP174" s="90"/>
      <c r="BCQ174" s="90"/>
      <c r="BCR174" s="90"/>
      <c r="BCS174" s="90"/>
      <c r="BCT174" s="90"/>
      <c r="BCU174" s="90"/>
      <c r="BCV174" s="90"/>
      <c r="BCW174" s="90"/>
      <c r="BCX174" s="90"/>
      <c r="BCY174" s="90"/>
      <c r="BCZ174" s="90"/>
      <c r="BDA174" s="90"/>
      <c r="BDB174" s="90"/>
      <c r="BDC174" s="90"/>
      <c r="BDD174" s="90"/>
      <c r="BDE174" s="90"/>
      <c r="BDF174" s="90"/>
      <c r="BDG174" s="90"/>
      <c r="BDH174" s="90"/>
      <c r="BDI174" s="90"/>
      <c r="BDJ174" s="90"/>
      <c r="BDK174" s="90"/>
      <c r="BDL174" s="90"/>
      <c r="BDM174" s="90"/>
      <c r="BDN174" s="90"/>
      <c r="BDO174" s="90"/>
      <c r="BDP174" s="90"/>
      <c r="BDQ174" s="90"/>
      <c r="BDR174" s="90"/>
      <c r="BDS174" s="90"/>
      <c r="BDT174" s="90"/>
      <c r="BDU174" s="90"/>
      <c r="BDV174" s="90"/>
      <c r="BDW174" s="90"/>
      <c r="BDX174" s="90"/>
      <c r="BDY174" s="90"/>
      <c r="BDZ174" s="90"/>
      <c r="BEA174" s="90"/>
      <c r="BEB174" s="90"/>
      <c r="BEC174" s="90"/>
      <c r="BED174" s="90"/>
      <c r="BEE174" s="90"/>
      <c r="BEF174" s="90"/>
      <c r="BEG174" s="90"/>
      <c r="BEH174" s="90"/>
      <c r="BEI174" s="90"/>
      <c r="BEJ174" s="90"/>
      <c r="BEK174" s="90"/>
      <c r="BEL174" s="90"/>
      <c r="BEM174" s="90"/>
      <c r="BEN174" s="90"/>
      <c r="BEO174" s="90"/>
      <c r="BEP174" s="90"/>
      <c r="BEQ174" s="90"/>
      <c r="BER174" s="90"/>
      <c r="BES174" s="90"/>
      <c r="BET174" s="90"/>
      <c r="BEU174" s="90"/>
      <c r="BEV174" s="90"/>
      <c r="BEW174" s="90"/>
      <c r="BEX174" s="90"/>
      <c r="BEY174" s="90"/>
      <c r="BEZ174" s="90"/>
      <c r="BFA174" s="90"/>
      <c r="BFB174" s="90"/>
      <c r="BFC174" s="90"/>
      <c r="BFD174" s="90"/>
      <c r="BFE174" s="90"/>
      <c r="BFF174" s="90"/>
      <c r="BFG174" s="90"/>
      <c r="BFH174" s="90"/>
      <c r="BFI174" s="90"/>
      <c r="BFJ174" s="90"/>
      <c r="BFK174" s="90"/>
      <c r="BFL174" s="90"/>
      <c r="BFM174" s="90"/>
      <c r="BFN174" s="90"/>
      <c r="BFO174" s="90"/>
      <c r="BFP174" s="90"/>
      <c r="BFQ174" s="90"/>
      <c r="BFR174" s="90"/>
      <c r="BFS174" s="90"/>
      <c r="BFT174" s="90"/>
      <c r="BFU174" s="90"/>
      <c r="BFV174" s="90"/>
      <c r="BFW174" s="90"/>
      <c r="BFX174" s="90"/>
      <c r="BFY174" s="90"/>
      <c r="BFZ174" s="90"/>
      <c r="BGA174" s="90"/>
      <c r="BGB174" s="90"/>
      <c r="BGC174" s="90"/>
      <c r="BGD174" s="90"/>
      <c r="BGE174" s="90"/>
      <c r="BGF174" s="90"/>
      <c r="BGG174" s="90"/>
      <c r="BGH174" s="90"/>
      <c r="BGI174" s="90"/>
      <c r="BGJ174" s="90"/>
      <c r="BGK174" s="90"/>
      <c r="BGL174" s="90"/>
      <c r="BGM174" s="90"/>
      <c r="BGN174" s="90"/>
      <c r="BGO174" s="90"/>
      <c r="BGP174" s="90"/>
      <c r="BGQ174" s="90"/>
      <c r="BGR174" s="90"/>
      <c r="BGS174" s="90"/>
      <c r="BGT174" s="90"/>
      <c r="BGU174" s="90"/>
      <c r="BGV174" s="90"/>
      <c r="BGW174" s="90"/>
      <c r="BGX174" s="90"/>
      <c r="BGY174" s="90"/>
      <c r="BGZ174" s="90"/>
      <c r="BHA174" s="90"/>
      <c r="BHB174" s="90"/>
      <c r="BHC174" s="90"/>
      <c r="BHD174" s="90"/>
      <c r="BHE174" s="90"/>
      <c r="BHF174" s="90"/>
      <c r="BHG174" s="90"/>
      <c r="BHH174" s="90"/>
      <c r="BHI174" s="90"/>
      <c r="BHJ174" s="90"/>
      <c r="BHK174" s="90"/>
      <c r="BHL174" s="90"/>
      <c r="BHM174" s="90"/>
      <c r="BHN174" s="90"/>
      <c r="BHO174" s="90"/>
      <c r="BHP174" s="90"/>
      <c r="BHQ174" s="90"/>
      <c r="BHR174" s="90"/>
      <c r="BHS174" s="90"/>
      <c r="BHT174" s="90"/>
      <c r="BHU174" s="90"/>
      <c r="BHV174" s="90"/>
      <c r="BHW174" s="90"/>
      <c r="BHX174" s="90"/>
      <c r="BHY174" s="90"/>
      <c r="BHZ174" s="90"/>
      <c r="BIA174" s="90"/>
      <c r="BIB174" s="90"/>
      <c r="BIC174" s="90"/>
      <c r="BID174" s="90"/>
      <c r="BIE174" s="90"/>
      <c r="BIF174" s="90"/>
      <c r="BIG174" s="90"/>
      <c r="BIH174" s="90"/>
      <c r="BII174" s="90"/>
      <c r="BIJ174" s="90"/>
      <c r="BIK174" s="90"/>
      <c r="BIL174" s="90"/>
      <c r="BIM174" s="90"/>
      <c r="BIN174" s="90"/>
      <c r="BIO174" s="90"/>
      <c r="BIP174" s="90"/>
      <c r="BIQ174" s="90"/>
      <c r="BIR174" s="90"/>
      <c r="BIS174" s="90"/>
      <c r="BIT174" s="90"/>
      <c r="BIU174" s="90"/>
      <c r="BIV174" s="90"/>
      <c r="BIW174" s="90"/>
      <c r="BIX174" s="90"/>
      <c r="BIY174" s="90"/>
      <c r="BIZ174" s="90"/>
      <c r="BJA174" s="90"/>
      <c r="BJB174" s="90"/>
      <c r="BJC174" s="90"/>
      <c r="BJD174" s="90"/>
      <c r="BJE174" s="90"/>
      <c r="BJF174" s="90"/>
      <c r="BJG174" s="90"/>
      <c r="BJH174" s="90"/>
      <c r="BJI174" s="90"/>
      <c r="BJJ174" s="90"/>
      <c r="BJK174" s="90"/>
      <c r="BJL174" s="90"/>
      <c r="BJM174" s="90"/>
      <c r="BJN174" s="90"/>
      <c r="BJO174" s="90"/>
      <c r="BJP174" s="90"/>
      <c r="BJQ174" s="90"/>
      <c r="BJR174" s="90"/>
      <c r="BJS174" s="90"/>
      <c r="BJT174" s="90"/>
      <c r="BJU174" s="90"/>
      <c r="BJV174" s="90"/>
      <c r="BJW174" s="90"/>
      <c r="BJX174" s="90"/>
      <c r="BJY174" s="90"/>
      <c r="BJZ174" s="90"/>
      <c r="BKA174" s="90"/>
      <c r="BKB174" s="90"/>
      <c r="BKC174" s="90"/>
      <c r="BKD174" s="90"/>
      <c r="BKE174" s="90"/>
      <c r="BKF174" s="90"/>
      <c r="BKG174" s="90"/>
      <c r="BKH174" s="90"/>
      <c r="BKI174" s="90"/>
      <c r="BKJ174" s="90"/>
      <c r="BKK174" s="90"/>
      <c r="BKL174" s="90"/>
      <c r="BKM174" s="90"/>
      <c r="BKN174" s="90"/>
      <c r="BKO174" s="90"/>
      <c r="BKP174" s="90"/>
      <c r="BKQ174" s="90"/>
      <c r="BKR174" s="90"/>
      <c r="BKS174" s="90"/>
      <c r="BKT174" s="90"/>
      <c r="BKU174" s="90"/>
      <c r="BKV174" s="90"/>
      <c r="BKW174" s="90"/>
      <c r="BKX174" s="90"/>
      <c r="BKY174" s="90"/>
      <c r="BKZ174" s="90"/>
      <c r="BLA174" s="90"/>
      <c r="BLB174" s="90"/>
      <c r="BLC174" s="90"/>
      <c r="BLD174" s="90"/>
      <c r="BLE174" s="90"/>
      <c r="BLF174" s="90"/>
      <c r="BLG174" s="90"/>
      <c r="BLH174" s="90"/>
      <c r="BLI174" s="90"/>
      <c r="BLJ174" s="90"/>
      <c r="BLK174" s="90"/>
      <c r="BLL174" s="90"/>
      <c r="BLM174" s="90"/>
      <c r="BLN174" s="90"/>
      <c r="BLO174" s="90"/>
      <c r="BLP174" s="90"/>
      <c r="BLQ174" s="90"/>
      <c r="BLR174" s="90"/>
      <c r="BLS174" s="90"/>
      <c r="BLT174" s="90"/>
      <c r="BLU174" s="90"/>
      <c r="BLV174" s="90"/>
      <c r="BLW174" s="90"/>
      <c r="BLX174" s="90"/>
      <c r="BLY174" s="90"/>
      <c r="BLZ174" s="90"/>
      <c r="BMA174" s="90"/>
      <c r="BMB174" s="90"/>
      <c r="BMC174" s="90"/>
      <c r="BMD174" s="90"/>
      <c r="BME174" s="90"/>
      <c r="BMF174" s="90"/>
      <c r="BMG174" s="90"/>
      <c r="BMH174" s="90"/>
      <c r="BMI174" s="90"/>
      <c r="BMJ174" s="90"/>
      <c r="BMK174" s="90"/>
      <c r="BML174" s="90"/>
      <c r="BMM174" s="90"/>
      <c r="BMN174" s="90"/>
      <c r="BMO174" s="90"/>
      <c r="BMP174" s="90"/>
      <c r="BMQ174" s="90"/>
      <c r="BMR174" s="90"/>
      <c r="BMS174" s="90"/>
      <c r="BMT174" s="90"/>
      <c r="BMU174" s="90"/>
      <c r="BMV174" s="90"/>
      <c r="BMW174" s="90"/>
      <c r="BMX174" s="90"/>
      <c r="BMY174" s="90"/>
      <c r="BMZ174" s="90"/>
      <c r="BNA174" s="90"/>
      <c r="BNB174" s="90"/>
      <c r="BNC174" s="90"/>
      <c r="BND174" s="90"/>
      <c r="BNE174" s="90"/>
      <c r="BNF174" s="90"/>
      <c r="BNG174" s="90"/>
      <c r="BNH174" s="90"/>
      <c r="BNI174" s="90"/>
      <c r="BNJ174" s="90"/>
      <c r="BNK174" s="90"/>
      <c r="BNL174" s="90"/>
      <c r="BNM174" s="90"/>
      <c r="BNN174" s="90"/>
      <c r="BNO174" s="90"/>
      <c r="BNP174" s="90"/>
      <c r="BNQ174" s="90"/>
      <c r="BNR174" s="90"/>
      <c r="BNS174" s="90"/>
      <c r="BNT174" s="90"/>
      <c r="BNU174" s="90"/>
      <c r="BNV174" s="90"/>
      <c r="BNW174" s="90"/>
      <c r="BNX174" s="90"/>
      <c r="BNY174" s="90"/>
      <c r="BNZ174" s="90"/>
      <c r="BOA174" s="90"/>
      <c r="BOB174" s="90"/>
      <c r="BOC174" s="90"/>
      <c r="BOD174" s="90"/>
      <c r="BOE174" s="90"/>
      <c r="BOF174" s="90"/>
      <c r="BOG174" s="90"/>
      <c r="BOH174" s="90"/>
      <c r="BOI174" s="90"/>
      <c r="BOJ174" s="90"/>
      <c r="BOK174" s="90"/>
      <c r="BOL174" s="90"/>
      <c r="BOM174" s="90"/>
      <c r="BON174" s="90"/>
      <c r="BOO174" s="90"/>
      <c r="BOP174" s="90"/>
      <c r="BOQ174" s="90"/>
      <c r="BOR174" s="90"/>
      <c r="BOS174" s="90"/>
      <c r="BOT174" s="90"/>
      <c r="BOU174" s="90"/>
      <c r="BOV174" s="90"/>
      <c r="BOW174" s="90"/>
      <c r="BOX174" s="90"/>
      <c r="BOY174" s="90"/>
      <c r="BOZ174" s="90"/>
      <c r="BPA174" s="90"/>
      <c r="BPB174" s="90"/>
      <c r="BPC174" s="90"/>
      <c r="BPD174" s="90"/>
      <c r="BPE174" s="90"/>
      <c r="BPF174" s="90"/>
      <c r="BPG174" s="90"/>
      <c r="BPH174" s="90"/>
      <c r="BPI174" s="90"/>
      <c r="BPJ174" s="90"/>
      <c r="BPK174" s="90"/>
      <c r="BPL174" s="90"/>
      <c r="BPM174" s="90"/>
      <c r="BPN174" s="90"/>
      <c r="BPO174" s="90"/>
      <c r="BPP174" s="90"/>
      <c r="BPQ174" s="90"/>
      <c r="BPR174" s="90"/>
      <c r="BPS174" s="90"/>
      <c r="BPT174" s="90"/>
      <c r="BPU174" s="90"/>
      <c r="BPV174" s="90"/>
      <c r="BPW174" s="90"/>
      <c r="BPX174" s="90"/>
      <c r="BPY174" s="90"/>
      <c r="BPZ174" s="90"/>
      <c r="BQA174" s="90"/>
      <c r="BQB174" s="90"/>
      <c r="BQC174" s="90"/>
      <c r="BQD174" s="90"/>
      <c r="BQE174" s="90"/>
      <c r="BQF174" s="90"/>
      <c r="BQG174" s="90"/>
      <c r="BQH174" s="90"/>
      <c r="BQI174" s="90"/>
      <c r="BQJ174" s="90"/>
      <c r="BQK174" s="90"/>
      <c r="BQL174" s="90"/>
      <c r="BQM174" s="90"/>
      <c r="BQN174" s="90"/>
      <c r="BQO174" s="90"/>
      <c r="BQP174" s="90"/>
      <c r="BQQ174" s="90"/>
      <c r="BQR174" s="90"/>
      <c r="BQS174" s="90"/>
      <c r="BQT174" s="90"/>
      <c r="BQU174" s="90"/>
      <c r="BQV174" s="90"/>
      <c r="BQW174" s="90"/>
      <c r="BQX174" s="90"/>
      <c r="BQY174" s="90"/>
      <c r="BQZ174" s="90"/>
      <c r="BRA174" s="90"/>
      <c r="BRB174" s="90"/>
      <c r="BRC174" s="90"/>
      <c r="BRD174" s="90"/>
      <c r="BRE174" s="90"/>
      <c r="BRF174" s="90"/>
      <c r="BRG174" s="90"/>
      <c r="BRH174" s="90"/>
      <c r="BRI174" s="90"/>
      <c r="BRJ174" s="90"/>
      <c r="BRK174" s="90"/>
      <c r="BRL174" s="90"/>
      <c r="BRM174" s="90"/>
      <c r="BRN174" s="90"/>
      <c r="BRO174" s="90"/>
      <c r="BRP174" s="90"/>
      <c r="BRQ174" s="90"/>
      <c r="BRR174" s="90"/>
      <c r="BRS174" s="90"/>
      <c r="BRT174" s="90"/>
      <c r="BRU174" s="90"/>
      <c r="BRV174" s="90"/>
      <c r="BRW174" s="90"/>
      <c r="BRX174" s="90"/>
      <c r="BRY174" s="90"/>
      <c r="BRZ174" s="90"/>
      <c r="BSA174" s="90"/>
      <c r="BSB174" s="90"/>
      <c r="BSC174" s="90"/>
      <c r="BSD174" s="90"/>
      <c r="BSE174" s="90"/>
      <c r="BSF174" s="90"/>
      <c r="BSG174" s="90"/>
      <c r="BSH174" s="90"/>
      <c r="BSI174" s="90"/>
      <c r="BSJ174" s="90"/>
      <c r="BSK174" s="90"/>
      <c r="BSL174" s="90"/>
      <c r="BSM174" s="90"/>
      <c r="BSN174" s="90"/>
      <c r="BSO174" s="90"/>
      <c r="BSP174" s="90"/>
      <c r="BSQ174" s="90"/>
      <c r="BSR174" s="90"/>
      <c r="BSS174" s="90"/>
      <c r="BST174" s="90"/>
      <c r="BSU174" s="90"/>
      <c r="BSV174" s="90"/>
      <c r="BSW174" s="90"/>
      <c r="BSX174" s="90"/>
      <c r="BSY174" s="90"/>
      <c r="BSZ174" s="90"/>
      <c r="BTA174" s="90"/>
      <c r="BTB174" s="90"/>
      <c r="BTC174" s="90"/>
      <c r="BTD174" s="90"/>
      <c r="BTE174" s="90"/>
      <c r="BTF174" s="90"/>
      <c r="BTG174" s="90"/>
      <c r="BTH174" s="90"/>
      <c r="BTI174" s="90"/>
      <c r="BTJ174" s="90"/>
      <c r="BTK174" s="90"/>
      <c r="BTL174" s="90"/>
      <c r="BTM174" s="90"/>
      <c r="BTN174" s="90"/>
      <c r="BTO174" s="90"/>
      <c r="BTP174" s="90"/>
      <c r="BTQ174" s="90"/>
      <c r="BTR174" s="90"/>
      <c r="BTS174" s="90"/>
      <c r="BTT174" s="90"/>
      <c r="BTU174" s="90"/>
      <c r="BTV174" s="90"/>
      <c r="BTW174" s="90"/>
      <c r="BTX174" s="90"/>
      <c r="BTY174" s="90"/>
      <c r="BTZ174" s="90"/>
      <c r="BUA174" s="90"/>
      <c r="BUB174" s="90"/>
      <c r="BUC174" s="90"/>
      <c r="BUD174" s="90"/>
      <c r="BUE174" s="90"/>
      <c r="BUF174" s="90"/>
      <c r="BUG174" s="90"/>
      <c r="BUH174" s="90"/>
      <c r="BUI174" s="90"/>
      <c r="BUJ174" s="90"/>
      <c r="BUK174" s="90"/>
      <c r="BUL174" s="90"/>
      <c r="BUM174" s="90"/>
      <c r="BUN174" s="90"/>
      <c r="BUO174" s="90"/>
      <c r="BUP174" s="90"/>
      <c r="BUQ174" s="90"/>
      <c r="BUR174" s="90"/>
      <c r="BUS174" s="90"/>
      <c r="BUT174" s="90"/>
      <c r="BUU174" s="90"/>
      <c r="BUV174" s="90"/>
      <c r="BUW174" s="90"/>
      <c r="BUX174" s="90"/>
      <c r="BUY174" s="90"/>
      <c r="BUZ174" s="90"/>
      <c r="BVA174" s="90"/>
      <c r="BVB174" s="90"/>
      <c r="BVC174" s="90"/>
      <c r="BVD174" s="90"/>
      <c r="BVE174" s="90"/>
      <c r="BVF174" s="90"/>
      <c r="BVG174" s="90"/>
      <c r="BVH174" s="90"/>
      <c r="BVI174" s="90"/>
      <c r="BVJ174" s="90"/>
      <c r="BVK174" s="90"/>
      <c r="BVL174" s="90"/>
      <c r="BVM174" s="90"/>
      <c r="BVN174" s="90"/>
      <c r="BVO174" s="90"/>
      <c r="BVP174" s="90"/>
      <c r="BVQ174" s="90"/>
      <c r="BVR174" s="90"/>
      <c r="BVS174" s="90"/>
      <c r="BVT174" s="90"/>
      <c r="BVU174" s="90"/>
      <c r="BVV174" s="90"/>
      <c r="BVW174" s="90"/>
      <c r="BVX174" s="90"/>
      <c r="BVY174" s="90"/>
      <c r="BVZ174" s="90"/>
      <c r="BWA174" s="90"/>
      <c r="BWB174" s="90"/>
      <c r="BWC174" s="90"/>
      <c r="BWD174" s="90"/>
      <c r="BWE174" s="90"/>
      <c r="BWF174" s="90"/>
      <c r="BWG174" s="90"/>
      <c r="BWH174" s="90"/>
      <c r="BWI174" s="90"/>
      <c r="BWJ174" s="90"/>
      <c r="BWK174" s="90"/>
      <c r="BWL174" s="90"/>
      <c r="BWM174" s="90"/>
      <c r="BWN174" s="90"/>
      <c r="BWO174" s="90"/>
      <c r="BWP174" s="90"/>
      <c r="BWQ174" s="90"/>
      <c r="BWR174" s="90"/>
      <c r="BWS174" s="90"/>
      <c r="BWT174" s="90"/>
      <c r="BWU174" s="90"/>
      <c r="BWV174" s="90"/>
      <c r="BWW174" s="90"/>
      <c r="BWX174" s="90"/>
      <c r="BWY174" s="90"/>
      <c r="BWZ174" s="90"/>
      <c r="BXA174" s="90"/>
      <c r="BXB174" s="90"/>
      <c r="BXC174" s="90"/>
      <c r="BXD174" s="90"/>
      <c r="BXE174" s="90"/>
      <c r="BXF174" s="90"/>
      <c r="BXG174" s="90"/>
      <c r="BXH174" s="90"/>
      <c r="BXI174" s="90"/>
      <c r="BXJ174" s="90"/>
      <c r="BXK174" s="90"/>
      <c r="BXL174" s="90"/>
      <c r="BXM174" s="90"/>
      <c r="BXN174" s="90"/>
      <c r="BXO174" s="90"/>
      <c r="BXP174" s="90"/>
      <c r="BXQ174" s="90"/>
      <c r="BXR174" s="90"/>
      <c r="BXS174" s="90"/>
      <c r="BXT174" s="90"/>
      <c r="BXU174" s="90"/>
      <c r="BXV174" s="90"/>
      <c r="BXW174" s="90"/>
      <c r="BXX174" s="90"/>
      <c r="BXY174" s="90"/>
      <c r="BXZ174" s="90"/>
      <c r="BYA174" s="90"/>
      <c r="BYB174" s="90"/>
      <c r="BYC174" s="90"/>
      <c r="BYD174" s="90"/>
      <c r="BYE174" s="90"/>
      <c r="BYF174" s="90"/>
      <c r="BYG174" s="90"/>
      <c r="BYH174" s="90"/>
      <c r="BYI174" s="90"/>
      <c r="BYJ174" s="90"/>
      <c r="BYK174" s="90"/>
      <c r="BYL174" s="90"/>
      <c r="BYM174" s="90"/>
      <c r="BYN174" s="90"/>
      <c r="BYO174" s="90"/>
      <c r="BYP174" s="90"/>
      <c r="BYQ174" s="90"/>
      <c r="BYR174" s="90"/>
      <c r="BYS174" s="90"/>
      <c r="BYT174" s="90"/>
      <c r="BYU174" s="90"/>
      <c r="BYV174" s="90"/>
      <c r="BYW174" s="90"/>
      <c r="BYX174" s="90"/>
      <c r="BYY174" s="90"/>
      <c r="BYZ174" s="90"/>
      <c r="BZA174" s="90"/>
      <c r="BZB174" s="90"/>
      <c r="BZC174" s="90"/>
      <c r="BZD174" s="90"/>
      <c r="BZE174" s="90"/>
      <c r="BZF174" s="90"/>
      <c r="BZG174" s="90"/>
      <c r="BZH174" s="90"/>
      <c r="BZI174" s="90"/>
      <c r="BZJ174" s="90"/>
      <c r="BZK174" s="90"/>
      <c r="BZL174" s="90"/>
      <c r="BZM174" s="90"/>
      <c r="BZN174" s="90"/>
      <c r="BZO174" s="90"/>
      <c r="BZP174" s="90"/>
      <c r="BZQ174" s="90"/>
      <c r="BZR174" s="90"/>
      <c r="BZS174" s="90"/>
      <c r="BZT174" s="90"/>
      <c r="BZU174" s="90"/>
      <c r="BZV174" s="90"/>
      <c r="BZW174" s="90"/>
      <c r="BZX174" s="90"/>
      <c r="BZY174" s="90"/>
      <c r="BZZ174" s="90"/>
      <c r="CAA174" s="90"/>
      <c r="CAB174" s="90"/>
      <c r="CAC174" s="90"/>
      <c r="CAD174" s="90"/>
      <c r="CAE174" s="90"/>
      <c r="CAF174" s="90"/>
      <c r="CAG174" s="90"/>
      <c r="CAH174" s="90"/>
      <c r="CAI174" s="90"/>
      <c r="CAJ174" s="90"/>
      <c r="CAK174" s="90"/>
      <c r="CAL174" s="90"/>
      <c r="CAM174" s="90"/>
      <c r="CAN174" s="90"/>
      <c r="CAO174" s="90"/>
      <c r="CAP174" s="90"/>
      <c r="CAQ174" s="90"/>
      <c r="CAR174" s="90"/>
      <c r="CAS174" s="90"/>
      <c r="CAT174" s="90"/>
      <c r="CAU174" s="90"/>
      <c r="CAV174" s="90"/>
      <c r="CAW174" s="90"/>
      <c r="CAX174" s="90"/>
      <c r="CAY174" s="90"/>
      <c r="CAZ174" s="90"/>
      <c r="CBA174" s="90"/>
      <c r="CBB174" s="90"/>
      <c r="CBC174" s="90"/>
      <c r="CBD174" s="90"/>
      <c r="CBE174" s="90"/>
      <c r="CBF174" s="90"/>
      <c r="CBG174" s="90"/>
      <c r="CBH174" s="90"/>
      <c r="CBI174" s="90"/>
      <c r="CBJ174" s="90"/>
      <c r="CBK174" s="90"/>
      <c r="CBL174" s="90"/>
      <c r="CBM174" s="90"/>
      <c r="CBN174" s="90"/>
      <c r="CBO174" s="90"/>
      <c r="CBP174" s="90"/>
      <c r="CBQ174" s="90"/>
      <c r="CBR174" s="90"/>
      <c r="CBS174" s="90"/>
      <c r="CBT174" s="90"/>
      <c r="CBU174" s="90"/>
      <c r="CBV174" s="90"/>
      <c r="CBW174" s="90"/>
      <c r="CBX174" s="90"/>
      <c r="CBY174" s="90"/>
      <c r="CBZ174" s="90"/>
      <c r="CCA174" s="90"/>
      <c r="CCB174" s="90"/>
      <c r="CCC174" s="90"/>
      <c r="CCD174" s="90"/>
      <c r="CCE174" s="90"/>
      <c r="CCF174" s="90"/>
      <c r="CCG174" s="90"/>
      <c r="CCH174" s="90"/>
      <c r="CCI174" s="90"/>
      <c r="CCJ174" s="90"/>
      <c r="CCK174" s="90"/>
      <c r="CCL174" s="90"/>
      <c r="CCM174" s="90"/>
      <c r="CCN174" s="90"/>
      <c r="CCO174" s="90"/>
      <c r="CCP174" s="90"/>
      <c r="CCQ174" s="90"/>
      <c r="CCR174" s="90"/>
      <c r="CCS174" s="90"/>
      <c r="CCT174" s="90"/>
      <c r="CCU174" s="90"/>
      <c r="CCV174" s="90"/>
      <c r="CCW174" s="90"/>
      <c r="CCX174" s="90"/>
      <c r="CCY174" s="90"/>
      <c r="CCZ174" s="90"/>
      <c r="CDA174" s="90"/>
      <c r="CDB174" s="90"/>
      <c r="CDC174" s="90"/>
      <c r="CDD174" s="90"/>
      <c r="CDE174" s="90"/>
      <c r="CDF174" s="90"/>
      <c r="CDG174" s="90"/>
      <c r="CDH174" s="90"/>
      <c r="CDI174" s="90"/>
      <c r="CDJ174" s="90"/>
      <c r="CDK174" s="90"/>
      <c r="CDL174" s="90"/>
      <c r="CDM174" s="90"/>
      <c r="CDN174" s="90"/>
      <c r="CDO174" s="90"/>
      <c r="CDP174" s="90"/>
      <c r="CDQ174" s="90"/>
      <c r="CDR174" s="90"/>
      <c r="CDS174" s="90"/>
      <c r="CDT174" s="90"/>
      <c r="CDU174" s="90"/>
      <c r="CDV174" s="90"/>
      <c r="CDW174" s="90"/>
      <c r="CDX174" s="90"/>
      <c r="CDY174" s="90"/>
      <c r="CDZ174" s="90"/>
      <c r="CEA174" s="90"/>
      <c r="CEB174" s="90"/>
      <c r="CEC174" s="90"/>
      <c r="CED174" s="90"/>
      <c r="CEE174" s="90"/>
      <c r="CEF174" s="90"/>
      <c r="CEG174" s="90"/>
      <c r="CEH174" s="90"/>
      <c r="CEI174" s="90"/>
      <c r="CEJ174" s="90"/>
      <c r="CEK174" s="90"/>
      <c r="CEL174" s="90"/>
      <c r="CEM174" s="90"/>
      <c r="CEN174" s="90"/>
      <c r="CEO174" s="90"/>
      <c r="CEP174" s="90"/>
      <c r="CEQ174" s="90"/>
      <c r="CER174" s="90"/>
      <c r="CES174" s="90"/>
      <c r="CET174" s="90"/>
      <c r="CEU174" s="90"/>
      <c r="CEV174" s="90"/>
      <c r="CEW174" s="90"/>
      <c r="CEX174" s="90"/>
      <c r="CEY174" s="90"/>
      <c r="CEZ174" s="90"/>
      <c r="CFA174" s="90"/>
      <c r="CFB174" s="90"/>
      <c r="CFC174" s="90"/>
      <c r="CFD174" s="90"/>
      <c r="CFE174" s="90"/>
      <c r="CFF174" s="90"/>
      <c r="CFG174" s="90"/>
      <c r="CFH174" s="90"/>
      <c r="CFI174" s="90"/>
      <c r="CFJ174" s="90"/>
      <c r="CFK174" s="90"/>
      <c r="CFL174" s="90"/>
      <c r="CFM174" s="90"/>
      <c r="CFN174" s="90"/>
      <c r="CFO174" s="90"/>
      <c r="CFP174" s="90"/>
      <c r="CFQ174" s="90"/>
      <c r="CFR174" s="90"/>
      <c r="CFS174" s="90"/>
      <c r="CFT174" s="90"/>
      <c r="CFU174" s="90"/>
      <c r="CFV174" s="90"/>
      <c r="CFW174" s="90"/>
      <c r="CFX174" s="90"/>
      <c r="CFY174" s="90"/>
      <c r="CFZ174" s="90"/>
      <c r="CGA174" s="90"/>
      <c r="CGB174" s="90"/>
      <c r="CGC174" s="90"/>
      <c r="CGD174" s="90"/>
      <c r="CGE174" s="90"/>
      <c r="CGF174" s="90"/>
      <c r="CGG174" s="90"/>
      <c r="CGH174" s="90"/>
      <c r="CGI174" s="90"/>
      <c r="CGJ174" s="90"/>
      <c r="CGK174" s="90"/>
      <c r="CGL174" s="90"/>
      <c r="CGM174" s="90"/>
      <c r="CGN174" s="90"/>
      <c r="CGO174" s="90"/>
      <c r="CGP174" s="90"/>
      <c r="CGQ174" s="90"/>
      <c r="CGR174" s="90"/>
      <c r="CGS174" s="90"/>
      <c r="CGT174" s="90"/>
      <c r="CGU174" s="90"/>
      <c r="CGV174" s="90"/>
      <c r="CGW174" s="90"/>
      <c r="CGX174" s="90"/>
      <c r="CGY174" s="90"/>
      <c r="CGZ174" s="90"/>
      <c r="CHA174" s="90"/>
      <c r="CHB174" s="90"/>
      <c r="CHC174" s="90"/>
      <c r="CHD174" s="90"/>
      <c r="CHE174" s="90"/>
      <c r="CHF174" s="90"/>
      <c r="CHG174" s="90"/>
      <c r="CHH174" s="90"/>
      <c r="CHI174" s="90"/>
      <c r="CHJ174" s="90"/>
      <c r="CHK174" s="90"/>
      <c r="CHL174" s="90"/>
      <c r="CHM174" s="90"/>
      <c r="CHN174" s="90"/>
      <c r="CHO174" s="90"/>
      <c r="CHP174" s="90"/>
      <c r="CHQ174" s="90"/>
      <c r="CHR174" s="90"/>
      <c r="CHS174" s="90"/>
      <c r="CHT174" s="90"/>
      <c r="CHU174" s="90"/>
      <c r="CHV174" s="90"/>
      <c r="CHW174" s="90"/>
      <c r="CHX174" s="90"/>
      <c r="CHY174" s="90"/>
      <c r="CHZ174" s="90"/>
      <c r="CIA174" s="90"/>
      <c r="CIB174" s="90"/>
      <c r="CIC174" s="90"/>
      <c r="CID174" s="90"/>
      <c r="CIE174" s="90"/>
      <c r="CIF174" s="90"/>
      <c r="CIG174" s="90"/>
      <c r="CIH174" s="90"/>
      <c r="CII174" s="90"/>
      <c r="CIJ174" s="90"/>
      <c r="CIK174" s="90"/>
      <c r="CIL174" s="90"/>
      <c r="CIM174" s="90"/>
      <c r="CIN174" s="90"/>
      <c r="CIO174" s="90"/>
      <c r="CIP174" s="90"/>
      <c r="CIQ174" s="90"/>
      <c r="CIR174" s="90"/>
      <c r="CIS174" s="90"/>
      <c r="CIT174" s="90"/>
      <c r="CIU174" s="90"/>
      <c r="CIV174" s="90"/>
      <c r="CIW174" s="90"/>
      <c r="CIX174" s="90"/>
      <c r="CIY174" s="90"/>
      <c r="CIZ174" s="90"/>
      <c r="CJA174" s="90"/>
      <c r="CJB174" s="90"/>
      <c r="CJC174" s="90"/>
      <c r="CJD174" s="90"/>
      <c r="CJE174" s="90"/>
      <c r="CJF174" s="90"/>
      <c r="CJG174" s="90"/>
      <c r="CJH174" s="90"/>
      <c r="CJI174" s="90"/>
      <c r="CJJ174" s="90"/>
      <c r="CJK174" s="90"/>
      <c r="CJL174" s="90"/>
      <c r="CJM174" s="90"/>
      <c r="CJN174" s="90"/>
      <c r="CJO174" s="90"/>
      <c r="CJP174" s="90"/>
      <c r="CJQ174" s="90"/>
      <c r="CJR174" s="90"/>
      <c r="CJS174" s="90"/>
      <c r="CJT174" s="90"/>
      <c r="CJU174" s="90"/>
      <c r="CJV174" s="90"/>
      <c r="CJW174" s="90"/>
      <c r="CJX174" s="90"/>
      <c r="CJY174" s="90"/>
      <c r="CJZ174" s="90"/>
      <c r="CKA174" s="90"/>
      <c r="CKB174" s="90"/>
      <c r="CKC174" s="90"/>
      <c r="CKD174" s="90"/>
      <c r="CKE174" s="90"/>
      <c r="CKF174" s="90"/>
      <c r="CKG174" s="90"/>
      <c r="CKH174" s="90"/>
      <c r="CKI174" s="90"/>
      <c r="CKJ174" s="90"/>
      <c r="CKK174" s="90"/>
      <c r="CKL174" s="90"/>
      <c r="CKM174" s="90"/>
      <c r="CKN174" s="90"/>
      <c r="CKO174" s="90"/>
      <c r="CKP174" s="90"/>
      <c r="CKQ174" s="90"/>
      <c r="CKR174" s="90"/>
      <c r="CKS174" s="90"/>
      <c r="CKT174" s="90"/>
      <c r="CKU174" s="90"/>
      <c r="CKV174" s="90"/>
      <c r="CKW174" s="90"/>
      <c r="CKX174" s="90"/>
      <c r="CKY174" s="90"/>
      <c r="CKZ174" s="90"/>
      <c r="CLA174" s="90"/>
      <c r="CLB174" s="90"/>
      <c r="CLC174" s="90"/>
      <c r="CLD174" s="90"/>
      <c r="CLE174" s="90"/>
      <c r="CLF174" s="90"/>
      <c r="CLG174" s="90"/>
      <c r="CLH174" s="90"/>
      <c r="CLI174" s="90"/>
      <c r="CLJ174" s="90"/>
      <c r="CLK174" s="90"/>
      <c r="CLL174" s="90"/>
      <c r="CLM174" s="90"/>
      <c r="CLN174" s="90"/>
      <c r="CLO174" s="90"/>
      <c r="CLP174" s="90"/>
      <c r="CLQ174" s="90"/>
      <c r="CLR174" s="90"/>
      <c r="CLS174" s="90"/>
      <c r="CLT174" s="90"/>
      <c r="CLU174" s="90"/>
      <c r="CLV174" s="90"/>
      <c r="CLW174" s="90"/>
      <c r="CLX174" s="90"/>
      <c r="CLY174" s="90"/>
      <c r="CLZ174" s="90"/>
      <c r="CMA174" s="90"/>
      <c r="CMB174" s="90"/>
      <c r="CMC174" s="90"/>
      <c r="CMD174" s="90"/>
      <c r="CME174" s="90"/>
      <c r="CMF174" s="90"/>
      <c r="CMG174" s="90"/>
      <c r="CMH174" s="90"/>
      <c r="CMI174" s="90"/>
      <c r="CMJ174" s="90"/>
      <c r="CMK174" s="90"/>
      <c r="CML174" s="90"/>
      <c r="CMM174" s="90"/>
      <c r="CMN174" s="90"/>
      <c r="CMO174" s="90"/>
      <c r="CMP174" s="90"/>
      <c r="CMQ174" s="90"/>
      <c r="CMR174" s="90"/>
      <c r="CMS174" s="90"/>
      <c r="CMT174" s="90"/>
      <c r="CMU174" s="90"/>
      <c r="CMV174" s="90"/>
      <c r="CMW174" s="90"/>
      <c r="CMX174" s="90"/>
      <c r="CMY174" s="90"/>
      <c r="CMZ174" s="90"/>
      <c r="CNA174" s="90"/>
      <c r="CNB174" s="90"/>
      <c r="CNC174" s="90"/>
      <c r="CND174" s="90"/>
      <c r="CNE174" s="90"/>
      <c r="CNF174" s="90"/>
      <c r="CNG174" s="90"/>
      <c r="CNH174" s="90"/>
      <c r="CNI174" s="90"/>
      <c r="CNJ174" s="90"/>
      <c r="CNK174" s="90"/>
      <c r="CNL174" s="90"/>
      <c r="CNM174" s="90"/>
      <c r="CNN174" s="90"/>
      <c r="CNO174" s="90"/>
      <c r="CNP174" s="90"/>
      <c r="CNQ174" s="90"/>
      <c r="CNR174" s="90"/>
      <c r="CNS174" s="90"/>
      <c r="CNT174" s="90"/>
      <c r="CNU174" s="90"/>
      <c r="CNV174" s="90"/>
      <c r="CNW174" s="90"/>
      <c r="CNX174" s="90"/>
      <c r="CNY174" s="90"/>
      <c r="CNZ174" s="90"/>
      <c r="COA174" s="90"/>
      <c r="COB174" s="90"/>
      <c r="COC174" s="90"/>
      <c r="COD174" s="90"/>
      <c r="COE174" s="90"/>
      <c r="COF174" s="90"/>
      <c r="COG174" s="90"/>
      <c r="COH174" s="90"/>
      <c r="COI174" s="90"/>
      <c r="COJ174" s="90"/>
      <c r="COK174" s="90"/>
      <c r="COL174" s="90"/>
      <c r="COM174" s="90"/>
      <c r="CON174" s="90"/>
      <c r="COO174" s="90"/>
      <c r="COP174" s="90"/>
      <c r="COQ174" s="90"/>
      <c r="COR174" s="90"/>
      <c r="COS174" s="90"/>
      <c r="COT174" s="90"/>
      <c r="COU174" s="90"/>
      <c r="COV174" s="90"/>
      <c r="COW174" s="90"/>
      <c r="COX174" s="90"/>
      <c r="COY174" s="90"/>
      <c r="COZ174" s="90"/>
      <c r="CPA174" s="90"/>
      <c r="CPB174" s="90"/>
      <c r="CPC174" s="90"/>
      <c r="CPD174" s="90"/>
      <c r="CPE174" s="90"/>
      <c r="CPF174" s="90"/>
      <c r="CPG174" s="90"/>
      <c r="CPH174" s="90"/>
      <c r="CPI174" s="90"/>
      <c r="CPJ174" s="90"/>
      <c r="CPK174" s="90"/>
      <c r="CPL174" s="90"/>
      <c r="CPM174" s="90"/>
      <c r="CPN174" s="90"/>
      <c r="CPO174" s="90"/>
      <c r="CPP174" s="90"/>
      <c r="CPQ174" s="90"/>
      <c r="CPR174" s="90"/>
      <c r="CPS174" s="90"/>
      <c r="CPT174" s="90"/>
      <c r="CPU174" s="90"/>
      <c r="CPV174" s="90"/>
      <c r="CPW174" s="90"/>
      <c r="CPX174" s="90"/>
      <c r="CPY174" s="90"/>
      <c r="CPZ174" s="90"/>
      <c r="CQA174" s="90"/>
      <c r="CQB174" s="90"/>
      <c r="CQC174" s="90"/>
      <c r="CQD174" s="90"/>
      <c r="CQE174" s="90"/>
      <c r="CQF174" s="90"/>
      <c r="CQG174" s="90"/>
      <c r="CQH174" s="90"/>
      <c r="CQI174" s="90"/>
      <c r="CQJ174" s="90"/>
      <c r="CQK174" s="90"/>
      <c r="CQL174" s="90"/>
      <c r="CQM174" s="90"/>
      <c r="CQN174" s="90"/>
      <c r="CQO174" s="90"/>
      <c r="CQP174" s="90"/>
      <c r="CQQ174" s="90"/>
      <c r="CQR174" s="90"/>
      <c r="CQS174" s="90"/>
      <c r="CQT174" s="90"/>
      <c r="CQU174" s="90"/>
      <c r="CQV174" s="90"/>
      <c r="CQW174" s="90"/>
      <c r="CQX174" s="90"/>
      <c r="CQY174" s="90"/>
      <c r="CQZ174" s="90"/>
      <c r="CRA174" s="90"/>
      <c r="CRB174" s="90"/>
      <c r="CRC174" s="90"/>
      <c r="CRD174" s="90"/>
      <c r="CRE174" s="90"/>
      <c r="CRF174" s="90"/>
      <c r="CRG174" s="90"/>
      <c r="CRH174" s="90"/>
      <c r="CRI174" s="90"/>
      <c r="CRJ174" s="90"/>
      <c r="CRK174" s="90"/>
      <c r="CRL174" s="90"/>
      <c r="CRM174" s="90"/>
      <c r="CRN174" s="90"/>
      <c r="CRO174" s="90"/>
      <c r="CRP174" s="90"/>
      <c r="CRQ174" s="90"/>
      <c r="CRR174" s="90"/>
      <c r="CRS174" s="90"/>
      <c r="CRT174" s="90"/>
      <c r="CRU174" s="90"/>
      <c r="CRV174" s="90"/>
      <c r="CRW174" s="90"/>
      <c r="CRX174" s="90"/>
      <c r="CRY174" s="90"/>
      <c r="CRZ174" s="90"/>
      <c r="CSA174" s="90"/>
      <c r="CSB174" s="90"/>
      <c r="CSC174" s="90"/>
      <c r="CSD174" s="90"/>
      <c r="CSE174" s="90"/>
      <c r="CSF174" s="90"/>
      <c r="CSG174" s="90"/>
      <c r="CSH174" s="90"/>
      <c r="CSI174" s="90"/>
      <c r="CSJ174" s="90"/>
      <c r="CSK174" s="90"/>
      <c r="CSL174" s="90"/>
      <c r="CSM174" s="90"/>
      <c r="CSN174" s="90"/>
      <c r="CSO174" s="90"/>
      <c r="CSP174" s="90"/>
      <c r="CSQ174" s="90"/>
      <c r="CSR174" s="90"/>
      <c r="CSS174" s="90"/>
      <c r="CST174" s="90"/>
      <c r="CSU174" s="90"/>
      <c r="CSV174" s="90"/>
      <c r="CSW174" s="90"/>
      <c r="CSX174" s="90"/>
      <c r="CSY174" s="90"/>
      <c r="CSZ174" s="90"/>
      <c r="CTA174" s="90"/>
      <c r="CTB174" s="90"/>
      <c r="CTC174" s="90"/>
      <c r="CTD174" s="90"/>
      <c r="CTE174" s="90"/>
      <c r="CTF174" s="90"/>
      <c r="CTG174" s="90"/>
      <c r="CTH174" s="90"/>
      <c r="CTI174" s="90"/>
      <c r="CTJ174" s="90"/>
      <c r="CTK174" s="90"/>
      <c r="CTL174" s="90"/>
      <c r="CTM174" s="90"/>
      <c r="CTN174" s="90"/>
      <c r="CTO174" s="90"/>
      <c r="CTP174" s="90"/>
      <c r="CTQ174" s="90"/>
      <c r="CTR174" s="90"/>
      <c r="CTS174" s="90"/>
      <c r="CTT174" s="90"/>
      <c r="CTU174" s="90"/>
      <c r="CTV174" s="90"/>
      <c r="CTW174" s="90"/>
      <c r="CTX174" s="90"/>
      <c r="CTY174" s="90"/>
      <c r="CTZ174" s="90"/>
      <c r="CUA174" s="90"/>
      <c r="CUB174" s="90"/>
      <c r="CUC174" s="90"/>
      <c r="CUD174" s="90"/>
      <c r="CUE174" s="90"/>
      <c r="CUF174" s="90"/>
      <c r="CUG174" s="90"/>
      <c r="CUH174" s="90"/>
      <c r="CUI174" s="90"/>
      <c r="CUJ174" s="90"/>
      <c r="CUK174" s="90"/>
      <c r="CUL174" s="90"/>
      <c r="CUM174" s="90"/>
      <c r="CUN174" s="90"/>
      <c r="CUO174" s="90"/>
      <c r="CUP174" s="90"/>
      <c r="CUQ174" s="90"/>
      <c r="CUR174" s="90"/>
      <c r="CUS174" s="90"/>
      <c r="CUT174" s="90"/>
      <c r="CUU174" s="90"/>
      <c r="CUV174" s="90"/>
      <c r="CUW174" s="90"/>
      <c r="CUX174" s="90"/>
      <c r="CUY174" s="90"/>
      <c r="CUZ174" s="90"/>
      <c r="CVA174" s="90"/>
      <c r="CVB174" s="90"/>
      <c r="CVC174" s="90"/>
      <c r="CVD174" s="90"/>
      <c r="CVE174" s="90"/>
      <c r="CVF174" s="90"/>
      <c r="CVG174" s="90"/>
      <c r="CVH174" s="90"/>
      <c r="CVI174" s="90"/>
      <c r="CVJ174" s="90"/>
      <c r="CVK174" s="90"/>
      <c r="CVL174" s="90"/>
      <c r="CVM174" s="90"/>
      <c r="CVN174" s="90"/>
      <c r="CVO174" s="90"/>
      <c r="CVP174" s="90"/>
      <c r="CVQ174" s="90"/>
      <c r="CVR174" s="90"/>
      <c r="CVS174" s="90"/>
      <c r="CVT174" s="90"/>
      <c r="CVU174" s="90"/>
      <c r="CVV174" s="90"/>
      <c r="CVW174" s="90"/>
      <c r="CVX174" s="90"/>
      <c r="CVY174" s="90"/>
      <c r="CVZ174" s="90"/>
      <c r="CWA174" s="90"/>
      <c r="CWB174" s="90"/>
      <c r="CWC174" s="90"/>
      <c r="CWD174" s="90"/>
      <c r="CWE174" s="90"/>
      <c r="CWF174" s="90"/>
      <c r="CWG174" s="90"/>
      <c r="CWH174" s="90"/>
      <c r="CWI174" s="90"/>
      <c r="CWJ174" s="90"/>
      <c r="CWK174" s="90"/>
      <c r="CWL174" s="90"/>
      <c r="CWM174" s="90"/>
      <c r="CWN174" s="90"/>
      <c r="CWO174" s="90"/>
      <c r="CWP174" s="90"/>
      <c r="CWQ174" s="90"/>
      <c r="CWR174" s="90"/>
      <c r="CWS174" s="90"/>
      <c r="CWT174" s="90"/>
      <c r="CWU174" s="90"/>
      <c r="CWV174" s="90"/>
      <c r="CWW174" s="90"/>
      <c r="CWX174" s="90"/>
      <c r="CWY174" s="90"/>
      <c r="CWZ174" s="90"/>
      <c r="CXA174" s="90"/>
      <c r="CXB174" s="90"/>
      <c r="CXC174" s="90"/>
      <c r="CXD174" s="90"/>
      <c r="CXE174" s="90"/>
      <c r="CXF174" s="90"/>
      <c r="CXG174" s="90"/>
      <c r="CXH174" s="90"/>
      <c r="CXI174" s="90"/>
      <c r="CXJ174" s="90"/>
      <c r="CXK174" s="90"/>
      <c r="CXL174" s="90"/>
      <c r="CXM174" s="90"/>
      <c r="CXN174" s="90"/>
      <c r="CXO174" s="90"/>
      <c r="CXP174" s="90"/>
      <c r="CXQ174" s="90"/>
      <c r="CXR174" s="90"/>
      <c r="CXS174" s="90"/>
      <c r="CXT174" s="90"/>
      <c r="CXU174" s="90"/>
      <c r="CXV174" s="90"/>
      <c r="CXW174" s="90"/>
      <c r="CXX174" s="90"/>
      <c r="CXY174" s="90"/>
      <c r="CXZ174" s="90"/>
      <c r="CYA174" s="90"/>
      <c r="CYB174" s="90"/>
      <c r="CYC174" s="90"/>
      <c r="CYD174" s="90"/>
      <c r="CYE174" s="90"/>
      <c r="CYF174" s="90"/>
      <c r="CYG174" s="90"/>
      <c r="CYH174" s="90"/>
      <c r="CYI174" s="90"/>
      <c r="CYJ174" s="90"/>
      <c r="CYK174" s="90"/>
      <c r="CYL174" s="90"/>
      <c r="CYM174" s="90"/>
      <c r="CYN174" s="90"/>
      <c r="CYO174" s="90"/>
      <c r="CYP174" s="90"/>
      <c r="CYQ174" s="90"/>
      <c r="CYR174" s="90"/>
      <c r="CYS174" s="90"/>
      <c r="CYT174" s="90"/>
      <c r="CYU174" s="90"/>
      <c r="CYV174" s="90"/>
      <c r="CYW174" s="90"/>
      <c r="CYX174" s="90"/>
      <c r="CYY174" s="90"/>
      <c r="CYZ174" s="90"/>
      <c r="CZA174" s="90"/>
      <c r="CZB174" s="90"/>
      <c r="CZC174" s="90"/>
      <c r="CZD174" s="90"/>
      <c r="CZE174" s="90"/>
      <c r="CZF174" s="90"/>
      <c r="CZG174" s="90"/>
      <c r="CZH174" s="90"/>
      <c r="CZI174" s="90"/>
      <c r="CZJ174" s="90"/>
      <c r="CZK174" s="90"/>
      <c r="CZL174" s="90"/>
      <c r="CZM174" s="90"/>
      <c r="CZN174" s="90"/>
      <c r="CZO174" s="90"/>
      <c r="CZP174" s="90"/>
      <c r="CZQ174" s="90"/>
      <c r="CZR174" s="90"/>
      <c r="CZS174" s="90"/>
      <c r="CZT174" s="90"/>
      <c r="CZU174" s="90"/>
      <c r="CZV174" s="90"/>
      <c r="CZW174" s="90"/>
      <c r="CZX174" s="90"/>
      <c r="CZY174" s="90"/>
      <c r="CZZ174" s="90"/>
      <c r="DAA174" s="90"/>
      <c r="DAB174" s="90"/>
      <c r="DAC174" s="90"/>
      <c r="DAD174" s="90"/>
      <c r="DAE174" s="90"/>
      <c r="DAF174" s="90"/>
      <c r="DAG174" s="90"/>
      <c r="DAH174" s="90"/>
      <c r="DAI174" s="90"/>
      <c r="DAJ174" s="90"/>
      <c r="DAK174" s="90"/>
      <c r="DAL174" s="90"/>
      <c r="DAM174" s="90"/>
      <c r="DAN174" s="90"/>
      <c r="DAO174" s="90"/>
      <c r="DAP174" s="90"/>
      <c r="DAQ174" s="90"/>
      <c r="DAR174" s="90"/>
      <c r="DAS174" s="90"/>
      <c r="DAT174" s="90"/>
      <c r="DAU174" s="90"/>
      <c r="DAV174" s="90"/>
      <c r="DAW174" s="90"/>
      <c r="DAX174" s="90"/>
      <c r="DAY174" s="90"/>
      <c r="DAZ174" s="90"/>
      <c r="DBA174" s="90"/>
      <c r="DBB174" s="90"/>
      <c r="DBC174" s="90"/>
      <c r="DBD174" s="90"/>
      <c r="DBE174" s="90"/>
      <c r="DBF174" s="90"/>
      <c r="DBG174" s="90"/>
      <c r="DBH174" s="90"/>
      <c r="DBI174" s="90"/>
      <c r="DBJ174" s="90"/>
      <c r="DBK174" s="90"/>
      <c r="DBL174" s="90"/>
      <c r="DBM174" s="90"/>
      <c r="DBN174" s="90"/>
      <c r="DBO174" s="90"/>
      <c r="DBP174" s="90"/>
      <c r="DBQ174" s="90"/>
      <c r="DBR174" s="90"/>
      <c r="DBS174" s="90"/>
      <c r="DBT174" s="90"/>
      <c r="DBU174" s="90"/>
      <c r="DBV174" s="90"/>
      <c r="DBW174" s="90"/>
      <c r="DBX174" s="90"/>
      <c r="DBY174" s="90"/>
      <c r="DBZ174" s="90"/>
      <c r="DCA174" s="90"/>
      <c r="DCB174" s="90"/>
      <c r="DCC174" s="90"/>
      <c r="DCD174" s="90"/>
      <c r="DCE174" s="90"/>
      <c r="DCF174" s="90"/>
      <c r="DCG174" s="90"/>
      <c r="DCH174" s="90"/>
      <c r="DCI174" s="90"/>
      <c r="DCJ174" s="90"/>
      <c r="DCK174" s="90"/>
      <c r="DCL174" s="90"/>
      <c r="DCM174" s="90"/>
      <c r="DCN174" s="90"/>
      <c r="DCO174" s="90"/>
      <c r="DCP174" s="90"/>
      <c r="DCQ174" s="90"/>
      <c r="DCR174" s="90"/>
      <c r="DCS174" s="90"/>
      <c r="DCT174" s="90"/>
      <c r="DCU174" s="90"/>
      <c r="DCV174" s="90"/>
      <c r="DCW174" s="90"/>
      <c r="DCX174" s="90"/>
      <c r="DCY174" s="90"/>
      <c r="DCZ174" s="90"/>
      <c r="DDA174" s="90"/>
      <c r="DDB174" s="90"/>
      <c r="DDC174" s="90"/>
      <c r="DDD174" s="90"/>
      <c r="DDE174" s="90"/>
      <c r="DDF174" s="90"/>
      <c r="DDG174" s="90"/>
      <c r="DDH174" s="90"/>
      <c r="DDI174" s="90"/>
      <c r="DDJ174" s="90"/>
      <c r="DDK174" s="90"/>
      <c r="DDL174" s="90"/>
      <c r="DDM174" s="90"/>
      <c r="DDN174" s="90"/>
      <c r="DDO174" s="90"/>
      <c r="DDP174" s="90"/>
      <c r="DDQ174" s="90"/>
      <c r="DDR174" s="90"/>
      <c r="DDS174" s="90"/>
      <c r="DDT174" s="90"/>
      <c r="DDU174" s="90"/>
      <c r="DDV174" s="90"/>
      <c r="DDW174" s="90"/>
      <c r="DDX174" s="90"/>
      <c r="DDY174" s="90"/>
      <c r="DDZ174" s="90"/>
      <c r="DEA174" s="90"/>
      <c r="DEB174" s="90"/>
      <c r="DEC174" s="90"/>
      <c r="DED174" s="90"/>
      <c r="DEE174" s="90"/>
      <c r="DEF174" s="90"/>
      <c r="DEG174" s="90"/>
      <c r="DEH174" s="90"/>
      <c r="DEI174" s="90"/>
      <c r="DEJ174" s="90"/>
      <c r="DEK174" s="90"/>
      <c r="DEL174" s="90"/>
      <c r="DEM174" s="90"/>
      <c r="DEN174" s="90"/>
      <c r="DEO174" s="90"/>
      <c r="DEP174" s="90"/>
      <c r="DEQ174" s="90"/>
      <c r="DER174" s="90"/>
      <c r="DES174" s="90"/>
      <c r="DET174" s="90"/>
      <c r="DEU174" s="90"/>
      <c r="DEV174" s="90"/>
      <c r="DEW174" s="90"/>
      <c r="DEX174" s="90"/>
      <c r="DEY174" s="90"/>
      <c r="DEZ174" s="90"/>
      <c r="DFA174" s="90"/>
      <c r="DFB174" s="90"/>
      <c r="DFC174" s="90"/>
      <c r="DFD174" s="90"/>
      <c r="DFE174" s="90"/>
      <c r="DFF174" s="90"/>
      <c r="DFG174" s="90"/>
      <c r="DFH174" s="90"/>
      <c r="DFI174" s="90"/>
      <c r="DFJ174" s="90"/>
      <c r="DFK174" s="90"/>
      <c r="DFL174" s="90"/>
      <c r="DFM174" s="90"/>
      <c r="DFN174" s="90"/>
      <c r="DFO174" s="90"/>
      <c r="DFP174" s="90"/>
      <c r="DFQ174" s="90"/>
      <c r="DFR174" s="90"/>
      <c r="DFS174" s="90"/>
      <c r="DFT174" s="90"/>
      <c r="DFU174" s="90"/>
      <c r="DFV174" s="90"/>
      <c r="DFW174" s="90"/>
      <c r="DFX174" s="90"/>
      <c r="DFY174" s="90"/>
      <c r="DFZ174" s="90"/>
      <c r="DGA174" s="90"/>
      <c r="DGB174" s="90"/>
      <c r="DGC174" s="90"/>
      <c r="DGD174" s="90"/>
      <c r="DGE174" s="90"/>
      <c r="DGF174" s="90"/>
      <c r="DGG174" s="90"/>
      <c r="DGH174" s="90"/>
      <c r="DGI174" s="90"/>
      <c r="DGJ174" s="90"/>
      <c r="DGK174" s="90"/>
      <c r="DGL174" s="90"/>
      <c r="DGM174" s="90"/>
      <c r="DGN174" s="90"/>
      <c r="DGO174" s="90"/>
      <c r="DGP174" s="90"/>
      <c r="DGQ174" s="90"/>
      <c r="DGR174" s="90"/>
      <c r="DGS174" s="90"/>
      <c r="DGT174" s="90"/>
      <c r="DGU174" s="90"/>
      <c r="DGV174" s="90"/>
      <c r="DGW174" s="90"/>
      <c r="DGX174" s="90"/>
      <c r="DGY174" s="90"/>
      <c r="DGZ174" s="90"/>
      <c r="DHA174" s="90"/>
      <c r="DHB174" s="90"/>
      <c r="DHC174" s="90"/>
      <c r="DHD174" s="90"/>
      <c r="DHE174" s="90"/>
      <c r="DHF174" s="90"/>
      <c r="DHG174" s="90"/>
      <c r="DHH174" s="90"/>
      <c r="DHI174" s="90"/>
      <c r="DHJ174" s="90"/>
      <c r="DHK174" s="90"/>
      <c r="DHL174" s="90"/>
      <c r="DHM174" s="90"/>
      <c r="DHN174" s="90"/>
      <c r="DHO174" s="90"/>
      <c r="DHP174" s="90"/>
      <c r="DHQ174" s="90"/>
      <c r="DHR174" s="90"/>
      <c r="DHS174" s="90"/>
      <c r="DHT174" s="90"/>
      <c r="DHU174" s="90"/>
      <c r="DHV174" s="90"/>
      <c r="DHW174" s="90"/>
      <c r="DHX174" s="90"/>
      <c r="DHY174" s="90"/>
      <c r="DHZ174" s="90"/>
      <c r="DIA174" s="90"/>
      <c r="DIB174" s="90"/>
      <c r="DIC174" s="90"/>
      <c r="DID174" s="90"/>
      <c r="DIE174" s="90"/>
      <c r="DIF174" s="90"/>
      <c r="DIG174" s="90"/>
      <c r="DIH174" s="90"/>
      <c r="DII174" s="90"/>
      <c r="DIJ174" s="90"/>
      <c r="DIK174" s="90"/>
      <c r="DIL174" s="90"/>
      <c r="DIM174" s="90"/>
      <c r="DIN174" s="90"/>
      <c r="DIO174" s="90"/>
      <c r="DIP174" s="90"/>
      <c r="DIQ174" s="90"/>
      <c r="DIR174" s="90"/>
      <c r="DIS174" s="90"/>
      <c r="DIT174" s="90"/>
      <c r="DIU174" s="90"/>
      <c r="DIV174" s="90"/>
      <c r="DIW174" s="90"/>
      <c r="DIX174" s="90"/>
      <c r="DIY174" s="90"/>
      <c r="DIZ174" s="90"/>
      <c r="DJA174" s="90"/>
      <c r="DJB174" s="90"/>
      <c r="DJC174" s="90"/>
      <c r="DJD174" s="90"/>
      <c r="DJE174" s="90"/>
      <c r="DJF174" s="90"/>
      <c r="DJG174" s="90"/>
      <c r="DJH174" s="90"/>
      <c r="DJI174" s="90"/>
      <c r="DJJ174" s="90"/>
      <c r="DJK174" s="90"/>
      <c r="DJL174" s="90"/>
      <c r="DJM174" s="90"/>
      <c r="DJN174" s="90"/>
      <c r="DJO174" s="90"/>
      <c r="DJP174" s="90"/>
      <c r="DJQ174" s="90"/>
      <c r="DJR174" s="90"/>
      <c r="DJS174" s="90"/>
      <c r="DJT174" s="90"/>
      <c r="DJU174" s="90"/>
      <c r="DJV174" s="90"/>
      <c r="DJW174" s="90"/>
      <c r="DJX174" s="90"/>
      <c r="DJY174" s="90"/>
      <c r="DJZ174" s="90"/>
      <c r="DKA174" s="90"/>
      <c r="DKB174" s="90"/>
      <c r="DKC174" s="90"/>
      <c r="DKD174" s="90"/>
      <c r="DKE174" s="90"/>
      <c r="DKF174" s="90"/>
      <c r="DKG174" s="90"/>
      <c r="DKH174" s="90"/>
      <c r="DKI174" s="90"/>
      <c r="DKJ174" s="90"/>
      <c r="DKK174" s="90"/>
      <c r="DKL174" s="90"/>
      <c r="DKM174" s="90"/>
      <c r="DKN174" s="90"/>
      <c r="DKO174" s="90"/>
      <c r="DKP174" s="90"/>
      <c r="DKQ174" s="90"/>
      <c r="DKR174" s="90"/>
      <c r="DKS174" s="90"/>
      <c r="DKT174" s="90"/>
      <c r="DKU174" s="90"/>
      <c r="DKV174" s="90"/>
      <c r="DKW174" s="90"/>
      <c r="DKX174" s="90"/>
      <c r="DKY174" s="90"/>
      <c r="DKZ174" s="90"/>
      <c r="DLA174" s="90"/>
      <c r="DLB174" s="90"/>
      <c r="DLC174" s="90"/>
      <c r="DLD174" s="90"/>
      <c r="DLE174" s="90"/>
      <c r="DLF174" s="90"/>
      <c r="DLG174" s="90"/>
      <c r="DLH174" s="90"/>
      <c r="DLI174" s="90"/>
      <c r="DLJ174" s="90"/>
      <c r="DLK174" s="90"/>
      <c r="DLL174" s="90"/>
      <c r="DLM174" s="90"/>
      <c r="DLN174" s="90"/>
      <c r="DLO174" s="90"/>
      <c r="DLP174" s="90"/>
      <c r="DLQ174" s="90"/>
      <c r="DLR174" s="90"/>
      <c r="DLS174" s="90"/>
      <c r="DLT174" s="90"/>
      <c r="DLU174" s="90"/>
      <c r="DLV174" s="90"/>
      <c r="DLW174" s="90"/>
      <c r="DLX174" s="90"/>
      <c r="DLY174" s="90"/>
      <c r="DLZ174" s="90"/>
      <c r="DMA174" s="90"/>
      <c r="DMB174" s="90"/>
      <c r="DMC174" s="90"/>
      <c r="DMD174" s="90"/>
      <c r="DME174" s="90"/>
      <c r="DMF174" s="90"/>
      <c r="DMG174" s="90"/>
      <c r="DMH174" s="90"/>
      <c r="DMI174" s="90"/>
      <c r="DMJ174" s="90"/>
      <c r="DMK174" s="90"/>
      <c r="DML174" s="90"/>
      <c r="DMM174" s="90"/>
      <c r="DMN174" s="90"/>
      <c r="DMO174" s="90"/>
      <c r="DMP174" s="90"/>
      <c r="DMQ174" s="90"/>
      <c r="DMR174" s="90"/>
      <c r="DMS174" s="90"/>
      <c r="DMT174" s="90"/>
      <c r="DMU174" s="90"/>
      <c r="DMV174" s="90"/>
      <c r="DMW174" s="90"/>
      <c r="DMX174" s="90"/>
      <c r="DMY174" s="90"/>
      <c r="DMZ174" s="90"/>
      <c r="DNA174" s="90"/>
      <c r="DNB174" s="90"/>
      <c r="DNC174" s="90"/>
      <c r="DND174" s="90"/>
      <c r="DNE174" s="90"/>
      <c r="DNF174" s="90"/>
      <c r="DNG174" s="90"/>
      <c r="DNH174" s="90"/>
      <c r="DNI174" s="90"/>
      <c r="DNJ174" s="90"/>
      <c r="DNK174" s="90"/>
      <c r="DNL174" s="90"/>
      <c r="DNM174" s="90"/>
      <c r="DNN174" s="90"/>
      <c r="DNO174" s="90"/>
      <c r="DNP174" s="90"/>
      <c r="DNQ174" s="90"/>
      <c r="DNR174" s="90"/>
      <c r="DNS174" s="90"/>
      <c r="DNT174" s="90"/>
      <c r="DNU174" s="90"/>
      <c r="DNV174" s="90"/>
      <c r="DNW174" s="90"/>
      <c r="DNX174" s="90"/>
      <c r="DNY174" s="90"/>
      <c r="DNZ174" s="90"/>
      <c r="DOA174" s="90"/>
      <c r="DOB174" s="90"/>
      <c r="DOC174" s="90"/>
      <c r="DOD174" s="90"/>
      <c r="DOE174" s="90"/>
      <c r="DOF174" s="90"/>
      <c r="DOG174" s="90"/>
      <c r="DOH174" s="90"/>
      <c r="DOI174" s="90"/>
      <c r="DOJ174" s="90"/>
      <c r="DOK174" s="90"/>
      <c r="DOL174" s="90"/>
      <c r="DOM174" s="90"/>
      <c r="DON174" s="90"/>
      <c r="DOO174" s="90"/>
      <c r="DOP174" s="90"/>
      <c r="DOQ174" s="90"/>
      <c r="DOR174" s="90"/>
      <c r="DOS174" s="90"/>
      <c r="DOT174" s="90"/>
      <c r="DOU174" s="90"/>
      <c r="DOV174" s="90"/>
      <c r="DOW174" s="90"/>
      <c r="DOX174" s="90"/>
      <c r="DOY174" s="90"/>
      <c r="DOZ174" s="90"/>
      <c r="DPA174" s="90"/>
      <c r="DPB174" s="90"/>
      <c r="DPC174" s="90"/>
      <c r="DPD174" s="90"/>
      <c r="DPE174" s="90"/>
      <c r="DPF174" s="90"/>
      <c r="DPG174" s="90"/>
      <c r="DPH174" s="90"/>
      <c r="DPI174" s="90"/>
      <c r="DPJ174" s="90"/>
      <c r="DPK174" s="90"/>
      <c r="DPL174" s="90"/>
      <c r="DPM174" s="90"/>
      <c r="DPN174" s="90"/>
      <c r="DPO174" s="90"/>
      <c r="DPP174" s="90"/>
      <c r="DPQ174" s="90"/>
      <c r="DPR174" s="90"/>
      <c r="DPS174" s="90"/>
      <c r="DPT174" s="90"/>
      <c r="DPU174" s="90"/>
      <c r="DPV174" s="90"/>
      <c r="DPW174" s="90"/>
      <c r="DPX174" s="90"/>
      <c r="DPY174" s="90"/>
      <c r="DPZ174" s="90"/>
      <c r="DQA174" s="90"/>
      <c r="DQB174" s="90"/>
      <c r="DQC174" s="90"/>
      <c r="DQD174" s="90"/>
      <c r="DQE174" s="90"/>
      <c r="DQF174" s="90"/>
      <c r="DQG174" s="90"/>
      <c r="DQH174" s="90"/>
      <c r="DQI174" s="90"/>
      <c r="DQJ174" s="90"/>
      <c r="DQK174" s="90"/>
      <c r="DQL174" s="90"/>
      <c r="DQM174" s="90"/>
      <c r="DQN174" s="90"/>
      <c r="DQO174" s="90"/>
      <c r="DQP174" s="90"/>
      <c r="DQQ174" s="90"/>
      <c r="DQR174" s="90"/>
      <c r="DQS174" s="90"/>
      <c r="DQT174" s="90"/>
      <c r="DQU174" s="90"/>
      <c r="DQV174" s="90"/>
      <c r="DQW174" s="90"/>
      <c r="DQX174" s="90"/>
      <c r="DQY174" s="90"/>
      <c r="DQZ174" s="90"/>
      <c r="DRA174" s="90"/>
      <c r="DRB174" s="90"/>
      <c r="DRC174" s="90"/>
      <c r="DRD174" s="90"/>
      <c r="DRE174" s="90"/>
      <c r="DRF174" s="90"/>
      <c r="DRG174" s="90"/>
      <c r="DRH174" s="90"/>
      <c r="DRI174" s="90"/>
      <c r="DRJ174" s="90"/>
      <c r="DRK174" s="90"/>
      <c r="DRL174" s="90"/>
      <c r="DRM174" s="90"/>
      <c r="DRN174" s="90"/>
      <c r="DRO174" s="90"/>
      <c r="DRP174" s="90"/>
      <c r="DRQ174" s="90"/>
      <c r="DRR174" s="90"/>
      <c r="DRS174" s="90"/>
      <c r="DRT174" s="90"/>
      <c r="DRU174" s="90"/>
      <c r="DRV174" s="90"/>
      <c r="DRW174" s="90"/>
      <c r="DRX174" s="90"/>
      <c r="DRY174" s="90"/>
      <c r="DRZ174" s="90"/>
      <c r="DSA174" s="90"/>
      <c r="DSB174" s="90"/>
      <c r="DSC174" s="90"/>
      <c r="DSD174" s="90"/>
      <c r="DSE174" s="90"/>
      <c r="DSF174" s="90"/>
      <c r="DSG174" s="90"/>
      <c r="DSH174" s="90"/>
      <c r="DSI174" s="90"/>
      <c r="DSJ174" s="90"/>
      <c r="DSK174" s="90"/>
      <c r="DSL174" s="90"/>
      <c r="DSM174" s="90"/>
      <c r="DSN174" s="90"/>
      <c r="DSO174" s="90"/>
      <c r="DSP174" s="90"/>
      <c r="DSQ174" s="90"/>
      <c r="DSR174" s="90"/>
      <c r="DSS174" s="90"/>
      <c r="DST174" s="90"/>
      <c r="DSU174" s="90"/>
      <c r="DSV174" s="90"/>
      <c r="DSW174" s="90"/>
      <c r="DSX174" s="90"/>
      <c r="DSY174" s="90"/>
      <c r="DSZ174" s="90"/>
      <c r="DTA174" s="90"/>
      <c r="DTB174" s="90"/>
      <c r="DTC174" s="90"/>
      <c r="DTD174" s="90"/>
      <c r="DTE174" s="90"/>
      <c r="DTF174" s="90"/>
      <c r="DTG174" s="90"/>
      <c r="DTH174" s="90"/>
      <c r="DTI174" s="90"/>
      <c r="DTJ174" s="90"/>
      <c r="DTK174" s="90"/>
      <c r="DTL174" s="90"/>
      <c r="DTM174" s="90"/>
      <c r="DTN174" s="90"/>
      <c r="DTO174" s="90"/>
      <c r="DTP174" s="90"/>
      <c r="DTQ174" s="90"/>
      <c r="DTR174" s="90"/>
      <c r="DTS174" s="90"/>
      <c r="DTT174" s="90"/>
      <c r="DTU174" s="90"/>
      <c r="DTV174" s="90"/>
      <c r="DTW174" s="90"/>
      <c r="DTX174" s="90"/>
      <c r="DTY174" s="90"/>
      <c r="DTZ174" s="90"/>
      <c r="DUA174" s="90"/>
      <c r="DUB174" s="90"/>
      <c r="DUC174" s="90"/>
      <c r="DUD174" s="90"/>
      <c r="DUE174" s="90"/>
      <c r="DUF174" s="90"/>
      <c r="DUG174" s="90"/>
      <c r="DUH174" s="90"/>
      <c r="DUI174" s="90"/>
      <c r="DUJ174" s="90"/>
      <c r="DUK174" s="90"/>
      <c r="DUL174" s="90"/>
      <c r="DUM174" s="90"/>
      <c r="DUN174" s="90"/>
      <c r="DUO174" s="90"/>
      <c r="DUP174" s="90"/>
      <c r="DUQ174" s="90"/>
      <c r="DUR174" s="90"/>
      <c r="DUS174" s="90"/>
      <c r="DUT174" s="90"/>
      <c r="DUU174" s="90"/>
      <c r="DUV174" s="90"/>
      <c r="DUW174" s="90"/>
      <c r="DUX174" s="90"/>
      <c r="DUY174" s="90"/>
      <c r="DUZ174" s="90"/>
      <c r="DVA174" s="90"/>
      <c r="DVB174" s="90"/>
      <c r="DVC174" s="90"/>
      <c r="DVD174" s="90"/>
      <c r="DVE174" s="90"/>
      <c r="DVF174" s="90"/>
      <c r="DVG174" s="90"/>
      <c r="DVH174" s="90"/>
      <c r="DVI174" s="90"/>
      <c r="DVJ174" s="90"/>
      <c r="DVK174" s="90"/>
      <c r="DVL174" s="90"/>
      <c r="DVM174" s="90"/>
      <c r="DVN174" s="90"/>
      <c r="DVO174" s="90"/>
      <c r="DVP174" s="90"/>
      <c r="DVQ174" s="90"/>
      <c r="DVR174" s="90"/>
      <c r="DVS174" s="90"/>
      <c r="DVT174" s="90"/>
      <c r="DVU174" s="90"/>
      <c r="DVV174" s="90"/>
      <c r="DVW174" s="90"/>
      <c r="DVX174" s="90"/>
      <c r="DVY174" s="90"/>
      <c r="DVZ174" s="90"/>
      <c r="DWA174" s="90"/>
      <c r="DWB174" s="90"/>
      <c r="DWC174" s="90"/>
      <c r="DWD174" s="90"/>
      <c r="DWE174" s="90"/>
      <c r="DWF174" s="90"/>
      <c r="DWG174" s="90"/>
      <c r="DWH174" s="90"/>
      <c r="DWI174" s="90"/>
      <c r="DWJ174" s="90"/>
      <c r="DWK174" s="90"/>
      <c r="DWL174" s="90"/>
      <c r="DWM174" s="90"/>
      <c r="DWN174" s="90"/>
      <c r="DWO174" s="90"/>
      <c r="DWP174" s="90"/>
      <c r="DWQ174" s="90"/>
      <c r="DWR174" s="90"/>
      <c r="DWS174" s="90"/>
      <c r="DWT174" s="90"/>
      <c r="DWU174" s="90"/>
      <c r="DWV174" s="90"/>
      <c r="DWW174" s="90"/>
      <c r="DWX174" s="90"/>
      <c r="DWY174" s="90"/>
      <c r="DWZ174" s="90"/>
      <c r="DXA174" s="90"/>
      <c r="DXB174" s="90"/>
      <c r="DXC174" s="90"/>
      <c r="DXD174" s="90"/>
      <c r="DXE174" s="90"/>
      <c r="DXF174" s="90"/>
      <c r="DXG174" s="90"/>
      <c r="DXH174" s="90"/>
      <c r="DXI174" s="90"/>
      <c r="DXJ174" s="90"/>
      <c r="DXK174" s="90"/>
      <c r="DXL174" s="90"/>
      <c r="DXM174" s="90"/>
      <c r="DXN174" s="90"/>
      <c r="DXO174" s="90"/>
      <c r="DXP174" s="90"/>
      <c r="DXQ174" s="90"/>
      <c r="DXR174" s="90"/>
      <c r="DXS174" s="90"/>
      <c r="DXT174" s="90"/>
      <c r="DXU174" s="90"/>
      <c r="DXV174" s="90"/>
      <c r="DXW174" s="90"/>
      <c r="DXX174" s="90"/>
      <c r="DXY174" s="90"/>
      <c r="DXZ174" s="90"/>
      <c r="DYA174" s="90"/>
      <c r="DYB174" s="90"/>
      <c r="DYC174" s="90"/>
      <c r="DYD174" s="90"/>
      <c r="DYE174" s="90"/>
      <c r="DYF174" s="90"/>
      <c r="DYG174" s="90"/>
      <c r="DYH174" s="90"/>
      <c r="DYI174" s="90"/>
      <c r="DYJ174" s="90"/>
      <c r="DYK174" s="90"/>
      <c r="DYL174" s="90"/>
      <c r="DYM174" s="90"/>
      <c r="DYN174" s="90"/>
      <c r="DYO174" s="90"/>
      <c r="DYP174" s="90"/>
      <c r="DYQ174" s="90"/>
      <c r="DYR174" s="90"/>
      <c r="DYS174" s="90"/>
      <c r="DYT174" s="90"/>
      <c r="DYU174" s="90"/>
      <c r="DYV174" s="90"/>
      <c r="DYW174" s="90"/>
      <c r="DYX174" s="90"/>
      <c r="DYY174" s="90"/>
      <c r="DYZ174" s="90"/>
      <c r="DZA174" s="90"/>
      <c r="DZB174" s="90"/>
      <c r="DZC174" s="90"/>
      <c r="DZD174" s="90"/>
      <c r="DZE174" s="90"/>
      <c r="DZF174" s="90"/>
      <c r="DZG174" s="90"/>
      <c r="DZH174" s="90"/>
      <c r="DZI174" s="90"/>
      <c r="DZJ174" s="90"/>
      <c r="DZK174" s="90"/>
      <c r="DZL174" s="90"/>
      <c r="DZM174" s="90"/>
      <c r="DZN174" s="90"/>
      <c r="DZO174" s="90"/>
      <c r="DZP174" s="90"/>
      <c r="DZQ174" s="90"/>
      <c r="DZR174" s="90"/>
      <c r="DZS174" s="90"/>
      <c r="DZT174" s="90"/>
      <c r="DZU174" s="90"/>
      <c r="DZV174" s="90"/>
      <c r="DZW174" s="90"/>
      <c r="DZX174" s="90"/>
      <c r="DZY174" s="90"/>
      <c r="DZZ174" s="90"/>
      <c r="EAA174" s="90"/>
      <c r="EAB174" s="90"/>
      <c r="EAC174" s="90"/>
      <c r="EAD174" s="90"/>
      <c r="EAE174" s="90"/>
      <c r="EAF174" s="90"/>
      <c r="EAG174" s="90"/>
      <c r="EAH174" s="90"/>
      <c r="EAI174" s="90"/>
      <c r="EAJ174" s="90"/>
      <c r="EAK174" s="90"/>
      <c r="EAL174" s="90"/>
      <c r="EAM174" s="90"/>
      <c r="EAN174" s="90"/>
      <c r="EAO174" s="90"/>
      <c r="EAP174" s="90"/>
      <c r="EAQ174" s="90"/>
      <c r="EAR174" s="90"/>
      <c r="EAS174" s="90"/>
      <c r="EAT174" s="90"/>
      <c r="EAU174" s="90"/>
      <c r="EAV174" s="90"/>
      <c r="EAW174" s="90"/>
      <c r="EAX174" s="90"/>
      <c r="EAY174" s="90"/>
      <c r="EAZ174" s="90"/>
      <c r="EBA174" s="90"/>
      <c r="EBB174" s="90"/>
      <c r="EBC174" s="90"/>
      <c r="EBD174" s="90"/>
      <c r="EBE174" s="90"/>
      <c r="EBF174" s="90"/>
      <c r="EBG174" s="90"/>
      <c r="EBH174" s="90"/>
      <c r="EBI174" s="90"/>
      <c r="EBJ174" s="90"/>
      <c r="EBK174" s="90"/>
      <c r="EBL174" s="90"/>
      <c r="EBM174" s="90"/>
      <c r="EBN174" s="90"/>
      <c r="EBO174" s="90"/>
      <c r="EBP174" s="90"/>
      <c r="EBQ174" s="90"/>
      <c r="EBR174" s="90"/>
      <c r="EBS174" s="90"/>
      <c r="EBT174" s="90"/>
      <c r="EBU174" s="90"/>
      <c r="EBV174" s="90"/>
      <c r="EBW174" s="90"/>
      <c r="EBX174" s="90"/>
      <c r="EBY174" s="90"/>
      <c r="EBZ174" s="90"/>
      <c r="ECA174" s="90"/>
      <c r="ECB174" s="90"/>
      <c r="ECC174" s="90"/>
      <c r="ECD174" s="90"/>
      <c r="ECE174" s="90"/>
      <c r="ECF174" s="90"/>
      <c r="ECG174" s="90"/>
      <c r="ECH174" s="90"/>
      <c r="ECI174" s="90"/>
      <c r="ECJ174" s="90"/>
      <c r="ECK174" s="90"/>
      <c r="ECL174" s="90"/>
      <c r="ECM174" s="90"/>
      <c r="ECN174" s="90"/>
      <c r="ECO174" s="90"/>
      <c r="ECP174" s="90"/>
      <c r="ECQ174" s="90"/>
      <c r="ECR174" s="90"/>
      <c r="ECS174" s="90"/>
      <c r="ECT174" s="90"/>
      <c r="ECU174" s="90"/>
      <c r="ECV174" s="90"/>
      <c r="ECW174" s="90"/>
      <c r="ECX174" s="90"/>
      <c r="ECY174" s="90"/>
      <c r="ECZ174" s="90"/>
      <c r="EDA174" s="90"/>
      <c r="EDB174" s="90"/>
      <c r="EDC174" s="90"/>
      <c r="EDD174" s="90"/>
      <c r="EDE174" s="90"/>
      <c r="EDF174" s="90"/>
      <c r="EDG174" s="90"/>
      <c r="EDH174" s="90"/>
      <c r="EDI174" s="90"/>
      <c r="EDJ174" s="90"/>
      <c r="EDK174" s="90"/>
      <c r="EDL174" s="90"/>
      <c r="EDM174" s="90"/>
      <c r="EDN174" s="90"/>
      <c r="EDO174" s="90"/>
      <c r="EDP174" s="90"/>
      <c r="EDQ174" s="90"/>
      <c r="EDR174" s="90"/>
      <c r="EDS174" s="90"/>
      <c r="EDT174" s="90"/>
      <c r="EDU174" s="90"/>
      <c r="EDV174" s="90"/>
      <c r="EDW174" s="90"/>
      <c r="EDX174" s="90"/>
      <c r="EDY174" s="90"/>
      <c r="EDZ174" s="90"/>
      <c r="EEA174" s="90"/>
      <c r="EEB174" s="90"/>
      <c r="EEC174" s="90"/>
      <c r="EED174" s="90"/>
      <c r="EEE174" s="90"/>
      <c r="EEF174" s="90"/>
      <c r="EEG174" s="90"/>
      <c r="EEH174" s="90"/>
      <c r="EEI174" s="90"/>
      <c r="EEJ174" s="90"/>
      <c r="EEK174" s="90"/>
      <c r="EEL174" s="90"/>
      <c r="EEM174" s="90"/>
      <c r="EEN174" s="90"/>
      <c r="EEO174" s="90"/>
      <c r="EEP174" s="90"/>
      <c r="EEQ174" s="90"/>
      <c r="EER174" s="90"/>
      <c r="EES174" s="90"/>
      <c r="EET174" s="90"/>
      <c r="EEU174" s="90"/>
      <c r="EEV174" s="90"/>
      <c r="EEW174" s="90"/>
      <c r="EEX174" s="90"/>
      <c r="EEY174" s="90"/>
      <c r="EEZ174" s="90"/>
      <c r="EFA174" s="90"/>
      <c r="EFB174" s="90"/>
      <c r="EFC174" s="90"/>
      <c r="EFD174" s="90"/>
      <c r="EFE174" s="90"/>
      <c r="EFF174" s="90"/>
      <c r="EFG174" s="90"/>
      <c r="EFH174" s="90"/>
      <c r="EFI174" s="90"/>
      <c r="EFJ174" s="90"/>
      <c r="EFK174" s="90"/>
      <c r="EFL174" s="90"/>
      <c r="EFM174" s="90"/>
      <c r="EFN174" s="90"/>
      <c r="EFO174" s="90"/>
      <c r="EFP174" s="90"/>
      <c r="EFQ174" s="90"/>
      <c r="EFR174" s="90"/>
      <c r="EFS174" s="90"/>
      <c r="EFT174" s="90"/>
      <c r="EFU174" s="90"/>
      <c r="EFV174" s="90"/>
      <c r="EFW174" s="90"/>
      <c r="EFX174" s="90"/>
      <c r="EFY174" s="90"/>
      <c r="EFZ174" s="90"/>
      <c r="EGA174" s="90"/>
      <c r="EGB174" s="90"/>
      <c r="EGC174" s="90"/>
      <c r="EGD174" s="90"/>
      <c r="EGE174" s="90"/>
      <c r="EGF174" s="90"/>
      <c r="EGG174" s="90"/>
      <c r="EGH174" s="90"/>
      <c r="EGI174" s="90"/>
      <c r="EGJ174" s="90"/>
      <c r="EGK174" s="90"/>
      <c r="EGL174" s="90"/>
      <c r="EGM174" s="90"/>
      <c r="EGN174" s="90"/>
      <c r="EGO174" s="90"/>
      <c r="EGP174" s="90"/>
      <c r="EGQ174" s="90"/>
      <c r="EGR174" s="90"/>
      <c r="EGS174" s="90"/>
      <c r="EGT174" s="90"/>
      <c r="EGU174" s="90"/>
      <c r="EGV174" s="90"/>
      <c r="EGW174" s="90"/>
      <c r="EGX174" s="90"/>
      <c r="EGY174" s="90"/>
      <c r="EGZ174" s="90"/>
      <c r="EHA174" s="90"/>
      <c r="EHB174" s="90"/>
      <c r="EHC174" s="90"/>
      <c r="EHD174" s="90"/>
      <c r="EHE174" s="90"/>
      <c r="EHF174" s="90"/>
      <c r="EHG174" s="90"/>
      <c r="EHH174" s="90"/>
      <c r="EHI174" s="90"/>
      <c r="EHJ174" s="90"/>
      <c r="EHK174" s="90"/>
      <c r="EHL174" s="90"/>
      <c r="EHM174" s="90"/>
      <c r="EHN174" s="90"/>
      <c r="EHO174" s="90"/>
      <c r="EHP174" s="90"/>
      <c r="EHQ174" s="90"/>
      <c r="EHR174" s="90"/>
      <c r="EHS174" s="90"/>
      <c r="EHT174" s="90"/>
      <c r="EHU174" s="90"/>
      <c r="EHV174" s="90"/>
      <c r="EHW174" s="90"/>
      <c r="EHX174" s="90"/>
      <c r="EHY174" s="90"/>
      <c r="EHZ174" s="90"/>
      <c r="EIA174" s="90"/>
      <c r="EIB174" s="90"/>
      <c r="EIC174" s="90"/>
      <c r="EID174" s="90"/>
      <c r="EIE174" s="90"/>
      <c r="EIF174" s="90"/>
      <c r="EIG174" s="90"/>
      <c r="EIH174" s="90"/>
      <c r="EII174" s="90"/>
      <c r="EIJ174" s="90"/>
      <c r="EIK174" s="90"/>
      <c r="EIL174" s="90"/>
      <c r="EIM174" s="90"/>
      <c r="EIN174" s="90"/>
      <c r="EIO174" s="90"/>
      <c r="EIP174" s="90"/>
      <c r="EIQ174" s="90"/>
      <c r="EIR174" s="90"/>
      <c r="EIS174" s="90"/>
      <c r="EIT174" s="90"/>
      <c r="EIU174" s="90"/>
      <c r="EIV174" s="90"/>
      <c r="EIW174" s="90"/>
      <c r="EIX174" s="90"/>
      <c r="EIY174" s="90"/>
      <c r="EIZ174" s="90"/>
      <c r="EJA174" s="90"/>
      <c r="EJB174" s="90"/>
      <c r="EJC174" s="90"/>
      <c r="EJD174" s="90"/>
      <c r="EJE174" s="90"/>
      <c r="EJF174" s="90"/>
      <c r="EJG174" s="90"/>
      <c r="EJH174" s="90"/>
      <c r="EJI174" s="90"/>
      <c r="EJJ174" s="90"/>
      <c r="EJK174" s="90"/>
      <c r="EJL174" s="90"/>
      <c r="EJM174" s="90"/>
      <c r="EJN174" s="90"/>
      <c r="EJO174" s="90"/>
      <c r="EJP174" s="90"/>
      <c r="EJQ174" s="90"/>
      <c r="EJR174" s="90"/>
      <c r="EJS174" s="90"/>
      <c r="EJT174" s="90"/>
      <c r="EJU174" s="90"/>
      <c r="EJV174" s="90"/>
      <c r="EJW174" s="90"/>
      <c r="EJX174" s="90"/>
      <c r="EJY174" s="90"/>
      <c r="EJZ174" s="90"/>
      <c r="EKA174" s="90"/>
      <c r="EKB174" s="90"/>
      <c r="EKC174" s="90"/>
      <c r="EKD174" s="90"/>
      <c r="EKE174" s="90"/>
      <c r="EKF174" s="90"/>
      <c r="EKG174" s="90"/>
      <c r="EKH174" s="90"/>
      <c r="EKI174" s="90"/>
      <c r="EKJ174" s="90"/>
      <c r="EKK174" s="90"/>
      <c r="EKL174" s="90"/>
      <c r="EKM174" s="90"/>
      <c r="EKN174" s="90"/>
      <c r="EKO174" s="90"/>
      <c r="EKP174" s="90"/>
      <c r="EKQ174" s="90"/>
      <c r="EKR174" s="90"/>
      <c r="EKS174" s="90"/>
      <c r="EKT174" s="90"/>
      <c r="EKU174" s="90"/>
      <c r="EKV174" s="90"/>
      <c r="EKW174" s="90"/>
      <c r="EKX174" s="90"/>
      <c r="EKY174" s="90"/>
      <c r="EKZ174" s="90"/>
      <c r="ELA174" s="90"/>
      <c r="ELB174" s="90"/>
      <c r="ELC174" s="90"/>
      <c r="ELD174" s="90"/>
      <c r="ELE174" s="90"/>
      <c r="ELF174" s="90"/>
      <c r="ELG174" s="90"/>
      <c r="ELH174" s="90"/>
      <c r="ELI174" s="90"/>
      <c r="ELJ174" s="90"/>
      <c r="ELK174" s="90"/>
      <c r="ELL174" s="90"/>
      <c r="ELM174" s="90"/>
      <c r="ELN174" s="90"/>
      <c r="ELO174" s="90"/>
      <c r="ELP174" s="90"/>
      <c r="ELQ174" s="90"/>
      <c r="ELR174" s="90"/>
      <c r="ELS174" s="90"/>
      <c r="ELT174" s="90"/>
      <c r="ELU174" s="90"/>
      <c r="ELV174" s="90"/>
      <c r="ELW174" s="90"/>
      <c r="ELX174" s="90"/>
      <c r="ELY174" s="90"/>
      <c r="ELZ174" s="90"/>
      <c r="EMA174" s="90"/>
      <c r="EMB174" s="90"/>
      <c r="EMC174" s="90"/>
      <c r="EMD174" s="90"/>
      <c r="EME174" s="90"/>
      <c r="EMF174" s="90"/>
      <c r="EMG174" s="90"/>
      <c r="EMH174" s="90"/>
      <c r="EMI174" s="90"/>
      <c r="EMJ174" s="90"/>
      <c r="EMK174" s="90"/>
      <c r="EML174" s="90"/>
      <c r="EMM174" s="90"/>
      <c r="EMN174" s="90"/>
      <c r="EMO174" s="90"/>
      <c r="EMP174" s="90"/>
      <c r="EMQ174" s="90"/>
      <c r="EMR174" s="90"/>
      <c r="EMS174" s="90"/>
      <c r="EMT174" s="90"/>
      <c r="EMU174" s="90"/>
      <c r="EMV174" s="90"/>
      <c r="EMW174" s="90"/>
      <c r="EMX174" s="90"/>
      <c r="EMY174" s="90"/>
      <c r="EMZ174" s="90"/>
      <c r="ENA174" s="90"/>
      <c r="ENB174" s="90"/>
      <c r="ENC174" s="90"/>
      <c r="END174" s="90"/>
      <c r="ENE174" s="90"/>
      <c r="ENF174" s="90"/>
      <c r="ENG174" s="90"/>
      <c r="ENH174" s="90"/>
      <c r="ENI174" s="90"/>
      <c r="ENJ174" s="90"/>
      <c r="ENK174" s="90"/>
      <c r="ENL174" s="90"/>
      <c r="ENM174" s="90"/>
      <c r="ENN174" s="90"/>
      <c r="ENO174" s="90"/>
      <c r="ENP174" s="90"/>
      <c r="ENQ174" s="90"/>
      <c r="ENR174" s="90"/>
      <c r="ENS174" s="90"/>
      <c r="ENT174" s="90"/>
      <c r="ENU174" s="90"/>
      <c r="ENV174" s="90"/>
      <c r="ENW174" s="90"/>
      <c r="ENX174" s="90"/>
      <c r="ENY174" s="90"/>
      <c r="ENZ174" s="90"/>
      <c r="EOA174" s="90"/>
      <c r="EOB174" s="90"/>
      <c r="EOC174" s="90"/>
      <c r="EOD174" s="90"/>
      <c r="EOE174" s="90"/>
      <c r="EOF174" s="90"/>
      <c r="EOG174" s="90"/>
      <c r="EOH174" s="90"/>
      <c r="EOI174" s="90"/>
      <c r="EOJ174" s="90"/>
      <c r="EOK174" s="90"/>
      <c r="EOL174" s="90"/>
      <c r="EOM174" s="90"/>
      <c r="EON174" s="90"/>
      <c r="EOO174" s="90"/>
      <c r="EOP174" s="90"/>
      <c r="EOQ174" s="90"/>
      <c r="EOR174" s="90"/>
      <c r="EOS174" s="90"/>
      <c r="EOT174" s="90"/>
      <c r="EOU174" s="90"/>
      <c r="EOV174" s="90"/>
      <c r="EOW174" s="90"/>
      <c r="EOX174" s="90"/>
      <c r="EOY174" s="90"/>
      <c r="EOZ174" s="90"/>
      <c r="EPA174" s="90"/>
      <c r="EPB174" s="90"/>
      <c r="EPC174" s="90"/>
      <c r="EPD174" s="90"/>
      <c r="EPE174" s="90"/>
      <c r="EPF174" s="90"/>
      <c r="EPG174" s="90"/>
      <c r="EPH174" s="90"/>
      <c r="EPI174" s="90"/>
      <c r="EPJ174" s="90"/>
      <c r="EPK174" s="90"/>
      <c r="EPL174" s="90"/>
      <c r="EPM174" s="90"/>
      <c r="EPN174" s="90"/>
      <c r="EPO174" s="90"/>
      <c r="EPP174" s="90"/>
      <c r="EPQ174" s="90"/>
      <c r="EPR174" s="90"/>
      <c r="EPS174" s="90"/>
      <c r="EPT174" s="90"/>
      <c r="EPU174" s="90"/>
      <c r="EPV174" s="90"/>
      <c r="EPW174" s="90"/>
      <c r="EPX174" s="90"/>
      <c r="EPY174" s="90"/>
      <c r="EPZ174" s="90"/>
      <c r="EQA174" s="90"/>
      <c r="EQB174" s="90"/>
      <c r="EQC174" s="90"/>
      <c r="EQD174" s="90"/>
      <c r="EQE174" s="90"/>
      <c r="EQF174" s="90"/>
      <c r="EQG174" s="90"/>
      <c r="EQH174" s="90"/>
      <c r="EQI174" s="90"/>
      <c r="EQJ174" s="90"/>
      <c r="EQK174" s="90"/>
      <c r="EQL174" s="90"/>
      <c r="EQM174" s="90"/>
      <c r="EQN174" s="90"/>
      <c r="EQO174" s="90"/>
      <c r="EQP174" s="90"/>
      <c r="EQQ174" s="90"/>
      <c r="EQR174" s="90"/>
      <c r="EQS174" s="90"/>
      <c r="EQT174" s="90"/>
      <c r="EQU174" s="90"/>
      <c r="EQV174" s="90"/>
      <c r="EQW174" s="90"/>
      <c r="EQX174" s="90"/>
      <c r="EQY174" s="90"/>
      <c r="EQZ174" s="90"/>
      <c r="ERA174" s="90"/>
      <c r="ERB174" s="90"/>
      <c r="ERC174" s="90"/>
      <c r="ERD174" s="90"/>
      <c r="ERE174" s="90"/>
      <c r="ERF174" s="90"/>
      <c r="ERG174" s="90"/>
      <c r="ERH174" s="90"/>
      <c r="ERI174" s="90"/>
      <c r="ERJ174" s="90"/>
      <c r="ERK174" s="90"/>
      <c r="ERL174" s="90"/>
      <c r="ERM174" s="90"/>
      <c r="ERN174" s="90"/>
      <c r="ERO174" s="90"/>
      <c r="ERP174" s="90"/>
      <c r="ERQ174" s="90"/>
      <c r="ERR174" s="90"/>
      <c r="ERS174" s="90"/>
      <c r="ERT174" s="90"/>
      <c r="ERU174" s="90"/>
      <c r="ERV174" s="90"/>
      <c r="ERW174" s="90"/>
      <c r="ERX174" s="90"/>
      <c r="ERY174" s="90"/>
      <c r="ERZ174" s="90"/>
      <c r="ESA174" s="90"/>
      <c r="ESB174" s="90"/>
      <c r="ESC174" s="90"/>
      <c r="ESD174" s="90"/>
      <c r="ESE174" s="90"/>
      <c r="ESF174" s="90"/>
      <c r="ESG174" s="90"/>
      <c r="ESH174" s="90"/>
      <c r="ESI174" s="90"/>
      <c r="ESJ174" s="90"/>
      <c r="ESK174" s="90"/>
      <c r="ESL174" s="90"/>
      <c r="ESM174" s="90"/>
      <c r="ESN174" s="90"/>
      <c r="ESO174" s="90"/>
      <c r="ESP174" s="90"/>
      <c r="ESQ174" s="90"/>
      <c r="ESR174" s="90"/>
      <c r="ESS174" s="90"/>
      <c r="EST174" s="90"/>
      <c r="ESU174" s="90"/>
      <c r="ESV174" s="90"/>
      <c r="ESW174" s="90"/>
      <c r="ESX174" s="90"/>
      <c r="ESY174" s="90"/>
      <c r="ESZ174" s="90"/>
      <c r="ETA174" s="90"/>
      <c r="ETB174" s="90"/>
      <c r="ETC174" s="90"/>
      <c r="ETD174" s="90"/>
      <c r="ETE174" s="90"/>
      <c r="ETF174" s="90"/>
      <c r="ETG174" s="90"/>
      <c r="ETH174" s="90"/>
      <c r="ETI174" s="90"/>
      <c r="ETJ174" s="90"/>
      <c r="ETK174" s="90"/>
      <c r="ETL174" s="90"/>
      <c r="ETM174" s="90"/>
      <c r="ETN174" s="90"/>
      <c r="ETO174" s="90"/>
      <c r="ETP174" s="90"/>
      <c r="ETQ174" s="90"/>
      <c r="ETR174" s="90"/>
      <c r="ETS174" s="90"/>
      <c r="ETT174" s="90"/>
      <c r="ETU174" s="90"/>
      <c r="ETV174" s="90"/>
      <c r="ETW174" s="90"/>
      <c r="ETX174" s="90"/>
      <c r="ETY174" s="90"/>
      <c r="ETZ174" s="90"/>
      <c r="EUA174" s="90"/>
      <c r="EUB174" s="90"/>
      <c r="EUC174" s="90"/>
      <c r="EUD174" s="90"/>
      <c r="EUE174" s="90"/>
      <c r="EUF174" s="90"/>
      <c r="EUG174" s="90"/>
      <c r="EUH174" s="90"/>
      <c r="EUI174" s="90"/>
      <c r="EUJ174" s="90"/>
      <c r="EUK174" s="90"/>
      <c r="EUL174" s="90"/>
      <c r="EUM174" s="90"/>
      <c r="EUN174" s="90"/>
      <c r="EUO174" s="90"/>
      <c r="EUP174" s="90"/>
      <c r="EUQ174" s="90"/>
      <c r="EUR174" s="90"/>
      <c r="EUS174" s="90"/>
      <c r="EUT174" s="90"/>
      <c r="EUU174" s="90"/>
      <c r="EUV174" s="90"/>
      <c r="EUW174" s="90"/>
      <c r="EUX174" s="90"/>
      <c r="EUY174" s="90"/>
      <c r="EUZ174" s="90"/>
      <c r="EVA174" s="90"/>
      <c r="EVB174" s="90"/>
      <c r="EVC174" s="90"/>
      <c r="EVD174" s="90"/>
      <c r="EVE174" s="90"/>
      <c r="EVF174" s="90"/>
      <c r="EVG174" s="90"/>
      <c r="EVH174" s="90"/>
      <c r="EVI174" s="90"/>
      <c r="EVJ174" s="90"/>
      <c r="EVK174" s="90"/>
      <c r="EVL174" s="90"/>
      <c r="EVM174" s="90"/>
      <c r="EVN174" s="90"/>
      <c r="EVO174" s="90"/>
      <c r="EVP174" s="90"/>
      <c r="EVQ174" s="90"/>
      <c r="EVR174" s="90"/>
      <c r="EVS174" s="90"/>
      <c r="EVT174" s="90"/>
      <c r="EVU174" s="90"/>
      <c r="EVV174" s="90"/>
      <c r="EVW174" s="90"/>
      <c r="EVX174" s="90"/>
      <c r="EVY174" s="90"/>
      <c r="EVZ174" s="90"/>
      <c r="EWA174" s="90"/>
      <c r="EWB174" s="90"/>
      <c r="EWC174" s="90"/>
      <c r="EWD174" s="90"/>
      <c r="EWE174" s="90"/>
      <c r="EWF174" s="90"/>
      <c r="EWG174" s="90"/>
      <c r="EWH174" s="90"/>
      <c r="EWI174" s="90"/>
      <c r="EWJ174" s="90"/>
      <c r="EWK174" s="90"/>
      <c r="EWL174" s="90"/>
      <c r="EWM174" s="90"/>
      <c r="EWN174" s="90"/>
      <c r="EWO174" s="90"/>
      <c r="EWP174" s="90"/>
      <c r="EWQ174" s="90"/>
      <c r="EWR174" s="90"/>
      <c r="EWS174" s="90"/>
      <c r="EWT174" s="90"/>
      <c r="EWU174" s="90"/>
      <c r="EWV174" s="90"/>
      <c r="EWW174" s="90"/>
      <c r="EWX174" s="90"/>
      <c r="EWY174" s="90"/>
      <c r="EWZ174" s="90"/>
      <c r="EXA174" s="90"/>
      <c r="EXB174" s="90"/>
      <c r="EXC174" s="90"/>
      <c r="EXD174" s="90"/>
      <c r="EXE174" s="90"/>
      <c r="EXF174" s="90"/>
      <c r="EXG174" s="90"/>
      <c r="EXH174" s="90"/>
      <c r="EXI174" s="90"/>
      <c r="EXJ174" s="90"/>
      <c r="EXK174" s="90"/>
      <c r="EXL174" s="90"/>
      <c r="EXM174" s="90"/>
      <c r="EXN174" s="90"/>
      <c r="EXO174" s="90"/>
      <c r="EXP174" s="90"/>
      <c r="EXQ174" s="90"/>
      <c r="EXR174" s="90"/>
      <c r="EXS174" s="90"/>
      <c r="EXT174" s="90"/>
      <c r="EXU174" s="90"/>
      <c r="EXV174" s="90"/>
      <c r="EXW174" s="90"/>
      <c r="EXX174" s="90"/>
      <c r="EXY174" s="90"/>
      <c r="EXZ174" s="90"/>
      <c r="EYA174" s="90"/>
      <c r="EYB174" s="90"/>
      <c r="EYC174" s="90"/>
      <c r="EYD174" s="90"/>
      <c r="EYE174" s="90"/>
      <c r="EYF174" s="90"/>
      <c r="EYG174" s="90"/>
      <c r="EYH174" s="90"/>
      <c r="EYI174" s="90"/>
      <c r="EYJ174" s="90"/>
      <c r="EYK174" s="90"/>
      <c r="EYL174" s="90"/>
      <c r="EYM174" s="90"/>
      <c r="EYN174" s="90"/>
      <c r="EYO174" s="90"/>
      <c r="EYP174" s="90"/>
      <c r="EYQ174" s="90"/>
      <c r="EYR174" s="90"/>
      <c r="EYS174" s="90"/>
      <c r="EYT174" s="90"/>
      <c r="EYU174" s="90"/>
      <c r="EYV174" s="90"/>
      <c r="EYW174" s="90"/>
      <c r="EYX174" s="90"/>
      <c r="EYY174" s="90"/>
      <c r="EYZ174" s="90"/>
      <c r="EZA174" s="90"/>
      <c r="EZB174" s="90"/>
      <c r="EZC174" s="90"/>
      <c r="EZD174" s="90"/>
      <c r="EZE174" s="90"/>
      <c r="EZF174" s="90"/>
      <c r="EZG174" s="90"/>
      <c r="EZH174" s="90"/>
      <c r="EZI174" s="90"/>
      <c r="EZJ174" s="90"/>
      <c r="EZK174" s="90"/>
      <c r="EZL174" s="90"/>
      <c r="EZM174" s="90"/>
      <c r="EZN174" s="90"/>
      <c r="EZO174" s="90"/>
      <c r="EZP174" s="90"/>
      <c r="EZQ174" s="90"/>
      <c r="EZR174" s="90"/>
      <c r="EZS174" s="90"/>
      <c r="EZT174" s="90"/>
      <c r="EZU174" s="90"/>
      <c r="EZV174" s="90"/>
      <c r="EZW174" s="90"/>
      <c r="EZX174" s="90"/>
      <c r="EZY174" s="90"/>
      <c r="EZZ174" s="90"/>
      <c r="FAA174" s="90"/>
      <c r="FAB174" s="90"/>
      <c r="FAC174" s="90"/>
      <c r="FAD174" s="90"/>
      <c r="FAE174" s="90"/>
      <c r="FAF174" s="90"/>
      <c r="FAG174" s="90"/>
      <c r="FAH174" s="90"/>
      <c r="FAI174" s="90"/>
      <c r="FAJ174" s="90"/>
      <c r="FAK174" s="90"/>
      <c r="FAL174" s="90"/>
      <c r="FAM174" s="90"/>
      <c r="FAN174" s="90"/>
      <c r="FAO174" s="90"/>
      <c r="FAP174" s="90"/>
      <c r="FAQ174" s="90"/>
      <c r="FAR174" s="90"/>
      <c r="FAS174" s="90"/>
      <c r="FAT174" s="90"/>
      <c r="FAU174" s="90"/>
      <c r="FAV174" s="90"/>
      <c r="FAW174" s="90"/>
      <c r="FAX174" s="90"/>
      <c r="FAY174" s="90"/>
      <c r="FAZ174" s="90"/>
      <c r="FBA174" s="90"/>
      <c r="FBB174" s="90"/>
      <c r="FBC174" s="90"/>
      <c r="FBD174" s="90"/>
      <c r="FBE174" s="90"/>
      <c r="FBF174" s="90"/>
      <c r="FBG174" s="90"/>
      <c r="FBH174" s="90"/>
      <c r="FBI174" s="90"/>
      <c r="FBJ174" s="90"/>
      <c r="FBK174" s="90"/>
      <c r="FBL174" s="90"/>
      <c r="FBM174" s="90"/>
      <c r="FBN174" s="90"/>
      <c r="FBO174" s="90"/>
      <c r="FBP174" s="90"/>
      <c r="FBQ174" s="90"/>
      <c r="FBR174" s="90"/>
      <c r="FBS174" s="90"/>
      <c r="FBT174" s="90"/>
      <c r="FBU174" s="90"/>
      <c r="FBV174" s="90"/>
      <c r="FBW174" s="90"/>
      <c r="FBX174" s="90"/>
      <c r="FBY174" s="90"/>
      <c r="FBZ174" s="90"/>
      <c r="FCA174" s="90"/>
      <c r="FCB174" s="90"/>
      <c r="FCC174" s="90"/>
      <c r="FCD174" s="90"/>
      <c r="FCE174" s="90"/>
      <c r="FCF174" s="90"/>
      <c r="FCG174" s="90"/>
      <c r="FCH174" s="90"/>
      <c r="FCI174" s="90"/>
      <c r="FCJ174" s="90"/>
      <c r="FCK174" s="90"/>
      <c r="FCL174" s="90"/>
      <c r="FCM174" s="90"/>
      <c r="FCN174" s="90"/>
      <c r="FCO174" s="90"/>
      <c r="FCP174" s="90"/>
      <c r="FCQ174" s="90"/>
      <c r="FCR174" s="90"/>
      <c r="FCS174" s="90"/>
      <c r="FCT174" s="90"/>
      <c r="FCU174" s="90"/>
      <c r="FCV174" s="90"/>
      <c r="FCW174" s="90"/>
      <c r="FCX174" s="90"/>
      <c r="FCY174" s="90"/>
      <c r="FCZ174" s="90"/>
      <c r="FDA174" s="90"/>
      <c r="FDB174" s="90"/>
      <c r="FDC174" s="90"/>
      <c r="FDD174" s="90"/>
      <c r="FDE174" s="90"/>
      <c r="FDF174" s="90"/>
      <c r="FDG174" s="90"/>
      <c r="FDH174" s="90"/>
      <c r="FDI174" s="90"/>
      <c r="FDJ174" s="90"/>
      <c r="FDK174" s="90"/>
      <c r="FDL174" s="90"/>
      <c r="FDM174" s="90"/>
      <c r="FDN174" s="90"/>
      <c r="FDO174" s="90"/>
      <c r="FDP174" s="90"/>
      <c r="FDQ174" s="90"/>
      <c r="FDR174" s="90"/>
      <c r="FDS174" s="90"/>
      <c r="FDT174" s="90"/>
      <c r="FDU174" s="90"/>
      <c r="FDV174" s="90"/>
      <c r="FDW174" s="90"/>
      <c r="FDX174" s="90"/>
      <c r="FDY174" s="90"/>
      <c r="FDZ174" s="90"/>
      <c r="FEA174" s="90"/>
      <c r="FEB174" s="90"/>
      <c r="FEC174" s="90"/>
      <c r="FED174" s="90"/>
      <c r="FEE174" s="90"/>
      <c r="FEF174" s="90"/>
      <c r="FEG174" s="90"/>
      <c r="FEH174" s="90"/>
      <c r="FEI174" s="90"/>
      <c r="FEJ174" s="90"/>
      <c r="FEK174" s="90"/>
      <c r="FEL174" s="90"/>
      <c r="FEM174" s="90"/>
      <c r="FEN174" s="90"/>
      <c r="FEO174" s="90"/>
      <c r="FEP174" s="90"/>
      <c r="FEQ174" s="90"/>
      <c r="FER174" s="90"/>
      <c r="FES174" s="90"/>
      <c r="FET174" s="90"/>
      <c r="FEU174" s="90"/>
      <c r="FEV174" s="90"/>
      <c r="FEW174" s="90"/>
      <c r="FEX174" s="90"/>
      <c r="FEY174" s="90"/>
      <c r="FEZ174" s="90"/>
      <c r="FFA174" s="90"/>
      <c r="FFB174" s="90"/>
      <c r="FFC174" s="90"/>
      <c r="FFD174" s="90"/>
      <c r="FFE174" s="90"/>
      <c r="FFF174" s="90"/>
      <c r="FFG174" s="90"/>
      <c r="FFH174" s="90"/>
      <c r="FFI174" s="90"/>
      <c r="FFJ174" s="90"/>
      <c r="FFK174" s="90"/>
      <c r="FFL174" s="90"/>
      <c r="FFM174" s="90"/>
      <c r="FFN174" s="90"/>
      <c r="FFO174" s="90"/>
      <c r="FFP174" s="90"/>
      <c r="FFQ174" s="90"/>
      <c r="FFR174" s="90"/>
      <c r="FFS174" s="90"/>
      <c r="FFT174" s="90"/>
      <c r="FFU174" s="90"/>
      <c r="FFV174" s="90"/>
      <c r="FFW174" s="90"/>
      <c r="FFX174" s="90"/>
      <c r="FFY174" s="90"/>
      <c r="FFZ174" s="90"/>
      <c r="FGA174" s="90"/>
      <c r="FGB174" s="90"/>
      <c r="FGC174" s="90"/>
      <c r="FGD174" s="90"/>
      <c r="FGE174" s="90"/>
      <c r="FGF174" s="90"/>
      <c r="FGG174" s="90"/>
      <c r="FGH174" s="90"/>
      <c r="FGI174" s="90"/>
      <c r="FGJ174" s="90"/>
      <c r="FGK174" s="90"/>
      <c r="FGL174" s="90"/>
      <c r="FGM174" s="90"/>
      <c r="FGN174" s="90"/>
      <c r="FGO174" s="90"/>
      <c r="FGP174" s="90"/>
      <c r="FGQ174" s="90"/>
      <c r="FGR174" s="90"/>
      <c r="FGS174" s="90"/>
      <c r="FGT174" s="90"/>
      <c r="FGU174" s="90"/>
      <c r="FGV174" s="90"/>
      <c r="FGW174" s="90"/>
      <c r="FGX174" s="90"/>
      <c r="FGY174" s="90"/>
      <c r="FGZ174" s="90"/>
      <c r="FHA174" s="90"/>
      <c r="FHB174" s="90"/>
      <c r="FHC174" s="90"/>
      <c r="FHD174" s="90"/>
      <c r="FHE174" s="90"/>
      <c r="FHF174" s="90"/>
      <c r="FHG174" s="90"/>
      <c r="FHH174" s="90"/>
      <c r="FHI174" s="90"/>
      <c r="FHJ174" s="90"/>
      <c r="FHK174" s="90"/>
      <c r="FHL174" s="90"/>
      <c r="FHM174" s="90"/>
      <c r="FHN174" s="90"/>
      <c r="FHO174" s="90"/>
      <c r="FHP174" s="90"/>
      <c r="FHQ174" s="90"/>
      <c r="FHR174" s="90"/>
      <c r="FHS174" s="90"/>
      <c r="FHT174" s="90"/>
      <c r="FHU174" s="90"/>
      <c r="FHV174" s="90"/>
      <c r="FHW174" s="90"/>
      <c r="FHX174" s="90"/>
      <c r="FHY174" s="90"/>
      <c r="FHZ174" s="90"/>
      <c r="FIA174" s="90"/>
      <c r="FIB174" s="90"/>
      <c r="FIC174" s="90"/>
      <c r="FID174" s="90"/>
      <c r="FIE174" s="90"/>
      <c r="FIF174" s="90"/>
      <c r="FIG174" s="90"/>
      <c r="FIH174" s="90"/>
      <c r="FII174" s="90"/>
      <c r="FIJ174" s="90"/>
      <c r="FIK174" s="90"/>
      <c r="FIL174" s="90"/>
      <c r="FIM174" s="90"/>
      <c r="FIN174" s="90"/>
      <c r="FIO174" s="90"/>
      <c r="FIP174" s="90"/>
      <c r="FIQ174" s="90"/>
      <c r="FIR174" s="90"/>
      <c r="FIS174" s="90"/>
      <c r="FIT174" s="90"/>
      <c r="FIU174" s="90"/>
      <c r="FIV174" s="90"/>
      <c r="FIW174" s="90"/>
      <c r="FIX174" s="90"/>
      <c r="FIY174" s="90"/>
      <c r="FIZ174" s="90"/>
      <c r="FJA174" s="90"/>
      <c r="FJB174" s="90"/>
      <c r="FJC174" s="90"/>
      <c r="FJD174" s="90"/>
      <c r="FJE174" s="90"/>
      <c r="FJF174" s="90"/>
      <c r="FJG174" s="90"/>
      <c r="FJH174" s="90"/>
      <c r="FJI174" s="90"/>
      <c r="FJJ174" s="90"/>
      <c r="FJK174" s="90"/>
      <c r="FJL174" s="90"/>
      <c r="FJM174" s="90"/>
      <c r="FJN174" s="90"/>
      <c r="FJO174" s="90"/>
      <c r="FJP174" s="90"/>
      <c r="FJQ174" s="90"/>
      <c r="FJR174" s="90"/>
      <c r="FJS174" s="90"/>
      <c r="FJT174" s="90"/>
      <c r="FJU174" s="90"/>
      <c r="FJV174" s="90"/>
      <c r="FJW174" s="90"/>
      <c r="FJX174" s="90"/>
      <c r="FJY174" s="90"/>
      <c r="FJZ174" s="90"/>
      <c r="FKA174" s="90"/>
      <c r="FKB174" s="90"/>
      <c r="FKC174" s="90"/>
      <c r="FKD174" s="90"/>
      <c r="FKE174" s="90"/>
      <c r="FKF174" s="90"/>
      <c r="FKG174" s="90"/>
      <c r="FKH174" s="90"/>
      <c r="FKI174" s="90"/>
      <c r="FKJ174" s="90"/>
      <c r="FKK174" s="90"/>
      <c r="FKL174" s="90"/>
      <c r="FKM174" s="90"/>
      <c r="FKN174" s="90"/>
      <c r="FKO174" s="90"/>
      <c r="FKP174" s="90"/>
      <c r="FKQ174" s="90"/>
      <c r="FKR174" s="90"/>
      <c r="FKS174" s="90"/>
      <c r="FKT174" s="90"/>
      <c r="FKU174" s="90"/>
      <c r="FKV174" s="90"/>
      <c r="FKW174" s="90"/>
      <c r="FKX174" s="90"/>
      <c r="FKY174" s="90"/>
      <c r="FKZ174" s="90"/>
      <c r="FLA174" s="90"/>
      <c r="FLB174" s="90"/>
      <c r="FLC174" s="90"/>
      <c r="FLD174" s="90"/>
      <c r="FLE174" s="90"/>
      <c r="FLF174" s="90"/>
      <c r="FLG174" s="90"/>
      <c r="FLH174" s="90"/>
      <c r="FLI174" s="90"/>
      <c r="FLJ174" s="90"/>
      <c r="FLK174" s="90"/>
      <c r="FLL174" s="90"/>
      <c r="FLM174" s="90"/>
      <c r="FLN174" s="90"/>
      <c r="FLO174" s="90"/>
      <c r="FLP174" s="90"/>
      <c r="FLQ174" s="90"/>
      <c r="FLR174" s="90"/>
      <c r="FLS174" s="90"/>
      <c r="FLT174" s="90"/>
      <c r="FLU174" s="90"/>
      <c r="FLV174" s="90"/>
      <c r="FLW174" s="90"/>
      <c r="FLX174" s="90"/>
      <c r="FLY174" s="90"/>
      <c r="FLZ174" s="90"/>
      <c r="FMA174" s="90"/>
      <c r="FMB174" s="90"/>
      <c r="FMC174" s="90"/>
      <c r="FMD174" s="90"/>
      <c r="FME174" s="90"/>
      <c r="FMF174" s="90"/>
      <c r="FMG174" s="90"/>
      <c r="FMH174" s="90"/>
      <c r="FMI174" s="90"/>
      <c r="FMJ174" s="90"/>
      <c r="FMK174" s="90"/>
      <c r="FML174" s="90"/>
      <c r="FMM174" s="90"/>
      <c r="FMN174" s="90"/>
      <c r="FMO174" s="90"/>
      <c r="FMP174" s="90"/>
      <c r="FMQ174" s="90"/>
      <c r="FMR174" s="90"/>
      <c r="FMS174" s="90"/>
      <c r="FMT174" s="90"/>
      <c r="FMU174" s="90"/>
      <c r="FMV174" s="90"/>
      <c r="FMW174" s="90"/>
      <c r="FMX174" s="90"/>
      <c r="FMY174" s="90"/>
      <c r="FMZ174" s="90"/>
      <c r="FNA174" s="90"/>
      <c r="FNB174" s="90"/>
      <c r="FNC174" s="90"/>
      <c r="FND174" s="90"/>
      <c r="FNE174" s="90"/>
      <c r="FNF174" s="90"/>
      <c r="FNG174" s="90"/>
      <c r="FNH174" s="90"/>
      <c r="FNI174" s="90"/>
      <c r="FNJ174" s="90"/>
      <c r="FNK174" s="90"/>
      <c r="FNL174" s="90"/>
      <c r="FNM174" s="90"/>
      <c r="FNN174" s="90"/>
      <c r="FNO174" s="90"/>
      <c r="FNP174" s="90"/>
      <c r="FNQ174" s="90"/>
      <c r="FNR174" s="90"/>
      <c r="FNS174" s="90"/>
      <c r="FNT174" s="90"/>
      <c r="FNU174" s="90"/>
      <c r="FNV174" s="90"/>
      <c r="FNW174" s="90"/>
      <c r="FNX174" s="90"/>
      <c r="FNY174" s="90"/>
      <c r="FNZ174" s="90"/>
      <c r="FOA174" s="90"/>
      <c r="FOB174" s="90"/>
      <c r="FOC174" s="90"/>
      <c r="FOD174" s="90"/>
      <c r="FOE174" s="90"/>
      <c r="FOF174" s="90"/>
      <c r="FOG174" s="90"/>
      <c r="FOH174" s="90"/>
      <c r="FOI174" s="90"/>
      <c r="FOJ174" s="90"/>
      <c r="FOK174" s="90"/>
      <c r="FOL174" s="90"/>
      <c r="FOM174" s="90"/>
      <c r="FON174" s="90"/>
      <c r="FOO174" s="90"/>
      <c r="FOP174" s="90"/>
      <c r="FOQ174" s="90"/>
      <c r="FOR174" s="90"/>
      <c r="FOS174" s="90"/>
      <c r="FOT174" s="90"/>
      <c r="FOU174" s="90"/>
      <c r="FOV174" s="90"/>
      <c r="FOW174" s="90"/>
      <c r="FOX174" s="90"/>
      <c r="FOY174" s="90"/>
      <c r="FOZ174" s="90"/>
      <c r="FPA174" s="90"/>
      <c r="FPB174" s="90"/>
      <c r="FPC174" s="90"/>
      <c r="FPD174" s="90"/>
      <c r="FPE174" s="90"/>
      <c r="FPF174" s="90"/>
      <c r="FPG174" s="90"/>
      <c r="FPH174" s="90"/>
      <c r="FPI174" s="90"/>
      <c r="FPJ174" s="90"/>
      <c r="FPK174" s="90"/>
      <c r="FPL174" s="90"/>
      <c r="FPM174" s="90"/>
      <c r="FPN174" s="90"/>
      <c r="FPO174" s="90"/>
      <c r="FPP174" s="90"/>
      <c r="FPQ174" s="90"/>
      <c r="FPR174" s="90"/>
      <c r="FPS174" s="90"/>
      <c r="FPT174" s="90"/>
      <c r="FPU174" s="90"/>
      <c r="FPV174" s="90"/>
      <c r="FPW174" s="90"/>
      <c r="FPX174" s="90"/>
      <c r="FPY174" s="90"/>
      <c r="FPZ174" s="90"/>
      <c r="FQA174" s="90"/>
      <c r="FQB174" s="90"/>
      <c r="FQC174" s="90"/>
      <c r="FQD174" s="90"/>
      <c r="FQE174" s="90"/>
      <c r="FQF174" s="90"/>
      <c r="FQG174" s="90"/>
      <c r="FQH174" s="90"/>
      <c r="FQI174" s="90"/>
      <c r="FQJ174" s="90"/>
      <c r="FQK174" s="90"/>
      <c r="FQL174" s="90"/>
      <c r="FQM174" s="90"/>
      <c r="FQN174" s="90"/>
      <c r="FQO174" s="90"/>
      <c r="FQP174" s="90"/>
      <c r="FQQ174" s="90"/>
      <c r="FQR174" s="90"/>
      <c r="FQS174" s="90"/>
      <c r="FQT174" s="90"/>
      <c r="FQU174" s="90"/>
      <c r="FQV174" s="90"/>
      <c r="FQW174" s="90"/>
      <c r="FQX174" s="90"/>
      <c r="FQY174" s="90"/>
      <c r="FQZ174" s="90"/>
      <c r="FRA174" s="90"/>
      <c r="FRB174" s="90"/>
      <c r="FRC174" s="90"/>
      <c r="FRD174" s="90"/>
      <c r="FRE174" s="90"/>
      <c r="FRF174" s="90"/>
      <c r="FRG174" s="90"/>
      <c r="FRH174" s="90"/>
      <c r="FRI174" s="90"/>
      <c r="FRJ174" s="90"/>
      <c r="FRK174" s="90"/>
      <c r="FRL174" s="90"/>
      <c r="FRM174" s="90"/>
      <c r="FRN174" s="90"/>
      <c r="FRO174" s="90"/>
      <c r="FRP174" s="90"/>
      <c r="FRQ174" s="90"/>
      <c r="FRR174" s="90"/>
      <c r="FRS174" s="90"/>
      <c r="FRT174" s="90"/>
      <c r="FRU174" s="90"/>
      <c r="FRV174" s="90"/>
      <c r="FRW174" s="90"/>
      <c r="FRX174" s="90"/>
      <c r="FRY174" s="90"/>
      <c r="FRZ174" s="90"/>
      <c r="FSA174" s="90"/>
      <c r="FSB174" s="90"/>
      <c r="FSC174" s="90"/>
      <c r="FSD174" s="90"/>
      <c r="FSE174" s="90"/>
      <c r="FSF174" s="90"/>
      <c r="FSG174" s="90"/>
      <c r="FSH174" s="90"/>
      <c r="FSI174" s="90"/>
      <c r="FSJ174" s="90"/>
      <c r="FSK174" s="90"/>
      <c r="FSL174" s="90"/>
      <c r="FSM174" s="90"/>
      <c r="FSN174" s="90"/>
      <c r="FSO174" s="90"/>
      <c r="FSP174" s="90"/>
      <c r="FSQ174" s="90"/>
      <c r="FSR174" s="90"/>
      <c r="FSS174" s="90"/>
      <c r="FST174" s="90"/>
      <c r="FSU174" s="90"/>
      <c r="FSV174" s="90"/>
      <c r="FSW174" s="90"/>
      <c r="FSX174" s="90"/>
      <c r="FSY174" s="90"/>
      <c r="FSZ174" s="90"/>
      <c r="FTA174" s="90"/>
      <c r="FTB174" s="90"/>
      <c r="FTC174" s="90"/>
      <c r="FTD174" s="90"/>
      <c r="FTE174" s="90"/>
      <c r="FTF174" s="90"/>
      <c r="FTG174" s="90"/>
      <c r="FTH174" s="90"/>
      <c r="FTI174" s="90"/>
      <c r="FTJ174" s="90"/>
      <c r="FTK174" s="90"/>
      <c r="FTL174" s="90"/>
      <c r="FTM174" s="90"/>
      <c r="FTN174" s="90"/>
      <c r="FTO174" s="90"/>
      <c r="FTP174" s="90"/>
      <c r="FTQ174" s="90"/>
      <c r="FTR174" s="90"/>
      <c r="FTS174" s="90"/>
      <c r="FTT174" s="90"/>
      <c r="FTU174" s="90"/>
      <c r="FTV174" s="90"/>
      <c r="FTW174" s="90"/>
      <c r="FTX174" s="90"/>
      <c r="FTY174" s="90"/>
      <c r="FTZ174" s="90"/>
      <c r="FUA174" s="90"/>
      <c r="FUB174" s="90"/>
      <c r="FUC174" s="90"/>
      <c r="FUD174" s="90"/>
      <c r="FUE174" s="90"/>
      <c r="FUF174" s="90"/>
      <c r="FUG174" s="90"/>
      <c r="FUH174" s="90"/>
      <c r="FUI174" s="90"/>
      <c r="FUJ174" s="90"/>
      <c r="FUK174" s="90"/>
      <c r="FUL174" s="90"/>
      <c r="FUM174" s="90"/>
      <c r="FUN174" s="90"/>
      <c r="FUO174" s="90"/>
      <c r="FUP174" s="90"/>
      <c r="FUQ174" s="90"/>
      <c r="FUR174" s="90"/>
      <c r="FUS174" s="90"/>
      <c r="FUT174" s="90"/>
      <c r="FUU174" s="90"/>
      <c r="FUV174" s="90"/>
      <c r="FUW174" s="90"/>
      <c r="FUX174" s="90"/>
      <c r="FUY174" s="90"/>
      <c r="FUZ174" s="90"/>
      <c r="FVA174" s="90"/>
      <c r="FVB174" s="90"/>
      <c r="FVC174" s="90"/>
      <c r="FVD174" s="90"/>
      <c r="FVE174" s="90"/>
      <c r="FVF174" s="90"/>
      <c r="FVG174" s="90"/>
      <c r="FVH174" s="90"/>
      <c r="FVI174" s="90"/>
      <c r="FVJ174" s="90"/>
      <c r="FVK174" s="90"/>
      <c r="FVL174" s="90"/>
      <c r="FVM174" s="90"/>
      <c r="FVN174" s="90"/>
      <c r="FVO174" s="90"/>
      <c r="FVP174" s="90"/>
      <c r="FVQ174" s="90"/>
      <c r="FVR174" s="90"/>
      <c r="FVS174" s="90"/>
      <c r="FVT174" s="90"/>
      <c r="FVU174" s="90"/>
      <c r="FVV174" s="90"/>
      <c r="FVW174" s="90"/>
      <c r="FVX174" s="90"/>
      <c r="FVY174" s="90"/>
      <c r="FVZ174" s="90"/>
      <c r="FWA174" s="90"/>
      <c r="FWB174" s="90"/>
      <c r="FWC174" s="90"/>
      <c r="FWD174" s="90"/>
      <c r="FWE174" s="90"/>
      <c r="FWF174" s="90"/>
      <c r="FWG174" s="90"/>
      <c r="FWH174" s="90"/>
      <c r="FWI174" s="90"/>
      <c r="FWJ174" s="90"/>
      <c r="FWK174" s="90"/>
      <c r="FWL174" s="90"/>
      <c r="FWM174" s="90"/>
      <c r="FWN174" s="90"/>
      <c r="FWO174" s="90"/>
      <c r="FWP174" s="90"/>
      <c r="FWQ174" s="90"/>
      <c r="FWR174" s="90"/>
      <c r="FWS174" s="90"/>
      <c r="FWT174" s="90"/>
      <c r="FWU174" s="90"/>
      <c r="FWV174" s="90"/>
      <c r="FWW174" s="90"/>
      <c r="FWX174" s="90"/>
      <c r="FWY174" s="90"/>
      <c r="FWZ174" s="90"/>
      <c r="FXA174" s="90"/>
      <c r="FXB174" s="90"/>
      <c r="FXC174" s="90"/>
      <c r="FXD174" s="90"/>
      <c r="FXE174" s="90"/>
      <c r="FXF174" s="90"/>
      <c r="FXG174" s="90"/>
      <c r="FXH174" s="90"/>
      <c r="FXI174" s="90"/>
      <c r="FXJ174" s="90"/>
      <c r="FXK174" s="90"/>
      <c r="FXL174" s="90"/>
      <c r="FXM174" s="90"/>
      <c r="FXN174" s="90"/>
      <c r="FXO174" s="90"/>
      <c r="FXP174" s="90"/>
      <c r="FXQ174" s="90"/>
      <c r="FXR174" s="90"/>
      <c r="FXS174" s="90"/>
      <c r="FXT174" s="90"/>
      <c r="FXU174" s="90"/>
      <c r="FXV174" s="90"/>
      <c r="FXW174" s="90"/>
      <c r="FXX174" s="90"/>
      <c r="FXY174" s="90"/>
      <c r="FXZ174" s="90"/>
      <c r="FYA174" s="90"/>
      <c r="FYB174" s="90"/>
      <c r="FYC174" s="90"/>
      <c r="FYD174" s="90"/>
      <c r="FYE174" s="90"/>
      <c r="FYF174" s="90"/>
      <c r="FYG174" s="90"/>
      <c r="FYH174" s="90"/>
      <c r="FYI174" s="90"/>
      <c r="FYJ174" s="90"/>
      <c r="FYK174" s="90"/>
      <c r="FYL174" s="90"/>
      <c r="FYM174" s="90"/>
      <c r="FYN174" s="90"/>
      <c r="FYO174" s="90"/>
      <c r="FYP174" s="90"/>
      <c r="FYQ174" s="90"/>
      <c r="FYR174" s="90"/>
      <c r="FYS174" s="90"/>
      <c r="FYT174" s="90"/>
      <c r="FYU174" s="90"/>
      <c r="FYV174" s="90"/>
      <c r="FYW174" s="90"/>
      <c r="FYX174" s="90"/>
      <c r="FYY174" s="90"/>
      <c r="FYZ174" s="90"/>
      <c r="FZA174" s="90"/>
      <c r="FZB174" s="90"/>
      <c r="FZC174" s="90"/>
      <c r="FZD174" s="90"/>
      <c r="FZE174" s="90"/>
      <c r="FZF174" s="90"/>
      <c r="FZG174" s="90"/>
      <c r="FZH174" s="90"/>
      <c r="FZI174" s="90"/>
      <c r="FZJ174" s="90"/>
      <c r="FZK174" s="90"/>
      <c r="FZL174" s="90"/>
      <c r="FZM174" s="90"/>
      <c r="FZN174" s="90"/>
      <c r="FZO174" s="90"/>
      <c r="FZP174" s="90"/>
      <c r="FZQ174" s="90"/>
      <c r="FZR174" s="90"/>
      <c r="FZS174" s="90"/>
      <c r="FZT174" s="90"/>
      <c r="FZU174" s="90"/>
      <c r="FZV174" s="90"/>
      <c r="FZW174" s="90"/>
      <c r="FZX174" s="90"/>
      <c r="FZY174" s="90"/>
      <c r="FZZ174" s="90"/>
      <c r="GAA174" s="90"/>
      <c r="GAB174" s="90"/>
      <c r="GAC174" s="90"/>
      <c r="GAD174" s="90"/>
      <c r="GAE174" s="90"/>
      <c r="GAF174" s="90"/>
      <c r="GAG174" s="90"/>
      <c r="GAH174" s="90"/>
      <c r="GAI174" s="90"/>
      <c r="GAJ174" s="90"/>
      <c r="GAK174" s="90"/>
      <c r="GAL174" s="90"/>
      <c r="GAM174" s="90"/>
      <c r="GAN174" s="90"/>
      <c r="GAO174" s="90"/>
      <c r="GAP174" s="90"/>
      <c r="GAQ174" s="90"/>
      <c r="GAR174" s="90"/>
      <c r="GAS174" s="90"/>
      <c r="GAT174" s="90"/>
      <c r="GAU174" s="90"/>
      <c r="GAV174" s="90"/>
      <c r="GAW174" s="90"/>
      <c r="GAX174" s="90"/>
      <c r="GAY174" s="90"/>
      <c r="GAZ174" s="90"/>
      <c r="GBA174" s="90"/>
      <c r="GBB174" s="90"/>
      <c r="GBC174" s="90"/>
      <c r="GBD174" s="90"/>
      <c r="GBE174" s="90"/>
      <c r="GBF174" s="90"/>
      <c r="GBG174" s="90"/>
      <c r="GBH174" s="90"/>
      <c r="GBI174" s="90"/>
      <c r="GBJ174" s="90"/>
      <c r="GBK174" s="90"/>
      <c r="GBL174" s="90"/>
      <c r="GBM174" s="90"/>
      <c r="GBN174" s="90"/>
      <c r="GBO174" s="90"/>
      <c r="GBP174" s="90"/>
      <c r="GBQ174" s="90"/>
      <c r="GBR174" s="90"/>
      <c r="GBS174" s="90"/>
      <c r="GBT174" s="90"/>
      <c r="GBU174" s="90"/>
      <c r="GBV174" s="90"/>
      <c r="GBW174" s="90"/>
      <c r="GBX174" s="90"/>
      <c r="GBY174" s="90"/>
      <c r="GBZ174" s="90"/>
      <c r="GCA174" s="90"/>
      <c r="GCB174" s="90"/>
      <c r="GCC174" s="90"/>
      <c r="GCD174" s="90"/>
      <c r="GCE174" s="90"/>
      <c r="GCF174" s="90"/>
      <c r="GCG174" s="90"/>
      <c r="GCH174" s="90"/>
      <c r="GCI174" s="90"/>
      <c r="GCJ174" s="90"/>
      <c r="GCK174" s="90"/>
      <c r="GCL174" s="90"/>
      <c r="GCM174" s="90"/>
      <c r="GCN174" s="90"/>
      <c r="GCO174" s="90"/>
      <c r="GCP174" s="90"/>
      <c r="GCQ174" s="90"/>
      <c r="GCR174" s="90"/>
      <c r="GCS174" s="90"/>
      <c r="GCT174" s="90"/>
      <c r="GCU174" s="90"/>
      <c r="GCV174" s="90"/>
      <c r="GCW174" s="90"/>
      <c r="GCX174" s="90"/>
      <c r="GCY174" s="90"/>
      <c r="GCZ174" s="90"/>
      <c r="GDA174" s="90"/>
      <c r="GDB174" s="90"/>
      <c r="GDC174" s="90"/>
      <c r="GDD174" s="90"/>
      <c r="GDE174" s="90"/>
      <c r="GDF174" s="90"/>
      <c r="GDG174" s="90"/>
      <c r="GDH174" s="90"/>
      <c r="GDI174" s="90"/>
      <c r="GDJ174" s="90"/>
      <c r="GDK174" s="90"/>
      <c r="GDL174" s="90"/>
      <c r="GDM174" s="90"/>
      <c r="GDN174" s="90"/>
      <c r="GDO174" s="90"/>
      <c r="GDP174" s="90"/>
      <c r="GDQ174" s="90"/>
      <c r="GDR174" s="90"/>
      <c r="GDS174" s="90"/>
      <c r="GDT174" s="90"/>
      <c r="GDU174" s="90"/>
      <c r="GDV174" s="90"/>
      <c r="GDW174" s="90"/>
      <c r="GDX174" s="90"/>
      <c r="GDY174" s="90"/>
      <c r="GDZ174" s="90"/>
      <c r="GEA174" s="90"/>
      <c r="GEB174" s="90"/>
      <c r="GEC174" s="90"/>
      <c r="GED174" s="90"/>
      <c r="GEE174" s="90"/>
      <c r="GEF174" s="90"/>
      <c r="GEG174" s="90"/>
      <c r="GEH174" s="90"/>
      <c r="GEI174" s="90"/>
      <c r="GEJ174" s="90"/>
      <c r="GEK174" s="90"/>
      <c r="GEL174" s="90"/>
      <c r="GEM174" s="90"/>
      <c r="GEN174" s="90"/>
      <c r="GEO174" s="90"/>
      <c r="GEP174" s="90"/>
      <c r="GEQ174" s="90"/>
      <c r="GER174" s="90"/>
      <c r="GES174" s="90"/>
      <c r="GET174" s="90"/>
      <c r="GEU174" s="90"/>
      <c r="GEV174" s="90"/>
      <c r="GEW174" s="90"/>
      <c r="GEX174" s="90"/>
      <c r="GEY174" s="90"/>
      <c r="GEZ174" s="90"/>
      <c r="GFA174" s="90"/>
      <c r="GFB174" s="90"/>
      <c r="GFC174" s="90"/>
      <c r="GFD174" s="90"/>
      <c r="GFE174" s="90"/>
      <c r="GFF174" s="90"/>
      <c r="GFG174" s="90"/>
      <c r="GFH174" s="90"/>
      <c r="GFI174" s="90"/>
      <c r="GFJ174" s="90"/>
      <c r="GFK174" s="90"/>
      <c r="GFL174" s="90"/>
      <c r="GFM174" s="90"/>
      <c r="GFN174" s="90"/>
      <c r="GFO174" s="90"/>
      <c r="GFP174" s="90"/>
      <c r="GFQ174" s="90"/>
      <c r="GFR174" s="90"/>
      <c r="GFS174" s="90"/>
      <c r="GFT174" s="90"/>
      <c r="GFU174" s="90"/>
      <c r="GFV174" s="90"/>
      <c r="GFW174" s="90"/>
      <c r="GFX174" s="90"/>
      <c r="GFY174" s="90"/>
      <c r="GFZ174" s="90"/>
      <c r="GGA174" s="90"/>
      <c r="GGB174" s="90"/>
      <c r="GGC174" s="90"/>
      <c r="GGD174" s="90"/>
      <c r="GGE174" s="90"/>
      <c r="GGF174" s="90"/>
      <c r="GGG174" s="90"/>
      <c r="GGH174" s="90"/>
      <c r="GGI174" s="90"/>
      <c r="GGJ174" s="90"/>
      <c r="GGK174" s="90"/>
      <c r="GGL174" s="90"/>
      <c r="GGM174" s="90"/>
      <c r="GGN174" s="90"/>
      <c r="GGO174" s="90"/>
      <c r="GGP174" s="90"/>
      <c r="GGQ174" s="90"/>
      <c r="GGR174" s="90"/>
      <c r="GGS174" s="90"/>
      <c r="GGT174" s="90"/>
      <c r="GGU174" s="90"/>
      <c r="GGV174" s="90"/>
      <c r="GGW174" s="90"/>
      <c r="GGX174" s="90"/>
      <c r="GGY174" s="90"/>
      <c r="GGZ174" s="90"/>
      <c r="GHA174" s="90"/>
      <c r="GHB174" s="90"/>
      <c r="GHC174" s="90"/>
      <c r="GHD174" s="90"/>
      <c r="GHE174" s="90"/>
      <c r="GHF174" s="90"/>
      <c r="GHG174" s="90"/>
      <c r="GHH174" s="90"/>
      <c r="GHI174" s="90"/>
      <c r="GHJ174" s="90"/>
      <c r="GHK174" s="90"/>
      <c r="GHL174" s="90"/>
      <c r="GHM174" s="90"/>
      <c r="GHN174" s="90"/>
      <c r="GHO174" s="90"/>
      <c r="GHP174" s="90"/>
      <c r="GHQ174" s="90"/>
      <c r="GHR174" s="90"/>
      <c r="GHS174" s="90"/>
      <c r="GHT174" s="90"/>
      <c r="GHU174" s="90"/>
      <c r="GHV174" s="90"/>
      <c r="GHW174" s="90"/>
      <c r="GHX174" s="90"/>
      <c r="GHY174" s="90"/>
      <c r="GHZ174" s="90"/>
      <c r="GIA174" s="90"/>
      <c r="GIB174" s="90"/>
      <c r="GIC174" s="90"/>
      <c r="GID174" s="90"/>
      <c r="GIE174" s="90"/>
      <c r="GIF174" s="90"/>
      <c r="GIG174" s="90"/>
      <c r="GIH174" s="90"/>
      <c r="GII174" s="90"/>
      <c r="GIJ174" s="90"/>
      <c r="GIK174" s="90"/>
      <c r="GIL174" s="90"/>
      <c r="GIM174" s="90"/>
      <c r="GIN174" s="90"/>
      <c r="GIO174" s="90"/>
      <c r="GIP174" s="90"/>
      <c r="GIQ174" s="90"/>
      <c r="GIR174" s="90"/>
      <c r="GIS174" s="90"/>
      <c r="GIT174" s="90"/>
      <c r="GIU174" s="90"/>
      <c r="GIV174" s="90"/>
      <c r="GIW174" s="90"/>
      <c r="GIX174" s="90"/>
      <c r="GIY174" s="90"/>
      <c r="GIZ174" s="90"/>
      <c r="GJA174" s="90"/>
      <c r="GJB174" s="90"/>
      <c r="GJC174" s="90"/>
      <c r="GJD174" s="90"/>
      <c r="GJE174" s="90"/>
      <c r="GJF174" s="90"/>
      <c r="GJG174" s="90"/>
      <c r="GJH174" s="90"/>
      <c r="GJI174" s="90"/>
      <c r="GJJ174" s="90"/>
      <c r="GJK174" s="90"/>
      <c r="GJL174" s="90"/>
      <c r="GJM174" s="90"/>
      <c r="GJN174" s="90"/>
      <c r="GJO174" s="90"/>
      <c r="GJP174" s="90"/>
      <c r="GJQ174" s="90"/>
      <c r="GJR174" s="90"/>
      <c r="GJS174" s="90"/>
      <c r="GJT174" s="90"/>
      <c r="GJU174" s="90"/>
      <c r="GJV174" s="90"/>
      <c r="GJW174" s="90"/>
      <c r="GJX174" s="90"/>
      <c r="GJY174" s="90"/>
      <c r="GJZ174" s="90"/>
      <c r="GKA174" s="90"/>
      <c r="GKB174" s="90"/>
      <c r="GKC174" s="90"/>
      <c r="GKD174" s="90"/>
      <c r="GKE174" s="90"/>
      <c r="GKF174" s="90"/>
      <c r="GKG174" s="90"/>
      <c r="GKH174" s="90"/>
      <c r="GKI174" s="90"/>
      <c r="GKJ174" s="90"/>
      <c r="GKK174" s="90"/>
      <c r="GKL174" s="90"/>
      <c r="GKM174" s="90"/>
      <c r="GKN174" s="90"/>
      <c r="GKO174" s="90"/>
      <c r="GKP174" s="90"/>
      <c r="GKQ174" s="90"/>
      <c r="GKR174" s="90"/>
      <c r="GKS174" s="90"/>
      <c r="GKT174" s="90"/>
      <c r="GKU174" s="90"/>
      <c r="GKV174" s="90"/>
      <c r="GKW174" s="90"/>
      <c r="GKX174" s="90"/>
      <c r="GKY174" s="90"/>
      <c r="GKZ174" s="90"/>
      <c r="GLA174" s="90"/>
      <c r="GLB174" s="90"/>
      <c r="GLC174" s="90"/>
      <c r="GLD174" s="90"/>
      <c r="GLE174" s="90"/>
      <c r="GLF174" s="90"/>
      <c r="GLG174" s="90"/>
      <c r="GLH174" s="90"/>
      <c r="GLI174" s="90"/>
      <c r="GLJ174" s="90"/>
      <c r="GLK174" s="90"/>
      <c r="GLL174" s="90"/>
      <c r="GLM174" s="90"/>
      <c r="GLN174" s="90"/>
      <c r="GLO174" s="90"/>
      <c r="GLP174" s="90"/>
      <c r="GLQ174" s="90"/>
      <c r="GLR174" s="90"/>
      <c r="GLS174" s="90"/>
      <c r="GLT174" s="90"/>
      <c r="GLU174" s="90"/>
      <c r="GLV174" s="90"/>
      <c r="GLW174" s="90"/>
      <c r="GLX174" s="90"/>
      <c r="GLY174" s="90"/>
      <c r="GLZ174" s="90"/>
      <c r="GMA174" s="90"/>
      <c r="GMB174" s="90"/>
      <c r="GMC174" s="90"/>
      <c r="GMD174" s="90"/>
      <c r="GME174" s="90"/>
      <c r="GMF174" s="90"/>
      <c r="GMG174" s="90"/>
      <c r="GMH174" s="90"/>
      <c r="GMI174" s="90"/>
      <c r="GMJ174" s="90"/>
      <c r="GMK174" s="90"/>
      <c r="GML174" s="90"/>
      <c r="GMM174" s="90"/>
      <c r="GMN174" s="90"/>
      <c r="GMO174" s="90"/>
      <c r="GMP174" s="90"/>
      <c r="GMQ174" s="90"/>
      <c r="GMR174" s="90"/>
      <c r="GMS174" s="90"/>
      <c r="GMT174" s="90"/>
      <c r="GMU174" s="90"/>
      <c r="GMV174" s="90"/>
      <c r="GMW174" s="90"/>
      <c r="GMX174" s="90"/>
      <c r="GMY174" s="90"/>
      <c r="GMZ174" s="90"/>
      <c r="GNA174" s="90"/>
      <c r="GNB174" s="90"/>
      <c r="GNC174" s="90"/>
      <c r="GND174" s="90"/>
      <c r="GNE174" s="90"/>
      <c r="GNF174" s="90"/>
      <c r="GNG174" s="90"/>
      <c r="GNH174" s="90"/>
      <c r="GNI174" s="90"/>
      <c r="GNJ174" s="90"/>
      <c r="GNK174" s="90"/>
      <c r="GNL174" s="90"/>
      <c r="GNM174" s="90"/>
      <c r="GNN174" s="90"/>
      <c r="GNO174" s="90"/>
      <c r="GNP174" s="90"/>
      <c r="GNQ174" s="90"/>
      <c r="GNR174" s="90"/>
      <c r="GNS174" s="90"/>
      <c r="GNT174" s="90"/>
      <c r="GNU174" s="90"/>
      <c r="GNV174" s="90"/>
      <c r="GNW174" s="90"/>
      <c r="GNX174" s="90"/>
      <c r="GNY174" s="90"/>
      <c r="GNZ174" s="90"/>
      <c r="GOA174" s="90"/>
      <c r="GOB174" s="90"/>
      <c r="GOC174" s="90"/>
      <c r="GOD174" s="90"/>
      <c r="GOE174" s="90"/>
      <c r="GOF174" s="90"/>
      <c r="GOG174" s="90"/>
      <c r="GOH174" s="90"/>
      <c r="GOI174" s="90"/>
      <c r="GOJ174" s="90"/>
      <c r="GOK174" s="90"/>
      <c r="GOL174" s="90"/>
      <c r="GOM174" s="90"/>
      <c r="GON174" s="90"/>
      <c r="GOO174" s="90"/>
      <c r="GOP174" s="90"/>
      <c r="GOQ174" s="90"/>
      <c r="GOR174" s="90"/>
      <c r="GOS174" s="90"/>
      <c r="GOT174" s="90"/>
      <c r="GOU174" s="90"/>
      <c r="GOV174" s="90"/>
      <c r="GOW174" s="90"/>
      <c r="GOX174" s="90"/>
      <c r="GOY174" s="90"/>
      <c r="GOZ174" s="90"/>
      <c r="GPA174" s="90"/>
      <c r="GPB174" s="90"/>
      <c r="GPC174" s="90"/>
      <c r="GPD174" s="90"/>
      <c r="GPE174" s="90"/>
      <c r="GPF174" s="90"/>
      <c r="GPG174" s="90"/>
      <c r="GPH174" s="90"/>
      <c r="GPI174" s="90"/>
      <c r="GPJ174" s="90"/>
      <c r="GPK174" s="90"/>
      <c r="GPL174" s="90"/>
      <c r="GPM174" s="90"/>
      <c r="GPN174" s="90"/>
      <c r="GPO174" s="90"/>
      <c r="GPP174" s="90"/>
      <c r="GPQ174" s="90"/>
      <c r="GPR174" s="90"/>
      <c r="GPS174" s="90"/>
      <c r="GPT174" s="90"/>
      <c r="GPU174" s="90"/>
      <c r="GPV174" s="90"/>
      <c r="GPW174" s="90"/>
      <c r="GPX174" s="90"/>
      <c r="GPY174" s="90"/>
      <c r="GPZ174" s="90"/>
      <c r="GQA174" s="90"/>
      <c r="GQB174" s="90"/>
      <c r="GQC174" s="90"/>
      <c r="GQD174" s="90"/>
      <c r="GQE174" s="90"/>
      <c r="GQF174" s="90"/>
      <c r="GQG174" s="90"/>
      <c r="GQH174" s="90"/>
      <c r="GQI174" s="90"/>
      <c r="GQJ174" s="90"/>
      <c r="GQK174" s="90"/>
      <c r="GQL174" s="90"/>
      <c r="GQM174" s="90"/>
      <c r="GQN174" s="90"/>
      <c r="GQO174" s="90"/>
      <c r="GQP174" s="90"/>
      <c r="GQQ174" s="90"/>
      <c r="GQR174" s="90"/>
      <c r="GQS174" s="90"/>
      <c r="GQT174" s="90"/>
      <c r="GQU174" s="90"/>
      <c r="GQV174" s="90"/>
      <c r="GQW174" s="90"/>
      <c r="GQX174" s="90"/>
      <c r="GQY174" s="90"/>
      <c r="GQZ174" s="90"/>
      <c r="GRA174" s="90"/>
      <c r="GRB174" s="90"/>
      <c r="GRC174" s="90"/>
      <c r="GRD174" s="90"/>
      <c r="GRE174" s="90"/>
      <c r="GRF174" s="90"/>
      <c r="GRG174" s="90"/>
      <c r="GRH174" s="90"/>
      <c r="GRI174" s="90"/>
      <c r="GRJ174" s="90"/>
      <c r="GRK174" s="90"/>
      <c r="GRL174" s="90"/>
      <c r="GRM174" s="90"/>
      <c r="GRN174" s="90"/>
      <c r="GRO174" s="90"/>
      <c r="GRP174" s="90"/>
      <c r="GRQ174" s="90"/>
      <c r="GRR174" s="90"/>
      <c r="GRS174" s="90"/>
      <c r="GRT174" s="90"/>
      <c r="GRU174" s="90"/>
      <c r="GRV174" s="90"/>
      <c r="GRW174" s="90"/>
      <c r="GRX174" s="90"/>
      <c r="GRY174" s="90"/>
      <c r="GRZ174" s="90"/>
      <c r="GSA174" s="90"/>
      <c r="GSB174" s="90"/>
      <c r="GSC174" s="90"/>
      <c r="GSD174" s="90"/>
      <c r="GSE174" s="90"/>
      <c r="GSF174" s="90"/>
      <c r="GSG174" s="90"/>
      <c r="GSH174" s="90"/>
      <c r="GSI174" s="90"/>
      <c r="GSJ174" s="90"/>
      <c r="GSK174" s="90"/>
      <c r="GSL174" s="90"/>
      <c r="GSM174" s="90"/>
      <c r="GSN174" s="90"/>
      <c r="GSO174" s="90"/>
      <c r="GSP174" s="90"/>
      <c r="GSQ174" s="90"/>
      <c r="GSR174" s="90"/>
      <c r="GSS174" s="90"/>
      <c r="GST174" s="90"/>
      <c r="GSU174" s="90"/>
      <c r="GSV174" s="90"/>
      <c r="GSW174" s="90"/>
      <c r="GSX174" s="90"/>
      <c r="GSY174" s="90"/>
      <c r="GSZ174" s="90"/>
      <c r="GTA174" s="90"/>
      <c r="GTB174" s="90"/>
      <c r="GTC174" s="90"/>
      <c r="GTD174" s="90"/>
      <c r="GTE174" s="90"/>
      <c r="GTF174" s="90"/>
      <c r="GTG174" s="90"/>
      <c r="GTH174" s="90"/>
      <c r="GTI174" s="90"/>
      <c r="GTJ174" s="90"/>
      <c r="GTK174" s="90"/>
      <c r="GTL174" s="90"/>
      <c r="GTM174" s="90"/>
      <c r="GTN174" s="90"/>
      <c r="GTO174" s="90"/>
      <c r="GTP174" s="90"/>
      <c r="GTQ174" s="90"/>
      <c r="GTR174" s="90"/>
      <c r="GTS174" s="90"/>
      <c r="GTT174" s="90"/>
      <c r="GTU174" s="90"/>
      <c r="GTV174" s="90"/>
      <c r="GTW174" s="90"/>
      <c r="GTX174" s="90"/>
      <c r="GTY174" s="90"/>
      <c r="GTZ174" s="90"/>
      <c r="GUA174" s="90"/>
      <c r="GUB174" s="90"/>
      <c r="GUC174" s="90"/>
      <c r="GUD174" s="90"/>
      <c r="GUE174" s="90"/>
      <c r="GUF174" s="90"/>
      <c r="GUG174" s="90"/>
      <c r="GUH174" s="90"/>
      <c r="GUI174" s="90"/>
      <c r="GUJ174" s="90"/>
      <c r="GUK174" s="90"/>
      <c r="GUL174" s="90"/>
      <c r="GUM174" s="90"/>
      <c r="GUN174" s="90"/>
      <c r="GUO174" s="90"/>
      <c r="GUP174" s="90"/>
      <c r="GUQ174" s="90"/>
      <c r="GUR174" s="90"/>
      <c r="GUS174" s="90"/>
      <c r="GUT174" s="90"/>
      <c r="GUU174" s="90"/>
      <c r="GUV174" s="90"/>
      <c r="GUW174" s="90"/>
      <c r="GUX174" s="90"/>
      <c r="GUY174" s="90"/>
      <c r="GUZ174" s="90"/>
      <c r="GVA174" s="90"/>
      <c r="GVB174" s="90"/>
      <c r="GVC174" s="90"/>
      <c r="GVD174" s="90"/>
      <c r="GVE174" s="90"/>
      <c r="GVF174" s="90"/>
      <c r="GVG174" s="90"/>
      <c r="GVH174" s="90"/>
      <c r="GVI174" s="90"/>
      <c r="GVJ174" s="90"/>
      <c r="GVK174" s="90"/>
      <c r="GVL174" s="90"/>
      <c r="GVM174" s="90"/>
      <c r="GVN174" s="90"/>
      <c r="GVO174" s="90"/>
      <c r="GVP174" s="90"/>
      <c r="GVQ174" s="90"/>
      <c r="GVR174" s="90"/>
      <c r="GVS174" s="90"/>
      <c r="GVT174" s="90"/>
      <c r="GVU174" s="90"/>
      <c r="GVV174" s="90"/>
      <c r="GVW174" s="90"/>
      <c r="GVX174" s="90"/>
      <c r="GVY174" s="90"/>
      <c r="GVZ174" s="90"/>
      <c r="GWA174" s="90"/>
      <c r="GWB174" s="90"/>
      <c r="GWC174" s="90"/>
      <c r="GWD174" s="90"/>
      <c r="GWE174" s="90"/>
      <c r="GWF174" s="90"/>
      <c r="GWG174" s="90"/>
      <c r="GWH174" s="90"/>
      <c r="GWI174" s="90"/>
      <c r="GWJ174" s="90"/>
      <c r="GWK174" s="90"/>
      <c r="GWL174" s="90"/>
      <c r="GWM174" s="90"/>
      <c r="GWN174" s="90"/>
      <c r="GWO174" s="90"/>
      <c r="GWP174" s="90"/>
      <c r="GWQ174" s="90"/>
      <c r="GWR174" s="90"/>
      <c r="GWS174" s="90"/>
      <c r="GWT174" s="90"/>
      <c r="GWU174" s="90"/>
      <c r="GWV174" s="90"/>
      <c r="GWW174" s="90"/>
      <c r="GWX174" s="90"/>
      <c r="GWY174" s="90"/>
      <c r="GWZ174" s="90"/>
      <c r="GXA174" s="90"/>
      <c r="GXB174" s="90"/>
      <c r="GXC174" s="90"/>
      <c r="GXD174" s="90"/>
      <c r="GXE174" s="90"/>
      <c r="GXF174" s="90"/>
      <c r="GXG174" s="90"/>
      <c r="GXH174" s="90"/>
      <c r="GXI174" s="90"/>
      <c r="GXJ174" s="90"/>
      <c r="GXK174" s="90"/>
      <c r="GXL174" s="90"/>
      <c r="GXM174" s="90"/>
      <c r="GXN174" s="90"/>
      <c r="GXO174" s="90"/>
      <c r="GXP174" s="90"/>
      <c r="GXQ174" s="90"/>
      <c r="GXR174" s="90"/>
      <c r="GXS174" s="90"/>
      <c r="GXT174" s="90"/>
      <c r="GXU174" s="90"/>
      <c r="GXV174" s="90"/>
      <c r="GXW174" s="90"/>
      <c r="GXX174" s="90"/>
      <c r="GXY174" s="90"/>
      <c r="GXZ174" s="90"/>
      <c r="GYA174" s="90"/>
      <c r="GYB174" s="90"/>
      <c r="GYC174" s="90"/>
      <c r="GYD174" s="90"/>
      <c r="GYE174" s="90"/>
      <c r="GYF174" s="90"/>
      <c r="GYG174" s="90"/>
      <c r="GYH174" s="90"/>
      <c r="GYI174" s="90"/>
      <c r="GYJ174" s="90"/>
      <c r="GYK174" s="90"/>
      <c r="GYL174" s="90"/>
      <c r="GYM174" s="90"/>
      <c r="GYN174" s="90"/>
      <c r="GYO174" s="90"/>
      <c r="GYP174" s="90"/>
      <c r="GYQ174" s="90"/>
      <c r="GYR174" s="90"/>
      <c r="GYS174" s="90"/>
      <c r="GYT174" s="90"/>
      <c r="GYU174" s="90"/>
      <c r="GYV174" s="90"/>
      <c r="GYW174" s="90"/>
      <c r="GYX174" s="90"/>
      <c r="GYY174" s="90"/>
      <c r="GYZ174" s="90"/>
      <c r="GZA174" s="90"/>
      <c r="GZB174" s="90"/>
      <c r="GZC174" s="90"/>
      <c r="GZD174" s="90"/>
      <c r="GZE174" s="90"/>
      <c r="GZF174" s="90"/>
      <c r="GZG174" s="90"/>
      <c r="GZH174" s="90"/>
      <c r="GZI174" s="90"/>
      <c r="GZJ174" s="90"/>
      <c r="GZK174" s="90"/>
      <c r="GZL174" s="90"/>
      <c r="GZM174" s="90"/>
      <c r="GZN174" s="90"/>
      <c r="GZO174" s="90"/>
      <c r="GZP174" s="90"/>
      <c r="GZQ174" s="90"/>
      <c r="GZR174" s="90"/>
      <c r="GZS174" s="90"/>
      <c r="GZT174" s="90"/>
      <c r="GZU174" s="90"/>
      <c r="GZV174" s="90"/>
      <c r="GZW174" s="90"/>
      <c r="GZX174" s="90"/>
      <c r="GZY174" s="90"/>
      <c r="GZZ174" s="90"/>
      <c r="HAA174" s="90"/>
      <c r="HAB174" s="90"/>
      <c r="HAC174" s="90"/>
      <c r="HAD174" s="90"/>
      <c r="HAE174" s="90"/>
      <c r="HAF174" s="90"/>
      <c r="HAG174" s="90"/>
      <c r="HAH174" s="90"/>
      <c r="HAI174" s="90"/>
      <c r="HAJ174" s="90"/>
      <c r="HAK174" s="90"/>
      <c r="HAL174" s="90"/>
      <c r="HAM174" s="90"/>
      <c r="HAN174" s="90"/>
      <c r="HAO174" s="90"/>
      <c r="HAP174" s="90"/>
      <c r="HAQ174" s="90"/>
      <c r="HAR174" s="90"/>
      <c r="HAS174" s="90"/>
      <c r="HAT174" s="90"/>
      <c r="HAU174" s="90"/>
      <c r="HAV174" s="90"/>
      <c r="HAW174" s="90"/>
      <c r="HAX174" s="90"/>
      <c r="HAY174" s="90"/>
      <c r="HAZ174" s="90"/>
      <c r="HBA174" s="90"/>
      <c r="HBB174" s="90"/>
      <c r="HBC174" s="90"/>
      <c r="HBD174" s="90"/>
      <c r="HBE174" s="90"/>
      <c r="HBF174" s="90"/>
      <c r="HBG174" s="90"/>
      <c r="HBH174" s="90"/>
      <c r="HBI174" s="90"/>
      <c r="HBJ174" s="90"/>
      <c r="HBK174" s="90"/>
      <c r="HBL174" s="90"/>
      <c r="HBM174" s="90"/>
      <c r="HBN174" s="90"/>
      <c r="HBO174" s="90"/>
      <c r="HBP174" s="90"/>
      <c r="HBQ174" s="90"/>
      <c r="HBR174" s="90"/>
      <c r="HBS174" s="90"/>
      <c r="HBT174" s="90"/>
      <c r="HBU174" s="90"/>
      <c r="HBV174" s="90"/>
      <c r="HBW174" s="90"/>
      <c r="HBX174" s="90"/>
      <c r="HBY174" s="90"/>
      <c r="HBZ174" s="90"/>
      <c r="HCA174" s="90"/>
      <c r="HCB174" s="90"/>
      <c r="HCC174" s="90"/>
      <c r="HCD174" s="90"/>
      <c r="HCE174" s="90"/>
      <c r="HCF174" s="90"/>
      <c r="HCG174" s="90"/>
      <c r="HCH174" s="90"/>
      <c r="HCI174" s="90"/>
      <c r="HCJ174" s="90"/>
      <c r="HCK174" s="90"/>
      <c r="HCL174" s="90"/>
      <c r="HCM174" s="90"/>
      <c r="HCN174" s="90"/>
      <c r="HCO174" s="90"/>
      <c r="HCP174" s="90"/>
      <c r="HCQ174" s="90"/>
      <c r="HCR174" s="90"/>
      <c r="HCS174" s="90"/>
      <c r="HCT174" s="90"/>
      <c r="HCU174" s="90"/>
      <c r="HCV174" s="90"/>
      <c r="HCW174" s="90"/>
      <c r="HCX174" s="90"/>
      <c r="HCY174" s="90"/>
      <c r="HCZ174" s="90"/>
      <c r="HDA174" s="90"/>
      <c r="HDB174" s="90"/>
      <c r="HDC174" s="90"/>
      <c r="HDD174" s="90"/>
      <c r="HDE174" s="90"/>
      <c r="HDF174" s="90"/>
      <c r="HDG174" s="90"/>
      <c r="HDH174" s="90"/>
      <c r="HDI174" s="90"/>
      <c r="HDJ174" s="90"/>
      <c r="HDK174" s="90"/>
      <c r="HDL174" s="90"/>
      <c r="HDM174" s="90"/>
      <c r="HDN174" s="90"/>
      <c r="HDO174" s="90"/>
      <c r="HDP174" s="90"/>
      <c r="HDQ174" s="90"/>
      <c r="HDR174" s="90"/>
      <c r="HDS174" s="90"/>
      <c r="HDT174" s="90"/>
      <c r="HDU174" s="90"/>
      <c r="HDV174" s="90"/>
      <c r="HDW174" s="90"/>
      <c r="HDX174" s="90"/>
      <c r="HDY174" s="90"/>
      <c r="HDZ174" s="90"/>
      <c r="HEA174" s="90"/>
      <c r="HEB174" s="90"/>
      <c r="HEC174" s="90"/>
      <c r="HED174" s="90"/>
      <c r="HEE174" s="90"/>
      <c r="HEF174" s="90"/>
      <c r="HEG174" s="90"/>
      <c r="HEH174" s="90"/>
      <c r="HEI174" s="90"/>
      <c r="HEJ174" s="90"/>
      <c r="HEK174" s="90"/>
      <c r="HEL174" s="90"/>
      <c r="HEM174" s="90"/>
      <c r="HEN174" s="90"/>
      <c r="HEO174" s="90"/>
      <c r="HEP174" s="90"/>
      <c r="HEQ174" s="90"/>
      <c r="HER174" s="90"/>
      <c r="HES174" s="90"/>
      <c r="HET174" s="90"/>
      <c r="HEU174" s="90"/>
      <c r="HEV174" s="90"/>
      <c r="HEW174" s="90"/>
      <c r="HEX174" s="90"/>
      <c r="HEY174" s="90"/>
      <c r="HEZ174" s="90"/>
      <c r="HFA174" s="90"/>
      <c r="HFB174" s="90"/>
      <c r="HFC174" s="90"/>
      <c r="HFD174" s="90"/>
      <c r="HFE174" s="90"/>
      <c r="HFF174" s="90"/>
      <c r="HFG174" s="90"/>
      <c r="HFH174" s="90"/>
      <c r="HFI174" s="90"/>
      <c r="HFJ174" s="90"/>
      <c r="HFK174" s="90"/>
      <c r="HFL174" s="90"/>
      <c r="HFM174" s="90"/>
      <c r="HFN174" s="90"/>
      <c r="HFO174" s="90"/>
      <c r="HFP174" s="90"/>
      <c r="HFQ174" s="90"/>
      <c r="HFR174" s="90"/>
      <c r="HFS174" s="90"/>
      <c r="HFT174" s="90"/>
      <c r="HFU174" s="90"/>
      <c r="HFV174" s="90"/>
      <c r="HFW174" s="90"/>
      <c r="HFX174" s="90"/>
      <c r="HFY174" s="90"/>
      <c r="HFZ174" s="90"/>
      <c r="HGA174" s="90"/>
      <c r="HGB174" s="90"/>
      <c r="HGC174" s="90"/>
      <c r="HGD174" s="90"/>
      <c r="HGE174" s="90"/>
      <c r="HGF174" s="90"/>
      <c r="HGG174" s="90"/>
      <c r="HGH174" s="90"/>
      <c r="HGI174" s="90"/>
      <c r="HGJ174" s="90"/>
      <c r="HGK174" s="90"/>
      <c r="HGL174" s="90"/>
      <c r="HGM174" s="90"/>
      <c r="HGN174" s="90"/>
      <c r="HGO174" s="90"/>
      <c r="HGP174" s="90"/>
      <c r="HGQ174" s="90"/>
      <c r="HGR174" s="90"/>
      <c r="HGS174" s="90"/>
      <c r="HGT174" s="90"/>
      <c r="HGU174" s="90"/>
      <c r="HGV174" s="90"/>
      <c r="HGW174" s="90"/>
      <c r="HGX174" s="90"/>
      <c r="HGY174" s="90"/>
      <c r="HGZ174" s="90"/>
      <c r="HHA174" s="90"/>
      <c r="HHB174" s="90"/>
      <c r="HHC174" s="90"/>
      <c r="HHD174" s="90"/>
      <c r="HHE174" s="90"/>
      <c r="HHF174" s="90"/>
      <c r="HHG174" s="90"/>
      <c r="HHH174" s="90"/>
      <c r="HHI174" s="90"/>
      <c r="HHJ174" s="90"/>
      <c r="HHK174" s="90"/>
      <c r="HHL174" s="90"/>
      <c r="HHM174" s="90"/>
      <c r="HHN174" s="90"/>
      <c r="HHO174" s="90"/>
      <c r="HHP174" s="90"/>
      <c r="HHQ174" s="90"/>
      <c r="HHR174" s="90"/>
      <c r="HHS174" s="90"/>
      <c r="HHT174" s="90"/>
      <c r="HHU174" s="90"/>
      <c r="HHV174" s="90"/>
      <c r="HHW174" s="90"/>
      <c r="HHX174" s="90"/>
      <c r="HHY174" s="90"/>
      <c r="HHZ174" s="90"/>
      <c r="HIA174" s="90"/>
      <c r="HIB174" s="90"/>
      <c r="HIC174" s="90"/>
      <c r="HID174" s="90"/>
      <c r="HIE174" s="90"/>
      <c r="HIF174" s="90"/>
      <c r="HIG174" s="90"/>
      <c r="HIH174" s="90"/>
      <c r="HII174" s="90"/>
      <c r="HIJ174" s="90"/>
      <c r="HIK174" s="90"/>
      <c r="HIL174" s="90"/>
      <c r="HIM174" s="90"/>
      <c r="HIN174" s="90"/>
      <c r="HIO174" s="90"/>
      <c r="HIP174" s="90"/>
      <c r="HIQ174" s="90"/>
      <c r="HIR174" s="90"/>
      <c r="HIS174" s="90"/>
      <c r="HIT174" s="90"/>
      <c r="HIU174" s="90"/>
      <c r="HIV174" s="90"/>
      <c r="HIW174" s="90"/>
      <c r="HIX174" s="90"/>
      <c r="HIY174" s="90"/>
      <c r="HIZ174" s="90"/>
      <c r="HJA174" s="90"/>
      <c r="HJB174" s="90"/>
      <c r="HJC174" s="90"/>
      <c r="HJD174" s="90"/>
      <c r="HJE174" s="90"/>
      <c r="HJF174" s="90"/>
      <c r="HJG174" s="90"/>
      <c r="HJH174" s="90"/>
      <c r="HJI174" s="90"/>
      <c r="HJJ174" s="90"/>
      <c r="HJK174" s="90"/>
      <c r="HJL174" s="90"/>
      <c r="HJM174" s="90"/>
      <c r="HJN174" s="90"/>
      <c r="HJO174" s="90"/>
      <c r="HJP174" s="90"/>
      <c r="HJQ174" s="90"/>
      <c r="HJR174" s="90"/>
      <c r="HJS174" s="90"/>
      <c r="HJT174" s="90"/>
      <c r="HJU174" s="90"/>
      <c r="HJV174" s="90"/>
      <c r="HJW174" s="90"/>
      <c r="HJX174" s="90"/>
      <c r="HJY174" s="90"/>
      <c r="HJZ174" s="90"/>
      <c r="HKA174" s="90"/>
      <c r="HKB174" s="90"/>
      <c r="HKC174" s="90"/>
      <c r="HKD174" s="90"/>
      <c r="HKE174" s="90"/>
      <c r="HKF174" s="90"/>
      <c r="HKG174" s="90"/>
      <c r="HKH174" s="90"/>
      <c r="HKI174" s="90"/>
      <c r="HKJ174" s="90"/>
      <c r="HKK174" s="90"/>
      <c r="HKL174" s="90"/>
      <c r="HKM174" s="90"/>
      <c r="HKN174" s="90"/>
      <c r="HKO174" s="90"/>
      <c r="HKP174" s="90"/>
      <c r="HKQ174" s="90"/>
      <c r="HKR174" s="90"/>
      <c r="HKS174" s="90"/>
      <c r="HKT174" s="90"/>
      <c r="HKU174" s="90"/>
      <c r="HKV174" s="90"/>
      <c r="HKW174" s="90"/>
      <c r="HKX174" s="90"/>
      <c r="HKY174" s="90"/>
      <c r="HKZ174" s="90"/>
      <c r="HLA174" s="90"/>
      <c r="HLB174" s="90"/>
      <c r="HLC174" s="90"/>
      <c r="HLD174" s="90"/>
      <c r="HLE174" s="90"/>
      <c r="HLF174" s="90"/>
      <c r="HLG174" s="90"/>
      <c r="HLH174" s="90"/>
      <c r="HLI174" s="90"/>
      <c r="HLJ174" s="90"/>
      <c r="HLK174" s="90"/>
      <c r="HLL174" s="90"/>
      <c r="HLM174" s="90"/>
      <c r="HLN174" s="90"/>
      <c r="HLO174" s="90"/>
      <c r="HLP174" s="90"/>
      <c r="HLQ174" s="90"/>
      <c r="HLR174" s="90"/>
      <c r="HLS174" s="90"/>
      <c r="HLT174" s="90"/>
      <c r="HLU174" s="90"/>
      <c r="HLV174" s="90"/>
      <c r="HLW174" s="90"/>
      <c r="HLX174" s="90"/>
      <c r="HLY174" s="90"/>
      <c r="HLZ174" s="90"/>
      <c r="HMA174" s="90"/>
      <c r="HMB174" s="90"/>
      <c r="HMC174" s="90"/>
      <c r="HMD174" s="90"/>
      <c r="HME174" s="90"/>
      <c r="HMF174" s="90"/>
      <c r="HMG174" s="90"/>
      <c r="HMH174" s="90"/>
      <c r="HMI174" s="90"/>
      <c r="HMJ174" s="90"/>
      <c r="HMK174" s="90"/>
      <c r="HML174" s="90"/>
      <c r="HMM174" s="90"/>
      <c r="HMN174" s="90"/>
      <c r="HMO174" s="90"/>
      <c r="HMP174" s="90"/>
      <c r="HMQ174" s="90"/>
      <c r="HMR174" s="90"/>
      <c r="HMS174" s="90"/>
      <c r="HMT174" s="90"/>
      <c r="HMU174" s="90"/>
      <c r="HMV174" s="90"/>
      <c r="HMW174" s="90"/>
      <c r="HMX174" s="90"/>
      <c r="HMY174" s="90"/>
      <c r="HMZ174" s="90"/>
      <c r="HNA174" s="90"/>
      <c r="HNB174" s="90"/>
      <c r="HNC174" s="90"/>
      <c r="HND174" s="90"/>
      <c r="HNE174" s="90"/>
      <c r="HNF174" s="90"/>
      <c r="HNG174" s="90"/>
      <c r="HNH174" s="90"/>
      <c r="HNI174" s="90"/>
      <c r="HNJ174" s="90"/>
      <c r="HNK174" s="90"/>
      <c r="HNL174" s="90"/>
      <c r="HNM174" s="90"/>
      <c r="HNN174" s="90"/>
      <c r="HNO174" s="90"/>
      <c r="HNP174" s="90"/>
      <c r="HNQ174" s="90"/>
      <c r="HNR174" s="90"/>
      <c r="HNS174" s="90"/>
      <c r="HNT174" s="90"/>
      <c r="HNU174" s="90"/>
      <c r="HNV174" s="90"/>
      <c r="HNW174" s="90"/>
      <c r="HNX174" s="90"/>
      <c r="HNY174" s="90"/>
      <c r="HNZ174" s="90"/>
      <c r="HOA174" s="90"/>
      <c r="HOB174" s="90"/>
      <c r="HOC174" s="90"/>
      <c r="HOD174" s="90"/>
      <c r="HOE174" s="90"/>
      <c r="HOF174" s="90"/>
      <c r="HOG174" s="90"/>
      <c r="HOH174" s="90"/>
      <c r="HOI174" s="90"/>
      <c r="HOJ174" s="90"/>
      <c r="HOK174" s="90"/>
      <c r="HOL174" s="90"/>
      <c r="HOM174" s="90"/>
      <c r="HON174" s="90"/>
      <c r="HOO174" s="90"/>
      <c r="HOP174" s="90"/>
      <c r="HOQ174" s="90"/>
      <c r="HOR174" s="90"/>
      <c r="HOS174" s="90"/>
      <c r="HOT174" s="90"/>
      <c r="HOU174" s="90"/>
      <c r="HOV174" s="90"/>
      <c r="HOW174" s="90"/>
      <c r="HOX174" s="90"/>
      <c r="HOY174" s="90"/>
      <c r="HOZ174" s="90"/>
      <c r="HPA174" s="90"/>
      <c r="HPB174" s="90"/>
      <c r="HPC174" s="90"/>
      <c r="HPD174" s="90"/>
      <c r="HPE174" s="90"/>
      <c r="HPF174" s="90"/>
      <c r="HPG174" s="90"/>
      <c r="HPH174" s="90"/>
      <c r="HPI174" s="90"/>
      <c r="HPJ174" s="90"/>
      <c r="HPK174" s="90"/>
      <c r="HPL174" s="90"/>
      <c r="HPM174" s="90"/>
      <c r="HPN174" s="90"/>
      <c r="HPO174" s="90"/>
      <c r="HPP174" s="90"/>
      <c r="HPQ174" s="90"/>
      <c r="HPR174" s="90"/>
      <c r="HPS174" s="90"/>
      <c r="HPT174" s="90"/>
      <c r="HPU174" s="90"/>
      <c r="HPV174" s="90"/>
      <c r="HPW174" s="90"/>
      <c r="HPX174" s="90"/>
      <c r="HPY174" s="90"/>
      <c r="HPZ174" s="90"/>
      <c r="HQA174" s="90"/>
      <c r="HQB174" s="90"/>
      <c r="HQC174" s="90"/>
      <c r="HQD174" s="90"/>
      <c r="HQE174" s="90"/>
      <c r="HQF174" s="90"/>
      <c r="HQG174" s="90"/>
      <c r="HQH174" s="90"/>
      <c r="HQI174" s="90"/>
      <c r="HQJ174" s="90"/>
      <c r="HQK174" s="90"/>
      <c r="HQL174" s="90"/>
      <c r="HQM174" s="90"/>
      <c r="HQN174" s="90"/>
      <c r="HQO174" s="90"/>
      <c r="HQP174" s="90"/>
      <c r="HQQ174" s="90"/>
      <c r="HQR174" s="90"/>
      <c r="HQS174" s="90"/>
      <c r="HQT174" s="90"/>
      <c r="HQU174" s="90"/>
      <c r="HQV174" s="90"/>
      <c r="HQW174" s="90"/>
      <c r="HQX174" s="90"/>
      <c r="HQY174" s="90"/>
      <c r="HQZ174" s="90"/>
      <c r="HRA174" s="90"/>
      <c r="HRB174" s="90"/>
      <c r="HRC174" s="90"/>
      <c r="HRD174" s="90"/>
      <c r="HRE174" s="90"/>
      <c r="HRF174" s="90"/>
      <c r="HRG174" s="90"/>
      <c r="HRH174" s="90"/>
      <c r="HRI174" s="90"/>
      <c r="HRJ174" s="90"/>
      <c r="HRK174" s="90"/>
      <c r="HRL174" s="90"/>
      <c r="HRM174" s="90"/>
      <c r="HRN174" s="90"/>
      <c r="HRO174" s="90"/>
      <c r="HRP174" s="90"/>
      <c r="HRQ174" s="90"/>
      <c r="HRR174" s="90"/>
      <c r="HRS174" s="90"/>
      <c r="HRT174" s="90"/>
      <c r="HRU174" s="90"/>
      <c r="HRV174" s="90"/>
      <c r="HRW174" s="90"/>
      <c r="HRX174" s="90"/>
      <c r="HRY174" s="90"/>
      <c r="HRZ174" s="90"/>
      <c r="HSA174" s="90"/>
      <c r="HSB174" s="90"/>
      <c r="HSC174" s="90"/>
      <c r="HSD174" s="90"/>
      <c r="HSE174" s="90"/>
      <c r="HSF174" s="90"/>
      <c r="HSG174" s="90"/>
      <c r="HSH174" s="90"/>
      <c r="HSI174" s="90"/>
      <c r="HSJ174" s="90"/>
      <c r="HSK174" s="90"/>
      <c r="HSL174" s="90"/>
      <c r="HSM174" s="90"/>
      <c r="HSN174" s="90"/>
      <c r="HSO174" s="90"/>
      <c r="HSP174" s="90"/>
      <c r="HSQ174" s="90"/>
      <c r="HSR174" s="90"/>
      <c r="HSS174" s="90"/>
      <c r="HST174" s="90"/>
      <c r="HSU174" s="90"/>
      <c r="HSV174" s="90"/>
      <c r="HSW174" s="90"/>
      <c r="HSX174" s="90"/>
      <c r="HSY174" s="90"/>
      <c r="HSZ174" s="90"/>
      <c r="HTA174" s="90"/>
      <c r="HTB174" s="90"/>
      <c r="HTC174" s="90"/>
      <c r="HTD174" s="90"/>
      <c r="HTE174" s="90"/>
      <c r="HTF174" s="90"/>
      <c r="HTG174" s="90"/>
      <c r="HTH174" s="90"/>
      <c r="HTI174" s="90"/>
      <c r="HTJ174" s="90"/>
      <c r="HTK174" s="90"/>
      <c r="HTL174" s="90"/>
      <c r="HTM174" s="90"/>
      <c r="HTN174" s="90"/>
      <c r="HTO174" s="90"/>
      <c r="HTP174" s="90"/>
      <c r="HTQ174" s="90"/>
      <c r="HTR174" s="90"/>
      <c r="HTS174" s="90"/>
      <c r="HTT174" s="90"/>
      <c r="HTU174" s="90"/>
      <c r="HTV174" s="90"/>
      <c r="HTW174" s="90"/>
      <c r="HTX174" s="90"/>
      <c r="HTY174" s="90"/>
      <c r="HTZ174" s="90"/>
      <c r="HUA174" s="90"/>
      <c r="HUB174" s="90"/>
      <c r="HUC174" s="90"/>
      <c r="HUD174" s="90"/>
      <c r="HUE174" s="90"/>
      <c r="HUF174" s="90"/>
      <c r="HUG174" s="90"/>
      <c r="HUH174" s="90"/>
      <c r="HUI174" s="90"/>
      <c r="HUJ174" s="90"/>
      <c r="HUK174" s="90"/>
      <c r="HUL174" s="90"/>
      <c r="HUM174" s="90"/>
      <c r="HUN174" s="90"/>
      <c r="HUO174" s="90"/>
      <c r="HUP174" s="90"/>
      <c r="HUQ174" s="90"/>
      <c r="HUR174" s="90"/>
      <c r="HUS174" s="90"/>
      <c r="HUT174" s="90"/>
      <c r="HUU174" s="90"/>
      <c r="HUV174" s="90"/>
      <c r="HUW174" s="90"/>
      <c r="HUX174" s="90"/>
      <c r="HUY174" s="90"/>
      <c r="HUZ174" s="90"/>
      <c r="HVA174" s="90"/>
      <c r="HVB174" s="90"/>
      <c r="HVC174" s="90"/>
      <c r="HVD174" s="90"/>
      <c r="HVE174" s="90"/>
      <c r="HVF174" s="90"/>
      <c r="HVG174" s="90"/>
      <c r="HVH174" s="90"/>
      <c r="HVI174" s="90"/>
      <c r="HVJ174" s="90"/>
      <c r="HVK174" s="90"/>
      <c r="HVL174" s="90"/>
      <c r="HVM174" s="90"/>
      <c r="HVN174" s="90"/>
      <c r="HVO174" s="90"/>
      <c r="HVP174" s="90"/>
      <c r="HVQ174" s="90"/>
      <c r="HVR174" s="90"/>
      <c r="HVS174" s="90"/>
      <c r="HVT174" s="90"/>
      <c r="HVU174" s="90"/>
      <c r="HVV174" s="90"/>
      <c r="HVW174" s="90"/>
      <c r="HVX174" s="90"/>
      <c r="HVY174" s="90"/>
      <c r="HVZ174" s="90"/>
      <c r="HWA174" s="90"/>
      <c r="HWB174" s="90"/>
      <c r="HWC174" s="90"/>
      <c r="HWD174" s="90"/>
      <c r="HWE174" s="90"/>
      <c r="HWF174" s="90"/>
      <c r="HWG174" s="90"/>
      <c r="HWH174" s="90"/>
      <c r="HWI174" s="90"/>
      <c r="HWJ174" s="90"/>
      <c r="HWK174" s="90"/>
      <c r="HWL174" s="90"/>
      <c r="HWM174" s="90"/>
      <c r="HWN174" s="90"/>
      <c r="HWO174" s="90"/>
      <c r="HWP174" s="90"/>
      <c r="HWQ174" s="90"/>
      <c r="HWR174" s="90"/>
      <c r="HWS174" s="90"/>
      <c r="HWT174" s="90"/>
      <c r="HWU174" s="90"/>
      <c r="HWV174" s="90"/>
      <c r="HWW174" s="90"/>
      <c r="HWX174" s="90"/>
      <c r="HWY174" s="90"/>
      <c r="HWZ174" s="90"/>
      <c r="HXA174" s="90"/>
      <c r="HXB174" s="90"/>
      <c r="HXC174" s="90"/>
      <c r="HXD174" s="90"/>
      <c r="HXE174" s="90"/>
      <c r="HXF174" s="90"/>
      <c r="HXG174" s="90"/>
      <c r="HXH174" s="90"/>
      <c r="HXI174" s="90"/>
      <c r="HXJ174" s="90"/>
      <c r="HXK174" s="90"/>
      <c r="HXL174" s="90"/>
      <c r="HXM174" s="90"/>
      <c r="HXN174" s="90"/>
      <c r="HXO174" s="90"/>
      <c r="HXP174" s="90"/>
      <c r="HXQ174" s="90"/>
      <c r="HXR174" s="90"/>
      <c r="HXS174" s="90"/>
      <c r="HXT174" s="90"/>
      <c r="HXU174" s="90"/>
      <c r="HXV174" s="90"/>
      <c r="HXW174" s="90"/>
      <c r="HXX174" s="90"/>
      <c r="HXY174" s="90"/>
      <c r="HXZ174" s="90"/>
      <c r="HYA174" s="90"/>
      <c r="HYB174" s="90"/>
      <c r="HYC174" s="90"/>
      <c r="HYD174" s="90"/>
      <c r="HYE174" s="90"/>
      <c r="HYF174" s="90"/>
      <c r="HYG174" s="90"/>
      <c r="HYH174" s="90"/>
      <c r="HYI174" s="90"/>
      <c r="HYJ174" s="90"/>
      <c r="HYK174" s="90"/>
      <c r="HYL174" s="90"/>
      <c r="HYM174" s="90"/>
      <c r="HYN174" s="90"/>
      <c r="HYO174" s="90"/>
      <c r="HYP174" s="90"/>
      <c r="HYQ174" s="90"/>
      <c r="HYR174" s="90"/>
      <c r="HYS174" s="90"/>
      <c r="HYT174" s="90"/>
      <c r="HYU174" s="90"/>
      <c r="HYV174" s="90"/>
      <c r="HYW174" s="90"/>
      <c r="HYX174" s="90"/>
      <c r="HYY174" s="90"/>
      <c r="HYZ174" s="90"/>
      <c r="HZA174" s="90"/>
      <c r="HZB174" s="90"/>
      <c r="HZC174" s="90"/>
      <c r="HZD174" s="90"/>
      <c r="HZE174" s="90"/>
      <c r="HZF174" s="90"/>
      <c r="HZG174" s="90"/>
      <c r="HZH174" s="90"/>
      <c r="HZI174" s="90"/>
      <c r="HZJ174" s="90"/>
      <c r="HZK174" s="90"/>
      <c r="HZL174" s="90"/>
      <c r="HZM174" s="90"/>
      <c r="HZN174" s="90"/>
      <c r="HZO174" s="90"/>
      <c r="HZP174" s="90"/>
      <c r="HZQ174" s="90"/>
      <c r="HZR174" s="90"/>
      <c r="HZS174" s="90"/>
      <c r="HZT174" s="90"/>
      <c r="HZU174" s="90"/>
      <c r="HZV174" s="90"/>
      <c r="HZW174" s="90"/>
      <c r="HZX174" s="90"/>
      <c r="HZY174" s="90"/>
      <c r="HZZ174" s="90"/>
      <c r="IAA174" s="90"/>
      <c r="IAB174" s="90"/>
      <c r="IAC174" s="90"/>
      <c r="IAD174" s="90"/>
      <c r="IAE174" s="90"/>
      <c r="IAF174" s="90"/>
      <c r="IAG174" s="90"/>
      <c r="IAH174" s="90"/>
      <c r="IAI174" s="90"/>
      <c r="IAJ174" s="90"/>
      <c r="IAK174" s="90"/>
      <c r="IAL174" s="90"/>
      <c r="IAM174" s="90"/>
      <c r="IAN174" s="90"/>
      <c r="IAO174" s="90"/>
      <c r="IAP174" s="90"/>
      <c r="IAQ174" s="90"/>
      <c r="IAR174" s="90"/>
      <c r="IAS174" s="90"/>
      <c r="IAT174" s="90"/>
      <c r="IAU174" s="90"/>
      <c r="IAV174" s="90"/>
      <c r="IAW174" s="90"/>
      <c r="IAX174" s="90"/>
      <c r="IAY174" s="90"/>
      <c r="IAZ174" s="90"/>
      <c r="IBA174" s="90"/>
      <c r="IBB174" s="90"/>
      <c r="IBC174" s="90"/>
      <c r="IBD174" s="90"/>
      <c r="IBE174" s="90"/>
      <c r="IBF174" s="90"/>
      <c r="IBG174" s="90"/>
      <c r="IBH174" s="90"/>
      <c r="IBI174" s="90"/>
      <c r="IBJ174" s="90"/>
      <c r="IBK174" s="90"/>
      <c r="IBL174" s="90"/>
      <c r="IBM174" s="90"/>
      <c r="IBN174" s="90"/>
      <c r="IBO174" s="90"/>
      <c r="IBP174" s="90"/>
      <c r="IBQ174" s="90"/>
      <c r="IBR174" s="90"/>
      <c r="IBS174" s="90"/>
      <c r="IBT174" s="90"/>
      <c r="IBU174" s="90"/>
      <c r="IBV174" s="90"/>
      <c r="IBW174" s="90"/>
      <c r="IBX174" s="90"/>
      <c r="IBY174" s="90"/>
      <c r="IBZ174" s="90"/>
      <c r="ICA174" s="90"/>
      <c r="ICB174" s="90"/>
      <c r="ICC174" s="90"/>
      <c r="ICD174" s="90"/>
      <c r="ICE174" s="90"/>
      <c r="ICF174" s="90"/>
      <c r="ICG174" s="90"/>
      <c r="ICH174" s="90"/>
      <c r="ICI174" s="90"/>
      <c r="ICJ174" s="90"/>
      <c r="ICK174" s="90"/>
      <c r="ICL174" s="90"/>
      <c r="ICM174" s="90"/>
      <c r="ICN174" s="90"/>
      <c r="ICO174" s="90"/>
      <c r="ICP174" s="90"/>
      <c r="ICQ174" s="90"/>
      <c r="ICR174" s="90"/>
      <c r="ICS174" s="90"/>
      <c r="ICT174" s="90"/>
      <c r="ICU174" s="90"/>
      <c r="ICV174" s="90"/>
      <c r="ICW174" s="90"/>
      <c r="ICX174" s="90"/>
      <c r="ICY174" s="90"/>
      <c r="ICZ174" s="90"/>
      <c r="IDA174" s="90"/>
      <c r="IDB174" s="90"/>
      <c r="IDC174" s="90"/>
      <c r="IDD174" s="90"/>
      <c r="IDE174" s="90"/>
      <c r="IDF174" s="90"/>
      <c r="IDG174" s="90"/>
      <c r="IDH174" s="90"/>
      <c r="IDI174" s="90"/>
      <c r="IDJ174" s="90"/>
      <c r="IDK174" s="90"/>
      <c r="IDL174" s="90"/>
      <c r="IDM174" s="90"/>
      <c r="IDN174" s="90"/>
      <c r="IDO174" s="90"/>
      <c r="IDP174" s="90"/>
      <c r="IDQ174" s="90"/>
      <c r="IDR174" s="90"/>
      <c r="IDS174" s="90"/>
      <c r="IDT174" s="90"/>
      <c r="IDU174" s="90"/>
      <c r="IDV174" s="90"/>
      <c r="IDW174" s="90"/>
      <c r="IDX174" s="90"/>
      <c r="IDY174" s="90"/>
      <c r="IDZ174" s="90"/>
      <c r="IEA174" s="90"/>
      <c r="IEB174" s="90"/>
      <c r="IEC174" s="90"/>
      <c r="IED174" s="90"/>
      <c r="IEE174" s="90"/>
      <c r="IEF174" s="90"/>
      <c r="IEG174" s="90"/>
      <c r="IEH174" s="90"/>
      <c r="IEI174" s="90"/>
      <c r="IEJ174" s="90"/>
      <c r="IEK174" s="90"/>
      <c r="IEL174" s="90"/>
      <c r="IEM174" s="90"/>
      <c r="IEN174" s="90"/>
      <c r="IEO174" s="90"/>
      <c r="IEP174" s="90"/>
      <c r="IEQ174" s="90"/>
      <c r="IER174" s="90"/>
      <c r="IES174" s="90"/>
      <c r="IET174" s="90"/>
      <c r="IEU174" s="90"/>
      <c r="IEV174" s="90"/>
      <c r="IEW174" s="90"/>
      <c r="IEX174" s="90"/>
      <c r="IEY174" s="90"/>
      <c r="IEZ174" s="90"/>
      <c r="IFA174" s="90"/>
      <c r="IFB174" s="90"/>
      <c r="IFC174" s="90"/>
      <c r="IFD174" s="90"/>
      <c r="IFE174" s="90"/>
      <c r="IFF174" s="90"/>
      <c r="IFG174" s="90"/>
      <c r="IFH174" s="90"/>
      <c r="IFI174" s="90"/>
      <c r="IFJ174" s="90"/>
      <c r="IFK174" s="90"/>
      <c r="IFL174" s="90"/>
      <c r="IFM174" s="90"/>
      <c r="IFN174" s="90"/>
      <c r="IFO174" s="90"/>
      <c r="IFP174" s="90"/>
      <c r="IFQ174" s="90"/>
      <c r="IFR174" s="90"/>
      <c r="IFS174" s="90"/>
      <c r="IFT174" s="90"/>
      <c r="IFU174" s="90"/>
      <c r="IFV174" s="90"/>
      <c r="IFW174" s="90"/>
      <c r="IFX174" s="90"/>
      <c r="IFY174" s="90"/>
      <c r="IFZ174" s="90"/>
      <c r="IGA174" s="90"/>
      <c r="IGB174" s="90"/>
      <c r="IGC174" s="90"/>
      <c r="IGD174" s="90"/>
      <c r="IGE174" s="90"/>
      <c r="IGF174" s="90"/>
      <c r="IGG174" s="90"/>
      <c r="IGH174" s="90"/>
      <c r="IGI174" s="90"/>
      <c r="IGJ174" s="90"/>
      <c r="IGK174" s="90"/>
      <c r="IGL174" s="90"/>
      <c r="IGM174" s="90"/>
      <c r="IGN174" s="90"/>
      <c r="IGO174" s="90"/>
      <c r="IGP174" s="90"/>
      <c r="IGQ174" s="90"/>
      <c r="IGR174" s="90"/>
      <c r="IGS174" s="90"/>
      <c r="IGT174" s="90"/>
      <c r="IGU174" s="90"/>
      <c r="IGV174" s="90"/>
      <c r="IGW174" s="90"/>
      <c r="IGX174" s="90"/>
      <c r="IGY174" s="90"/>
      <c r="IGZ174" s="90"/>
      <c r="IHA174" s="90"/>
      <c r="IHB174" s="90"/>
      <c r="IHC174" s="90"/>
      <c r="IHD174" s="90"/>
      <c r="IHE174" s="90"/>
      <c r="IHF174" s="90"/>
      <c r="IHG174" s="90"/>
      <c r="IHH174" s="90"/>
      <c r="IHI174" s="90"/>
      <c r="IHJ174" s="90"/>
      <c r="IHK174" s="90"/>
      <c r="IHL174" s="90"/>
      <c r="IHM174" s="90"/>
      <c r="IHN174" s="90"/>
      <c r="IHO174" s="90"/>
      <c r="IHP174" s="90"/>
      <c r="IHQ174" s="90"/>
      <c r="IHR174" s="90"/>
      <c r="IHS174" s="90"/>
      <c r="IHT174" s="90"/>
      <c r="IHU174" s="90"/>
      <c r="IHV174" s="90"/>
      <c r="IHW174" s="90"/>
      <c r="IHX174" s="90"/>
      <c r="IHY174" s="90"/>
      <c r="IHZ174" s="90"/>
      <c r="IIA174" s="90"/>
      <c r="IIB174" s="90"/>
      <c r="IIC174" s="90"/>
      <c r="IID174" s="90"/>
      <c r="IIE174" s="90"/>
      <c r="IIF174" s="90"/>
      <c r="IIG174" s="90"/>
      <c r="IIH174" s="90"/>
      <c r="III174" s="90"/>
      <c r="IIJ174" s="90"/>
      <c r="IIK174" s="90"/>
      <c r="IIL174" s="90"/>
      <c r="IIM174" s="90"/>
      <c r="IIN174" s="90"/>
      <c r="IIO174" s="90"/>
      <c r="IIP174" s="90"/>
      <c r="IIQ174" s="90"/>
      <c r="IIR174" s="90"/>
      <c r="IIS174" s="90"/>
      <c r="IIT174" s="90"/>
      <c r="IIU174" s="90"/>
      <c r="IIV174" s="90"/>
      <c r="IIW174" s="90"/>
      <c r="IIX174" s="90"/>
      <c r="IIY174" s="90"/>
      <c r="IIZ174" s="90"/>
      <c r="IJA174" s="90"/>
      <c r="IJB174" s="90"/>
      <c r="IJC174" s="90"/>
      <c r="IJD174" s="90"/>
      <c r="IJE174" s="90"/>
      <c r="IJF174" s="90"/>
      <c r="IJG174" s="90"/>
      <c r="IJH174" s="90"/>
      <c r="IJI174" s="90"/>
      <c r="IJJ174" s="90"/>
      <c r="IJK174" s="90"/>
      <c r="IJL174" s="90"/>
      <c r="IJM174" s="90"/>
      <c r="IJN174" s="90"/>
      <c r="IJO174" s="90"/>
      <c r="IJP174" s="90"/>
      <c r="IJQ174" s="90"/>
      <c r="IJR174" s="90"/>
      <c r="IJS174" s="90"/>
      <c r="IJT174" s="90"/>
      <c r="IJU174" s="90"/>
      <c r="IJV174" s="90"/>
      <c r="IJW174" s="90"/>
      <c r="IJX174" s="90"/>
      <c r="IJY174" s="90"/>
      <c r="IJZ174" s="90"/>
      <c r="IKA174" s="90"/>
      <c r="IKB174" s="90"/>
      <c r="IKC174" s="90"/>
      <c r="IKD174" s="90"/>
      <c r="IKE174" s="90"/>
      <c r="IKF174" s="90"/>
      <c r="IKG174" s="90"/>
      <c r="IKH174" s="90"/>
      <c r="IKI174" s="90"/>
      <c r="IKJ174" s="90"/>
      <c r="IKK174" s="90"/>
      <c r="IKL174" s="90"/>
      <c r="IKM174" s="90"/>
      <c r="IKN174" s="90"/>
      <c r="IKO174" s="90"/>
      <c r="IKP174" s="90"/>
      <c r="IKQ174" s="90"/>
      <c r="IKR174" s="90"/>
      <c r="IKS174" s="90"/>
      <c r="IKT174" s="90"/>
      <c r="IKU174" s="90"/>
      <c r="IKV174" s="90"/>
      <c r="IKW174" s="90"/>
      <c r="IKX174" s="90"/>
      <c r="IKY174" s="90"/>
      <c r="IKZ174" s="90"/>
      <c r="ILA174" s="90"/>
      <c r="ILB174" s="90"/>
      <c r="ILC174" s="90"/>
      <c r="ILD174" s="90"/>
      <c r="ILE174" s="90"/>
      <c r="ILF174" s="90"/>
      <c r="ILG174" s="90"/>
      <c r="ILH174" s="90"/>
      <c r="ILI174" s="90"/>
      <c r="ILJ174" s="90"/>
      <c r="ILK174" s="90"/>
      <c r="ILL174" s="90"/>
      <c r="ILM174" s="90"/>
      <c r="ILN174" s="90"/>
      <c r="ILO174" s="90"/>
      <c r="ILP174" s="90"/>
      <c r="ILQ174" s="90"/>
      <c r="ILR174" s="90"/>
      <c r="ILS174" s="90"/>
      <c r="ILT174" s="90"/>
      <c r="ILU174" s="90"/>
      <c r="ILV174" s="90"/>
      <c r="ILW174" s="90"/>
      <c r="ILX174" s="90"/>
      <c r="ILY174" s="90"/>
      <c r="ILZ174" s="90"/>
      <c r="IMA174" s="90"/>
      <c r="IMB174" s="90"/>
      <c r="IMC174" s="90"/>
      <c r="IMD174" s="90"/>
      <c r="IME174" s="90"/>
      <c r="IMF174" s="90"/>
      <c r="IMG174" s="90"/>
      <c r="IMH174" s="90"/>
      <c r="IMI174" s="90"/>
      <c r="IMJ174" s="90"/>
      <c r="IMK174" s="90"/>
      <c r="IML174" s="90"/>
      <c r="IMM174" s="90"/>
      <c r="IMN174" s="90"/>
      <c r="IMO174" s="90"/>
      <c r="IMP174" s="90"/>
      <c r="IMQ174" s="90"/>
      <c r="IMR174" s="90"/>
      <c r="IMS174" s="90"/>
      <c r="IMT174" s="90"/>
      <c r="IMU174" s="90"/>
      <c r="IMV174" s="90"/>
      <c r="IMW174" s="90"/>
      <c r="IMX174" s="90"/>
      <c r="IMY174" s="90"/>
      <c r="IMZ174" s="90"/>
      <c r="INA174" s="90"/>
      <c r="INB174" s="90"/>
      <c r="INC174" s="90"/>
      <c r="IND174" s="90"/>
      <c r="INE174" s="90"/>
      <c r="INF174" s="90"/>
      <c r="ING174" s="90"/>
      <c r="INH174" s="90"/>
      <c r="INI174" s="90"/>
      <c r="INJ174" s="90"/>
      <c r="INK174" s="90"/>
      <c r="INL174" s="90"/>
      <c r="INM174" s="90"/>
      <c r="INN174" s="90"/>
      <c r="INO174" s="90"/>
      <c r="INP174" s="90"/>
      <c r="INQ174" s="90"/>
      <c r="INR174" s="90"/>
      <c r="INS174" s="90"/>
      <c r="INT174" s="90"/>
      <c r="INU174" s="90"/>
      <c r="INV174" s="90"/>
      <c r="INW174" s="90"/>
      <c r="INX174" s="90"/>
      <c r="INY174" s="90"/>
      <c r="INZ174" s="90"/>
      <c r="IOA174" s="90"/>
      <c r="IOB174" s="90"/>
      <c r="IOC174" s="90"/>
      <c r="IOD174" s="90"/>
      <c r="IOE174" s="90"/>
      <c r="IOF174" s="90"/>
      <c r="IOG174" s="90"/>
      <c r="IOH174" s="90"/>
      <c r="IOI174" s="90"/>
      <c r="IOJ174" s="90"/>
      <c r="IOK174" s="90"/>
      <c r="IOL174" s="90"/>
      <c r="IOM174" s="90"/>
      <c r="ION174" s="90"/>
      <c r="IOO174" s="90"/>
      <c r="IOP174" s="90"/>
      <c r="IOQ174" s="90"/>
      <c r="IOR174" s="90"/>
      <c r="IOS174" s="90"/>
      <c r="IOT174" s="90"/>
      <c r="IOU174" s="90"/>
      <c r="IOV174" s="90"/>
      <c r="IOW174" s="90"/>
      <c r="IOX174" s="90"/>
      <c r="IOY174" s="90"/>
      <c r="IOZ174" s="90"/>
      <c r="IPA174" s="90"/>
      <c r="IPB174" s="90"/>
      <c r="IPC174" s="90"/>
      <c r="IPD174" s="90"/>
      <c r="IPE174" s="90"/>
      <c r="IPF174" s="90"/>
      <c r="IPG174" s="90"/>
      <c r="IPH174" s="90"/>
      <c r="IPI174" s="90"/>
      <c r="IPJ174" s="90"/>
      <c r="IPK174" s="90"/>
      <c r="IPL174" s="90"/>
      <c r="IPM174" s="90"/>
      <c r="IPN174" s="90"/>
      <c r="IPO174" s="90"/>
      <c r="IPP174" s="90"/>
      <c r="IPQ174" s="90"/>
      <c r="IPR174" s="90"/>
      <c r="IPS174" s="90"/>
      <c r="IPT174" s="90"/>
      <c r="IPU174" s="90"/>
      <c r="IPV174" s="90"/>
      <c r="IPW174" s="90"/>
      <c r="IPX174" s="90"/>
      <c r="IPY174" s="90"/>
      <c r="IPZ174" s="90"/>
      <c r="IQA174" s="90"/>
      <c r="IQB174" s="90"/>
      <c r="IQC174" s="90"/>
      <c r="IQD174" s="90"/>
      <c r="IQE174" s="90"/>
      <c r="IQF174" s="90"/>
      <c r="IQG174" s="90"/>
      <c r="IQH174" s="90"/>
      <c r="IQI174" s="90"/>
      <c r="IQJ174" s="90"/>
      <c r="IQK174" s="90"/>
      <c r="IQL174" s="90"/>
      <c r="IQM174" s="90"/>
      <c r="IQN174" s="90"/>
      <c r="IQO174" s="90"/>
      <c r="IQP174" s="90"/>
      <c r="IQQ174" s="90"/>
      <c r="IQR174" s="90"/>
      <c r="IQS174" s="90"/>
      <c r="IQT174" s="90"/>
      <c r="IQU174" s="90"/>
      <c r="IQV174" s="90"/>
      <c r="IQW174" s="90"/>
      <c r="IQX174" s="90"/>
      <c r="IQY174" s="90"/>
      <c r="IQZ174" s="90"/>
      <c r="IRA174" s="90"/>
      <c r="IRB174" s="90"/>
      <c r="IRC174" s="90"/>
      <c r="IRD174" s="90"/>
      <c r="IRE174" s="90"/>
      <c r="IRF174" s="90"/>
      <c r="IRG174" s="90"/>
      <c r="IRH174" s="90"/>
      <c r="IRI174" s="90"/>
      <c r="IRJ174" s="90"/>
      <c r="IRK174" s="90"/>
      <c r="IRL174" s="90"/>
      <c r="IRM174" s="90"/>
      <c r="IRN174" s="90"/>
      <c r="IRO174" s="90"/>
      <c r="IRP174" s="90"/>
      <c r="IRQ174" s="90"/>
      <c r="IRR174" s="90"/>
      <c r="IRS174" s="90"/>
      <c r="IRT174" s="90"/>
      <c r="IRU174" s="90"/>
      <c r="IRV174" s="90"/>
      <c r="IRW174" s="90"/>
      <c r="IRX174" s="90"/>
      <c r="IRY174" s="90"/>
      <c r="IRZ174" s="90"/>
      <c r="ISA174" s="90"/>
      <c r="ISB174" s="90"/>
      <c r="ISC174" s="90"/>
      <c r="ISD174" s="90"/>
      <c r="ISE174" s="90"/>
      <c r="ISF174" s="90"/>
      <c r="ISG174" s="90"/>
      <c r="ISH174" s="90"/>
      <c r="ISI174" s="90"/>
      <c r="ISJ174" s="90"/>
      <c r="ISK174" s="90"/>
      <c r="ISL174" s="90"/>
      <c r="ISM174" s="90"/>
      <c r="ISN174" s="90"/>
      <c r="ISO174" s="90"/>
      <c r="ISP174" s="90"/>
      <c r="ISQ174" s="90"/>
      <c r="ISR174" s="90"/>
      <c r="ISS174" s="90"/>
      <c r="IST174" s="90"/>
      <c r="ISU174" s="90"/>
      <c r="ISV174" s="90"/>
      <c r="ISW174" s="90"/>
      <c r="ISX174" s="90"/>
      <c r="ISY174" s="90"/>
      <c r="ISZ174" s="90"/>
      <c r="ITA174" s="90"/>
      <c r="ITB174" s="90"/>
      <c r="ITC174" s="90"/>
      <c r="ITD174" s="90"/>
      <c r="ITE174" s="90"/>
      <c r="ITF174" s="90"/>
      <c r="ITG174" s="90"/>
      <c r="ITH174" s="90"/>
      <c r="ITI174" s="90"/>
      <c r="ITJ174" s="90"/>
      <c r="ITK174" s="90"/>
      <c r="ITL174" s="90"/>
      <c r="ITM174" s="90"/>
      <c r="ITN174" s="90"/>
      <c r="ITO174" s="90"/>
      <c r="ITP174" s="90"/>
      <c r="ITQ174" s="90"/>
      <c r="ITR174" s="90"/>
      <c r="ITS174" s="90"/>
      <c r="ITT174" s="90"/>
      <c r="ITU174" s="90"/>
      <c r="ITV174" s="90"/>
      <c r="ITW174" s="90"/>
      <c r="ITX174" s="90"/>
      <c r="ITY174" s="90"/>
      <c r="ITZ174" s="90"/>
      <c r="IUA174" s="90"/>
      <c r="IUB174" s="90"/>
      <c r="IUC174" s="90"/>
      <c r="IUD174" s="90"/>
      <c r="IUE174" s="90"/>
      <c r="IUF174" s="90"/>
      <c r="IUG174" s="90"/>
      <c r="IUH174" s="90"/>
      <c r="IUI174" s="90"/>
      <c r="IUJ174" s="90"/>
      <c r="IUK174" s="90"/>
      <c r="IUL174" s="90"/>
      <c r="IUM174" s="90"/>
      <c r="IUN174" s="90"/>
      <c r="IUO174" s="90"/>
      <c r="IUP174" s="90"/>
      <c r="IUQ174" s="90"/>
      <c r="IUR174" s="90"/>
      <c r="IUS174" s="90"/>
      <c r="IUT174" s="90"/>
      <c r="IUU174" s="90"/>
      <c r="IUV174" s="90"/>
      <c r="IUW174" s="90"/>
      <c r="IUX174" s="90"/>
      <c r="IUY174" s="90"/>
      <c r="IUZ174" s="90"/>
      <c r="IVA174" s="90"/>
      <c r="IVB174" s="90"/>
      <c r="IVC174" s="90"/>
      <c r="IVD174" s="90"/>
      <c r="IVE174" s="90"/>
      <c r="IVF174" s="90"/>
      <c r="IVG174" s="90"/>
      <c r="IVH174" s="90"/>
      <c r="IVI174" s="90"/>
      <c r="IVJ174" s="90"/>
      <c r="IVK174" s="90"/>
      <c r="IVL174" s="90"/>
      <c r="IVM174" s="90"/>
      <c r="IVN174" s="90"/>
      <c r="IVO174" s="90"/>
      <c r="IVP174" s="90"/>
      <c r="IVQ174" s="90"/>
      <c r="IVR174" s="90"/>
      <c r="IVS174" s="90"/>
      <c r="IVT174" s="90"/>
      <c r="IVU174" s="90"/>
      <c r="IVV174" s="90"/>
      <c r="IVW174" s="90"/>
      <c r="IVX174" s="90"/>
      <c r="IVY174" s="90"/>
      <c r="IVZ174" s="90"/>
      <c r="IWA174" s="90"/>
      <c r="IWB174" s="90"/>
      <c r="IWC174" s="90"/>
      <c r="IWD174" s="90"/>
      <c r="IWE174" s="90"/>
      <c r="IWF174" s="90"/>
      <c r="IWG174" s="90"/>
      <c r="IWH174" s="90"/>
      <c r="IWI174" s="90"/>
      <c r="IWJ174" s="90"/>
      <c r="IWK174" s="90"/>
      <c r="IWL174" s="90"/>
      <c r="IWM174" s="90"/>
      <c r="IWN174" s="90"/>
      <c r="IWO174" s="90"/>
      <c r="IWP174" s="90"/>
      <c r="IWQ174" s="90"/>
      <c r="IWR174" s="90"/>
      <c r="IWS174" s="90"/>
      <c r="IWT174" s="90"/>
      <c r="IWU174" s="90"/>
      <c r="IWV174" s="90"/>
      <c r="IWW174" s="90"/>
      <c r="IWX174" s="90"/>
      <c r="IWY174" s="90"/>
      <c r="IWZ174" s="90"/>
      <c r="IXA174" s="90"/>
      <c r="IXB174" s="90"/>
      <c r="IXC174" s="90"/>
      <c r="IXD174" s="90"/>
      <c r="IXE174" s="90"/>
      <c r="IXF174" s="90"/>
      <c r="IXG174" s="90"/>
      <c r="IXH174" s="90"/>
      <c r="IXI174" s="90"/>
      <c r="IXJ174" s="90"/>
      <c r="IXK174" s="90"/>
      <c r="IXL174" s="90"/>
      <c r="IXM174" s="90"/>
      <c r="IXN174" s="90"/>
      <c r="IXO174" s="90"/>
      <c r="IXP174" s="90"/>
      <c r="IXQ174" s="90"/>
      <c r="IXR174" s="90"/>
      <c r="IXS174" s="90"/>
      <c r="IXT174" s="90"/>
      <c r="IXU174" s="90"/>
      <c r="IXV174" s="90"/>
      <c r="IXW174" s="90"/>
      <c r="IXX174" s="90"/>
      <c r="IXY174" s="90"/>
      <c r="IXZ174" s="90"/>
      <c r="IYA174" s="90"/>
      <c r="IYB174" s="90"/>
      <c r="IYC174" s="90"/>
      <c r="IYD174" s="90"/>
      <c r="IYE174" s="90"/>
      <c r="IYF174" s="90"/>
      <c r="IYG174" s="90"/>
      <c r="IYH174" s="90"/>
      <c r="IYI174" s="90"/>
      <c r="IYJ174" s="90"/>
      <c r="IYK174" s="90"/>
      <c r="IYL174" s="90"/>
      <c r="IYM174" s="90"/>
      <c r="IYN174" s="90"/>
      <c r="IYO174" s="90"/>
      <c r="IYP174" s="90"/>
      <c r="IYQ174" s="90"/>
      <c r="IYR174" s="90"/>
      <c r="IYS174" s="90"/>
      <c r="IYT174" s="90"/>
      <c r="IYU174" s="90"/>
      <c r="IYV174" s="90"/>
      <c r="IYW174" s="90"/>
      <c r="IYX174" s="90"/>
      <c r="IYY174" s="90"/>
      <c r="IYZ174" s="90"/>
      <c r="IZA174" s="90"/>
      <c r="IZB174" s="90"/>
      <c r="IZC174" s="90"/>
      <c r="IZD174" s="90"/>
      <c r="IZE174" s="90"/>
      <c r="IZF174" s="90"/>
      <c r="IZG174" s="90"/>
      <c r="IZH174" s="90"/>
      <c r="IZI174" s="90"/>
      <c r="IZJ174" s="90"/>
      <c r="IZK174" s="90"/>
      <c r="IZL174" s="90"/>
      <c r="IZM174" s="90"/>
      <c r="IZN174" s="90"/>
      <c r="IZO174" s="90"/>
      <c r="IZP174" s="90"/>
      <c r="IZQ174" s="90"/>
      <c r="IZR174" s="90"/>
      <c r="IZS174" s="90"/>
      <c r="IZT174" s="90"/>
      <c r="IZU174" s="90"/>
      <c r="IZV174" s="90"/>
      <c r="IZW174" s="90"/>
      <c r="IZX174" s="90"/>
      <c r="IZY174" s="90"/>
      <c r="IZZ174" s="90"/>
      <c r="JAA174" s="90"/>
      <c r="JAB174" s="90"/>
      <c r="JAC174" s="90"/>
      <c r="JAD174" s="90"/>
      <c r="JAE174" s="90"/>
      <c r="JAF174" s="90"/>
      <c r="JAG174" s="90"/>
      <c r="JAH174" s="90"/>
      <c r="JAI174" s="90"/>
      <c r="JAJ174" s="90"/>
      <c r="JAK174" s="90"/>
      <c r="JAL174" s="90"/>
      <c r="JAM174" s="90"/>
      <c r="JAN174" s="90"/>
      <c r="JAO174" s="90"/>
      <c r="JAP174" s="90"/>
      <c r="JAQ174" s="90"/>
      <c r="JAR174" s="90"/>
      <c r="JAS174" s="90"/>
      <c r="JAT174" s="90"/>
      <c r="JAU174" s="90"/>
      <c r="JAV174" s="90"/>
      <c r="JAW174" s="90"/>
      <c r="JAX174" s="90"/>
      <c r="JAY174" s="90"/>
      <c r="JAZ174" s="90"/>
      <c r="JBA174" s="90"/>
      <c r="JBB174" s="90"/>
      <c r="JBC174" s="90"/>
      <c r="JBD174" s="90"/>
      <c r="JBE174" s="90"/>
      <c r="JBF174" s="90"/>
      <c r="JBG174" s="90"/>
      <c r="JBH174" s="90"/>
      <c r="JBI174" s="90"/>
      <c r="JBJ174" s="90"/>
      <c r="JBK174" s="90"/>
      <c r="JBL174" s="90"/>
      <c r="JBM174" s="90"/>
      <c r="JBN174" s="90"/>
      <c r="JBO174" s="90"/>
      <c r="JBP174" s="90"/>
      <c r="JBQ174" s="90"/>
      <c r="JBR174" s="90"/>
      <c r="JBS174" s="90"/>
      <c r="JBT174" s="90"/>
      <c r="JBU174" s="90"/>
      <c r="JBV174" s="90"/>
      <c r="JBW174" s="90"/>
      <c r="JBX174" s="90"/>
      <c r="JBY174" s="90"/>
      <c r="JBZ174" s="90"/>
      <c r="JCA174" s="90"/>
      <c r="JCB174" s="90"/>
      <c r="JCC174" s="90"/>
      <c r="JCD174" s="90"/>
      <c r="JCE174" s="90"/>
      <c r="JCF174" s="90"/>
      <c r="JCG174" s="90"/>
      <c r="JCH174" s="90"/>
      <c r="JCI174" s="90"/>
      <c r="JCJ174" s="90"/>
      <c r="JCK174" s="90"/>
      <c r="JCL174" s="90"/>
      <c r="JCM174" s="90"/>
      <c r="JCN174" s="90"/>
      <c r="JCO174" s="90"/>
      <c r="JCP174" s="90"/>
      <c r="JCQ174" s="90"/>
      <c r="JCR174" s="90"/>
      <c r="JCS174" s="90"/>
      <c r="JCT174" s="90"/>
      <c r="JCU174" s="90"/>
      <c r="JCV174" s="90"/>
      <c r="JCW174" s="90"/>
      <c r="JCX174" s="90"/>
      <c r="JCY174" s="90"/>
      <c r="JCZ174" s="90"/>
      <c r="JDA174" s="90"/>
      <c r="JDB174" s="90"/>
      <c r="JDC174" s="90"/>
      <c r="JDD174" s="90"/>
      <c r="JDE174" s="90"/>
      <c r="JDF174" s="90"/>
      <c r="JDG174" s="90"/>
      <c r="JDH174" s="90"/>
      <c r="JDI174" s="90"/>
      <c r="JDJ174" s="90"/>
      <c r="JDK174" s="90"/>
      <c r="JDL174" s="90"/>
      <c r="JDM174" s="90"/>
      <c r="JDN174" s="90"/>
      <c r="JDO174" s="90"/>
      <c r="JDP174" s="90"/>
      <c r="JDQ174" s="90"/>
      <c r="JDR174" s="90"/>
      <c r="JDS174" s="90"/>
      <c r="JDT174" s="90"/>
      <c r="JDU174" s="90"/>
      <c r="JDV174" s="90"/>
      <c r="JDW174" s="90"/>
      <c r="JDX174" s="90"/>
      <c r="JDY174" s="90"/>
      <c r="JDZ174" s="90"/>
      <c r="JEA174" s="90"/>
      <c r="JEB174" s="90"/>
      <c r="JEC174" s="90"/>
      <c r="JED174" s="90"/>
      <c r="JEE174" s="90"/>
      <c r="JEF174" s="90"/>
      <c r="JEG174" s="90"/>
      <c r="JEH174" s="90"/>
      <c r="JEI174" s="90"/>
      <c r="JEJ174" s="90"/>
      <c r="JEK174" s="90"/>
      <c r="JEL174" s="90"/>
      <c r="JEM174" s="90"/>
      <c r="JEN174" s="90"/>
      <c r="JEO174" s="90"/>
      <c r="JEP174" s="90"/>
      <c r="JEQ174" s="90"/>
      <c r="JER174" s="90"/>
      <c r="JES174" s="90"/>
      <c r="JET174" s="90"/>
      <c r="JEU174" s="90"/>
      <c r="JEV174" s="90"/>
      <c r="JEW174" s="90"/>
      <c r="JEX174" s="90"/>
      <c r="JEY174" s="90"/>
      <c r="JEZ174" s="90"/>
      <c r="JFA174" s="90"/>
      <c r="JFB174" s="90"/>
      <c r="JFC174" s="90"/>
      <c r="JFD174" s="90"/>
      <c r="JFE174" s="90"/>
      <c r="JFF174" s="90"/>
      <c r="JFG174" s="90"/>
      <c r="JFH174" s="90"/>
      <c r="JFI174" s="90"/>
      <c r="JFJ174" s="90"/>
      <c r="JFK174" s="90"/>
      <c r="JFL174" s="90"/>
      <c r="JFM174" s="90"/>
      <c r="JFN174" s="90"/>
      <c r="JFO174" s="90"/>
      <c r="JFP174" s="90"/>
      <c r="JFQ174" s="90"/>
      <c r="JFR174" s="90"/>
      <c r="JFS174" s="90"/>
      <c r="JFT174" s="90"/>
      <c r="JFU174" s="90"/>
      <c r="JFV174" s="90"/>
      <c r="JFW174" s="90"/>
      <c r="JFX174" s="90"/>
      <c r="JFY174" s="90"/>
      <c r="JFZ174" s="90"/>
      <c r="JGA174" s="90"/>
      <c r="JGB174" s="90"/>
      <c r="JGC174" s="90"/>
      <c r="JGD174" s="90"/>
      <c r="JGE174" s="90"/>
      <c r="JGF174" s="90"/>
      <c r="JGG174" s="90"/>
      <c r="JGH174" s="90"/>
      <c r="JGI174" s="90"/>
      <c r="JGJ174" s="90"/>
      <c r="JGK174" s="90"/>
      <c r="JGL174" s="90"/>
      <c r="JGM174" s="90"/>
      <c r="JGN174" s="90"/>
      <c r="JGO174" s="90"/>
      <c r="JGP174" s="90"/>
      <c r="JGQ174" s="90"/>
      <c r="JGR174" s="90"/>
      <c r="JGS174" s="90"/>
      <c r="JGT174" s="90"/>
      <c r="JGU174" s="90"/>
      <c r="JGV174" s="90"/>
      <c r="JGW174" s="90"/>
      <c r="JGX174" s="90"/>
      <c r="JGY174" s="90"/>
      <c r="JGZ174" s="90"/>
      <c r="JHA174" s="90"/>
      <c r="JHB174" s="90"/>
      <c r="JHC174" s="90"/>
      <c r="JHD174" s="90"/>
      <c r="JHE174" s="90"/>
      <c r="JHF174" s="90"/>
      <c r="JHG174" s="90"/>
      <c r="JHH174" s="90"/>
      <c r="JHI174" s="90"/>
      <c r="JHJ174" s="90"/>
      <c r="JHK174" s="90"/>
      <c r="JHL174" s="90"/>
      <c r="JHM174" s="90"/>
      <c r="JHN174" s="90"/>
      <c r="JHO174" s="90"/>
      <c r="JHP174" s="90"/>
      <c r="JHQ174" s="90"/>
      <c r="JHR174" s="90"/>
      <c r="JHS174" s="90"/>
      <c r="JHT174" s="90"/>
      <c r="JHU174" s="90"/>
      <c r="JHV174" s="90"/>
      <c r="JHW174" s="90"/>
      <c r="JHX174" s="90"/>
      <c r="JHY174" s="90"/>
      <c r="JHZ174" s="90"/>
      <c r="JIA174" s="90"/>
      <c r="JIB174" s="90"/>
      <c r="JIC174" s="90"/>
      <c r="JID174" s="90"/>
      <c r="JIE174" s="90"/>
      <c r="JIF174" s="90"/>
      <c r="JIG174" s="90"/>
      <c r="JIH174" s="90"/>
      <c r="JII174" s="90"/>
      <c r="JIJ174" s="90"/>
      <c r="JIK174" s="90"/>
      <c r="JIL174" s="90"/>
      <c r="JIM174" s="90"/>
      <c r="JIN174" s="90"/>
      <c r="JIO174" s="90"/>
      <c r="JIP174" s="90"/>
      <c r="JIQ174" s="90"/>
      <c r="JIR174" s="90"/>
      <c r="JIS174" s="90"/>
      <c r="JIT174" s="90"/>
      <c r="JIU174" s="90"/>
      <c r="JIV174" s="90"/>
      <c r="JIW174" s="90"/>
      <c r="JIX174" s="90"/>
      <c r="JIY174" s="90"/>
      <c r="JIZ174" s="90"/>
      <c r="JJA174" s="90"/>
      <c r="JJB174" s="90"/>
      <c r="JJC174" s="90"/>
      <c r="JJD174" s="90"/>
      <c r="JJE174" s="90"/>
      <c r="JJF174" s="90"/>
      <c r="JJG174" s="90"/>
      <c r="JJH174" s="90"/>
      <c r="JJI174" s="90"/>
      <c r="JJJ174" s="90"/>
      <c r="JJK174" s="90"/>
      <c r="JJL174" s="90"/>
      <c r="JJM174" s="90"/>
      <c r="JJN174" s="90"/>
      <c r="JJO174" s="90"/>
      <c r="JJP174" s="90"/>
      <c r="JJQ174" s="90"/>
      <c r="JJR174" s="90"/>
      <c r="JJS174" s="90"/>
      <c r="JJT174" s="90"/>
      <c r="JJU174" s="90"/>
      <c r="JJV174" s="90"/>
      <c r="JJW174" s="90"/>
      <c r="JJX174" s="90"/>
      <c r="JJY174" s="90"/>
      <c r="JJZ174" s="90"/>
      <c r="JKA174" s="90"/>
      <c r="JKB174" s="90"/>
      <c r="JKC174" s="90"/>
      <c r="JKD174" s="90"/>
      <c r="JKE174" s="90"/>
      <c r="JKF174" s="90"/>
      <c r="JKG174" s="90"/>
      <c r="JKH174" s="90"/>
      <c r="JKI174" s="90"/>
      <c r="JKJ174" s="90"/>
      <c r="JKK174" s="90"/>
      <c r="JKL174" s="90"/>
      <c r="JKM174" s="90"/>
      <c r="JKN174" s="90"/>
      <c r="JKO174" s="90"/>
      <c r="JKP174" s="90"/>
      <c r="JKQ174" s="90"/>
      <c r="JKR174" s="90"/>
      <c r="JKS174" s="90"/>
      <c r="JKT174" s="90"/>
      <c r="JKU174" s="90"/>
      <c r="JKV174" s="90"/>
      <c r="JKW174" s="90"/>
      <c r="JKX174" s="90"/>
      <c r="JKY174" s="90"/>
      <c r="JKZ174" s="90"/>
      <c r="JLA174" s="90"/>
      <c r="JLB174" s="90"/>
      <c r="JLC174" s="90"/>
      <c r="JLD174" s="90"/>
      <c r="JLE174" s="90"/>
      <c r="JLF174" s="90"/>
      <c r="JLG174" s="90"/>
      <c r="JLH174" s="90"/>
      <c r="JLI174" s="90"/>
      <c r="JLJ174" s="90"/>
      <c r="JLK174" s="90"/>
      <c r="JLL174" s="90"/>
      <c r="JLM174" s="90"/>
      <c r="JLN174" s="90"/>
      <c r="JLO174" s="90"/>
      <c r="JLP174" s="90"/>
      <c r="JLQ174" s="90"/>
      <c r="JLR174" s="90"/>
      <c r="JLS174" s="90"/>
      <c r="JLT174" s="90"/>
      <c r="JLU174" s="90"/>
      <c r="JLV174" s="90"/>
      <c r="JLW174" s="90"/>
      <c r="JLX174" s="90"/>
      <c r="JLY174" s="90"/>
      <c r="JLZ174" s="90"/>
      <c r="JMA174" s="90"/>
      <c r="JMB174" s="90"/>
      <c r="JMC174" s="90"/>
      <c r="JMD174" s="90"/>
      <c r="JME174" s="90"/>
      <c r="JMF174" s="90"/>
      <c r="JMG174" s="90"/>
      <c r="JMH174" s="90"/>
      <c r="JMI174" s="90"/>
      <c r="JMJ174" s="90"/>
      <c r="JMK174" s="90"/>
      <c r="JML174" s="90"/>
      <c r="JMM174" s="90"/>
      <c r="JMN174" s="90"/>
      <c r="JMO174" s="90"/>
      <c r="JMP174" s="90"/>
      <c r="JMQ174" s="90"/>
      <c r="JMR174" s="90"/>
      <c r="JMS174" s="90"/>
      <c r="JMT174" s="90"/>
      <c r="JMU174" s="90"/>
      <c r="JMV174" s="90"/>
      <c r="JMW174" s="90"/>
      <c r="JMX174" s="90"/>
      <c r="JMY174" s="90"/>
      <c r="JMZ174" s="90"/>
      <c r="JNA174" s="90"/>
      <c r="JNB174" s="90"/>
      <c r="JNC174" s="90"/>
      <c r="JND174" s="90"/>
      <c r="JNE174" s="90"/>
      <c r="JNF174" s="90"/>
      <c r="JNG174" s="90"/>
      <c r="JNH174" s="90"/>
      <c r="JNI174" s="90"/>
      <c r="JNJ174" s="90"/>
      <c r="JNK174" s="90"/>
      <c r="JNL174" s="90"/>
      <c r="JNM174" s="90"/>
      <c r="JNN174" s="90"/>
      <c r="JNO174" s="90"/>
      <c r="JNP174" s="90"/>
      <c r="JNQ174" s="90"/>
      <c r="JNR174" s="90"/>
      <c r="JNS174" s="90"/>
      <c r="JNT174" s="90"/>
      <c r="JNU174" s="90"/>
      <c r="JNV174" s="90"/>
      <c r="JNW174" s="90"/>
      <c r="JNX174" s="90"/>
      <c r="JNY174" s="90"/>
      <c r="JNZ174" s="90"/>
      <c r="JOA174" s="90"/>
      <c r="JOB174" s="90"/>
      <c r="JOC174" s="90"/>
      <c r="JOD174" s="90"/>
      <c r="JOE174" s="90"/>
      <c r="JOF174" s="90"/>
      <c r="JOG174" s="90"/>
      <c r="JOH174" s="90"/>
      <c r="JOI174" s="90"/>
      <c r="JOJ174" s="90"/>
      <c r="JOK174" s="90"/>
      <c r="JOL174" s="90"/>
      <c r="JOM174" s="90"/>
      <c r="JON174" s="90"/>
      <c r="JOO174" s="90"/>
      <c r="JOP174" s="90"/>
      <c r="JOQ174" s="90"/>
      <c r="JOR174" s="90"/>
      <c r="JOS174" s="90"/>
      <c r="JOT174" s="90"/>
      <c r="JOU174" s="90"/>
      <c r="JOV174" s="90"/>
      <c r="JOW174" s="90"/>
      <c r="JOX174" s="90"/>
      <c r="JOY174" s="90"/>
      <c r="JOZ174" s="90"/>
      <c r="JPA174" s="90"/>
      <c r="JPB174" s="90"/>
      <c r="JPC174" s="90"/>
      <c r="JPD174" s="90"/>
      <c r="JPE174" s="90"/>
      <c r="JPF174" s="90"/>
      <c r="JPG174" s="90"/>
      <c r="JPH174" s="90"/>
      <c r="JPI174" s="90"/>
      <c r="JPJ174" s="90"/>
      <c r="JPK174" s="90"/>
      <c r="JPL174" s="90"/>
      <c r="JPM174" s="90"/>
      <c r="JPN174" s="90"/>
      <c r="JPO174" s="90"/>
      <c r="JPP174" s="90"/>
      <c r="JPQ174" s="90"/>
      <c r="JPR174" s="90"/>
      <c r="JPS174" s="90"/>
      <c r="JPT174" s="90"/>
      <c r="JPU174" s="90"/>
      <c r="JPV174" s="90"/>
      <c r="JPW174" s="90"/>
      <c r="JPX174" s="90"/>
      <c r="JPY174" s="90"/>
      <c r="JPZ174" s="90"/>
      <c r="JQA174" s="90"/>
      <c r="JQB174" s="90"/>
      <c r="JQC174" s="90"/>
      <c r="JQD174" s="90"/>
      <c r="JQE174" s="90"/>
      <c r="JQF174" s="90"/>
      <c r="JQG174" s="90"/>
      <c r="JQH174" s="90"/>
      <c r="JQI174" s="90"/>
      <c r="JQJ174" s="90"/>
      <c r="JQK174" s="90"/>
      <c r="JQL174" s="90"/>
      <c r="JQM174" s="90"/>
      <c r="JQN174" s="90"/>
      <c r="JQO174" s="90"/>
      <c r="JQP174" s="90"/>
      <c r="JQQ174" s="90"/>
      <c r="JQR174" s="90"/>
      <c r="JQS174" s="90"/>
      <c r="JQT174" s="90"/>
      <c r="JQU174" s="90"/>
      <c r="JQV174" s="90"/>
      <c r="JQW174" s="90"/>
      <c r="JQX174" s="90"/>
      <c r="JQY174" s="90"/>
      <c r="JQZ174" s="90"/>
      <c r="JRA174" s="90"/>
      <c r="JRB174" s="90"/>
      <c r="JRC174" s="90"/>
      <c r="JRD174" s="90"/>
      <c r="JRE174" s="90"/>
      <c r="JRF174" s="90"/>
      <c r="JRG174" s="90"/>
      <c r="JRH174" s="90"/>
      <c r="JRI174" s="90"/>
      <c r="JRJ174" s="90"/>
      <c r="JRK174" s="90"/>
      <c r="JRL174" s="90"/>
      <c r="JRM174" s="90"/>
      <c r="JRN174" s="90"/>
      <c r="JRO174" s="90"/>
      <c r="JRP174" s="90"/>
      <c r="JRQ174" s="90"/>
      <c r="JRR174" s="90"/>
      <c r="JRS174" s="90"/>
      <c r="JRT174" s="90"/>
      <c r="JRU174" s="90"/>
      <c r="JRV174" s="90"/>
      <c r="JRW174" s="90"/>
      <c r="JRX174" s="90"/>
      <c r="JRY174" s="90"/>
      <c r="JRZ174" s="90"/>
      <c r="JSA174" s="90"/>
      <c r="JSB174" s="90"/>
      <c r="JSC174" s="90"/>
      <c r="JSD174" s="90"/>
      <c r="JSE174" s="90"/>
      <c r="JSF174" s="90"/>
      <c r="JSG174" s="90"/>
      <c r="JSH174" s="90"/>
      <c r="JSI174" s="90"/>
      <c r="JSJ174" s="90"/>
      <c r="JSK174" s="90"/>
      <c r="JSL174" s="90"/>
      <c r="JSM174" s="90"/>
      <c r="JSN174" s="90"/>
      <c r="JSO174" s="90"/>
      <c r="JSP174" s="90"/>
      <c r="JSQ174" s="90"/>
      <c r="JSR174" s="90"/>
      <c r="JSS174" s="90"/>
      <c r="JST174" s="90"/>
      <c r="JSU174" s="90"/>
      <c r="JSV174" s="90"/>
      <c r="JSW174" s="90"/>
      <c r="JSX174" s="90"/>
      <c r="JSY174" s="90"/>
      <c r="JSZ174" s="90"/>
      <c r="JTA174" s="90"/>
      <c r="JTB174" s="90"/>
      <c r="JTC174" s="90"/>
      <c r="JTD174" s="90"/>
      <c r="JTE174" s="90"/>
      <c r="JTF174" s="90"/>
      <c r="JTG174" s="90"/>
      <c r="JTH174" s="90"/>
      <c r="JTI174" s="90"/>
      <c r="JTJ174" s="90"/>
      <c r="JTK174" s="90"/>
      <c r="JTL174" s="90"/>
      <c r="JTM174" s="90"/>
      <c r="JTN174" s="90"/>
      <c r="JTO174" s="90"/>
      <c r="JTP174" s="90"/>
      <c r="JTQ174" s="90"/>
      <c r="JTR174" s="90"/>
      <c r="JTS174" s="90"/>
      <c r="JTT174" s="90"/>
      <c r="JTU174" s="90"/>
      <c r="JTV174" s="90"/>
      <c r="JTW174" s="90"/>
      <c r="JTX174" s="90"/>
      <c r="JTY174" s="90"/>
      <c r="JTZ174" s="90"/>
      <c r="JUA174" s="90"/>
      <c r="JUB174" s="90"/>
      <c r="JUC174" s="90"/>
      <c r="JUD174" s="90"/>
      <c r="JUE174" s="90"/>
      <c r="JUF174" s="90"/>
      <c r="JUG174" s="90"/>
      <c r="JUH174" s="90"/>
      <c r="JUI174" s="90"/>
      <c r="JUJ174" s="90"/>
      <c r="JUK174" s="90"/>
      <c r="JUL174" s="90"/>
      <c r="JUM174" s="90"/>
      <c r="JUN174" s="90"/>
      <c r="JUO174" s="90"/>
      <c r="JUP174" s="90"/>
      <c r="JUQ174" s="90"/>
      <c r="JUR174" s="90"/>
      <c r="JUS174" s="90"/>
      <c r="JUT174" s="90"/>
      <c r="JUU174" s="90"/>
      <c r="JUV174" s="90"/>
      <c r="JUW174" s="90"/>
      <c r="JUX174" s="90"/>
      <c r="JUY174" s="90"/>
      <c r="JUZ174" s="90"/>
      <c r="JVA174" s="90"/>
      <c r="JVB174" s="90"/>
      <c r="JVC174" s="90"/>
      <c r="JVD174" s="90"/>
      <c r="JVE174" s="90"/>
      <c r="JVF174" s="90"/>
      <c r="JVG174" s="90"/>
      <c r="JVH174" s="90"/>
      <c r="JVI174" s="90"/>
      <c r="JVJ174" s="90"/>
      <c r="JVK174" s="90"/>
      <c r="JVL174" s="90"/>
      <c r="JVM174" s="90"/>
      <c r="JVN174" s="90"/>
      <c r="JVO174" s="90"/>
      <c r="JVP174" s="90"/>
      <c r="JVQ174" s="90"/>
      <c r="JVR174" s="90"/>
      <c r="JVS174" s="90"/>
      <c r="JVT174" s="90"/>
      <c r="JVU174" s="90"/>
      <c r="JVV174" s="90"/>
      <c r="JVW174" s="90"/>
      <c r="JVX174" s="90"/>
      <c r="JVY174" s="90"/>
      <c r="JVZ174" s="90"/>
      <c r="JWA174" s="90"/>
      <c r="JWB174" s="90"/>
      <c r="JWC174" s="90"/>
      <c r="JWD174" s="90"/>
      <c r="JWE174" s="90"/>
      <c r="JWF174" s="90"/>
      <c r="JWG174" s="90"/>
      <c r="JWH174" s="90"/>
      <c r="JWI174" s="90"/>
      <c r="JWJ174" s="90"/>
      <c r="JWK174" s="90"/>
      <c r="JWL174" s="90"/>
      <c r="JWM174" s="90"/>
      <c r="JWN174" s="90"/>
      <c r="JWO174" s="90"/>
      <c r="JWP174" s="90"/>
      <c r="JWQ174" s="90"/>
      <c r="JWR174" s="90"/>
      <c r="JWS174" s="90"/>
      <c r="JWT174" s="90"/>
      <c r="JWU174" s="90"/>
      <c r="JWV174" s="90"/>
      <c r="JWW174" s="90"/>
      <c r="JWX174" s="90"/>
      <c r="JWY174" s="90"/>
      <c r="JWZ174" s="90"/>
      <c r="JXA174" s="90"/>
      <c r="JXB174" s="90"/>
      <c r="JXC174" s="90"/>
      <c r="JXD174" s="90"/>
      <c r="JXE174" s="90"/>
      <c r="JXF174" s="90"/>
      <c r="JXG174" s="90"/>
      <c r="JXH174" s="90"/>
      <c r="JXI174" s="90"/>
      <c r="JXJ174" s="90"/>
      <c r="JXK174" s="90"/>
      <c r="JXL174" s="90"/>
      <c r="JXM174" s="90"/>
      <c r="JXN174" s="90"/>
      <c r="JXO174" s="90"/>
      <c r="JXP174" s="90"/>
      <c r="JXQ174" s="90"/>
      <c r="JXR174" s="90"/>
      <c r="JXS174" s="90"/>
      <c r="JXT174" s="90"/>
      <c r="JXU174" s="90"/>
      <c r="JXV174" s="90"/>
      <c r="JXW174" s="90"/>
      <c r="JXX174" s="90"/>
      <c r="JXY174" s="90"/>
      <c r="JXZ174" s="90"/>
      <c r="JYA174" s="90"/>
      <c r="JYB174" s="90"/>
      <c r="JYC174" s="90"/>
      <c r="JYD174" s="90"/>
      <c r="JYE174" s="90"/>
      <c r="JYF174" s="90"/>
      <c r="JYG174" s="90"/>
      <c r="JYH174" s="90"/>
      <c r="JYI174" s="90"/>
      <c r="JYJ174" s="90"/>
      <c r="JYK174" s="90"/>
      <c r="JYL174" s="90"/>
      <c r="JYM174" s="90"/>
      <c r="JYN174" s="90"/>
      <c r="JYO174" s="90"/>
      <c r="JYP174" s="90"/>
      <c r="JYQ174" s="90"/>
      <c r="JYR174" s="90"/>
      <c r="JYS174" s="90"/>
      <c r="JYT174" s="90"/>
      <c r="JYU174" s="90"/>
      <c r="JYV174" s="90"/>
      <c r="JYW174" s="90"/>
      <c r="JYX174" s="90"/>
      <c r="JYY174" s="90"/>
      <c r="JYZ174" s="90"/>
      <c r="JZA174" s="90"/>
      <c r="JZB174" s="90"/>
      <c r="JZC174" s="90"/>
      <c r="JZD174" s="90"/>
      <c r="JZE174" s="90"/>
      <c r="JZF174" s="90"/>
      <c r="JZG174" s="90"/>
      <c r="JZH174" s="90"/>
      <c r="JZI174" s="90"/>
      <c r="JZJ174" s="90"/>
      <c r="JZK174" s="90"/>
      <c r="JZL174" s="90"/>
      <c r="JZM174" s="90"/>
      <c r="JZN174" s="90"/>
      <c r="JZO174" s="90"/>
      <c r="JZP174" s="90"/>
      <c r="JZQ174" s="90"/>
      <c r="JZR174" s="90"/>
      <c r="JZS174" s="90"/>
      <c r="JZT174" s="90"/>
      <c r="JZU174" s="90"/>
      <c r="JZV174" s="90"/>
      <c r="JZW174" s="90"/>
      <c r="JZX174" s="90"/>
      <c r="JZY174" s="90"/>
      <c r="JZZ174" s="90"/>
      <c r="KAA174" s="90"/>
      <c r="KAB174" s="90"/>
      <c r="KAC174" s="90"/>
      <c r="KAD174" s="90"/>
      <c r="KAE174" s="90"/>
      <c r="KAF174" s="90"/>
      <c r="KAG174" s="90"/>
      <c r="KAH174" s="90"/>
      <c r="KAI174" s="90"/>
      <c r="KAJ174" s="90"/>
      <c r="KAK174" s="90"/>
      <c r="KAL174" s="90"/>
      <c r="KAM174" s="90"/>
      <c r="KAN174" s="90"/>
      <c r="KAO174" s="90"/>
      <c r="KAP174" s="90"/>
      <c r="KAQ174" s="90"/>
      <c r="KAR174" s="90"/>
      <c r="KAS174" s="90"/>
      <c r="KAT174" s="90"/>
      <c r="KAU174" s="90"/>
      <c r="KAV174" s="90"/>
      <c r="KAW174" s="90"/>
      <c r="KAX174" s="90"/>
      <c r="KAY174" s="90"/>
      <c r="KAZ174" s="90"/>
      <c r="KBA174" s="90"/>
      <c r="KBB174" s="90"/>
      <c r="KBC174" s="90"/>
      <c r="KBD174" s="90"/>
      <c r="KBE174" s="90"/>
      <c r="KBF174" s="90"/>
      <c r="KBG174" s="90"/>
      <c r="KBH174" s="90"/>
      <c r="KBI174" s="90"/>
      <c r="KBJ174" s="90"/>
      <c r="KBK174" s="90"/>
      <c r="KBL174" s="90"/>
      <c r="KBM174" s="90"/>
      <c r="KBN174" s="90"/>
      <c r="KBO174" s="90"/>
      <c r="KBP174" s="90"/>
      <c r="KBQ174" s="90"/>
      <c r="KBR174" s="90"/>
      <c r="KBS174" s="90"/>
      <c r="KBT174" s="90"/>
      <c r="KBU174" s="90"/>
      <c r="KBV174" s="90"/>
      <c r="KBW174" s="90"/>
      <c r="KBX174" s="90"/>
      <c r="KBY174" s="90"/>
      <c r="KBZ174" s="90"/>
      <c r="KCA174" s="90"/>
      <c r="KCB174" s="90"/>
      <c r="KCC174" s="90"/>
      <c r="KCD174" s="90"/>
      <c r="KCE174" s="90"/>
      <c r="KCF174" s="90"/>
      <c r="KCG174" s="90"/>
      <c r="KCH174" s="90"/>
      <c r="KCI174" s="90"/>
      <c r="KCJ174" s="90"/>
      <c r="KCK174" s="90"/>
      <c r="KCL174" s="90"/>
      <c r="KCM174" s="90"/>
      <c r="KCN174" s="90"/>
      <c r="KCO174" s="90"/>
      <c r="KCP174" s="90"/>
      <c r="KCQ174" s="90"/>
      <c r="KCR174" s="90"/>
      <c r="KCS174" s="90"/>
      <c r="KCT174" s="90"/>
      <c r="KCU174" s="90"/>
      <c r="KCV174" s="90"/>
      <c r="KCW174" s="90"/>
      <c r="KCX174" s="90"/>
      <c r="KCY174" s="90"/>
      <c r="KCZ174" s="90"/>
      <c r="KDA174" s="90"/>
      <c r="KDB174" s="90"/>
      <c r="KDC174" s="90"/>
      <c r="KDD174" s="90"/>
      <c r="KDE174" s="90"/>
      <c r="KDF174" s="90"/>
      <c r="KDG174" s="90"/>
      <c r="KDH174" s="90"/>
      <c r="KDI174" s="90"/>
      <c r="KDJ174" s="90"/>
      <c r="KDK174" s="90"/>
      <c r="KDL174" s="90"/>
      <c r="KDM174" s="90"/>
      <c r="KDN174" s="90"/>
      <c r="KDO174" s="90"/>
      <c r="KDP174" s="90"/>
      <c r="KDQ174" s="90"/>
      <c r="KDR174" s="90"/>
      <c r="KDS174" s="90"/>
      <c r="KDT174" s="90"/>
      <c r="KDU174" s="90"/>
      <c r="KDV174" s="90"/>
      <c r="KDW174" s="90"/>
      <c r="KDX174" s="90"/>
      <c r="KDY174" s="90"/>
      <c r="KDZ174" s="90"/>
      <c r="KEA174" s="90"/>
      <c r="KEB174" s="90"/>
      <c r="KEC174" s="90"/>
      <c r="KED174" s="90"/>
      <c r="KEE174" s="90"/>
      <c r="KEF174" s="90"/>
      <c r="KEG174" s="90"/>
      <c r="KEH174" s="90"/>
      <c r="KEI174" s="90"/>
      <c r="KEJ174" s="90"/>
      <c r="KEK174" s="90"/>
      <c r="KEL174" s="90"/>
      <c r="KEM174" s="90"/>
      <c r="KEN174" s="90"/>
      <c r="KEO174" s="90"/>
      <c r="KEP174" s="90"/>
      <c r="KEQ174" s="90"/>
      <c r="KER174" s="90"/>
      <c r="KES174" s="90"/>
      <c r="KET174" s="90"/>
      <c r="KEU174" s="90"/>
      <c r="KEV174" s="90"/>
      <c r="KEW174" s="90"/>
      <c r="KEX174" s="90"/>
      <c r="KEY174" s="90"/>
      <c r="KEZ174" s="90"/>
      <c r="KFA174" s="90"/>
      <c r="KFB174" s="90"/>
      <c r="KFC174" s="90"/>
      <c r="KFD174" s="90"/>
      <c r="KFE174" s="90"/>
      <c r="KFF174" s="90"/>
      <c r="KFG174" s="90"/>
      <c r="KFH174" s="90"/>
      <c r="KFI174" s="90"/>
      <c r="KFJ174" s="90"/>
      <c r="KFK174" s="90"/>
      <c r="KFL174" s="90"/>
      <c r="KFM174" s="90"/>
      <c r="KFN174" s="90"/>
      <c r="KFO174" s="90"/>
      <c r="KFP174" s="90"/>
      <c r="KFQ174" s="90"/>
      <c r="KFR174" s="90"/>
      <c r="KFS174" s="90"/>
      <c r="KFT174" s="90"/>
      <c r="KFU174" s="90"/>
      <c r="KFV174" s="90"/>
      <c r="KFW174" s="90"/>
      <c r="KFX174" s="90"/>
      <c r="KFY174" s="90"/>
      <c r="KFZ174" s="90"/>
      <c r="KGA174" s="90"/>
      <c r="KGB174" s="90"/>
      <c r="KGC174" s="90"/>
      <c r="KGD174" s="90"/>
      <c r="KGE174" s="90"/>
      <c r="KGF174" s="90"/>
      <c r="KGG174" s="90"/>
      <c r="KGH174" s="90"/>
      <c r="KGI174" s="90"/>
      <c r="KGJ174" s="90"/>
      <c r="KGK174" s="90"/>
      <c r="KGL174" s="90"/>
      <c r="KGM174" s="90"/>
      <c r="KGN174" s="90"/>
      <c r="KGO174" s="90"/>
      <c r="KGP174" s="90"/>
      <c r="KGQ174" s="90"/>
      <c r="KGR174" s="90"/>
      <c r="KGS174" s="90"/>
      <c r="KGT174" s="90"/>
      <c r="KGU174" s="90"/>
      <c r="KGV174" s="90"/>
      <c r="KGW174" s="90"/>
      <c r="KGX174" s="90"/>
      <c r="KGY174" s="90"/>
      <c r="KGZ174" s="90"/>
      <c r="KHA174" s="90"/>
      <c r="KHB174" s="90"/>
      <c r="KHC174" s="90"/>
      <c r="KHD174" s="90"/>
      <c r="KHE174" s="90"/>
      <c r="KHF174" s="90"/>
      <c r="KHG174" s="90"/>
      <c r="KHH174" s="90"/>
      <c r="KHI174" s="90"/>
      <c r="KHJ174" s="90"/>
      <c r="KHK174" s="90"/>
      <c r="KHL174" s="90"/>
      <c r="KHM174" s="90"/>
      <c r="KHN174" s="90"/>
      <c r="KHO174" s="90"/>
      <c r="KHP174" s="90"/>
      <c r="KHQ174" s="90"/>
      <c r="KHR174" s="90"/>
      <c r="KHS174" s="90"/>
      <c r="KHT174" s="90"/>
      <c r="KHU174" s="90"/>
      <c r="KHV174" s="90"/>
      <c r="KHW174" s="90"/>
      <c r="KHX174" s="90"/>
      <c r="KHY174" s="90"/>
      <c r="KHZ174" s="90"/>
      <c r="KIA174" s="90"/>
      <c r="KIB174" s="90"/>
      <c r="KIC174" s="90"/>
      <c r="KID174" s="90"/>
      <c r="KIE174" s="90"/>
      <c r="KIF174" s="90"/>
      <c r="KIG174" s="90"/>
      <c r="KIH174" s="90"/>
      <c r="KII174" s="90"/>
      <c r="KIJ174" s="90"/>
      <c r="KIK174" s="90"/>
      <c r="KIL174" s="90"/>
      <c r="KIM174" s="90"/>
      <c r="KIN174" s="90"/>
      <c r="KIO174" s="90"/>
      <c r="KIP174" s="90"/>
      <c r="KIQ174" s="90"/>
      <c r="KIR174" s="90"/>
      <c r="KIS174" s="90"/>
      <c r="KIT174" s="90"/>
      <c r="KIU174" s="90"/>
      <c r="KIV174" s="90"/>
      <c r="KIW174" s="90"/>
      <c r="KIX174" s="90"/>
      <c r="KIY174" s="90"/>
      <c r="KIZ174" s="90"/>
      <c r="KJA174" s="90"/>
      <c r="KJB174" s="90"/>
      <c r="KJC174" s="90"/>
      <c r="KJD174" s="90"/>
      <c r="KJE174" s="90"/>
      <c r="KJF174" s="90"/>
      <c r="KJG174" s="90"/>
      <c r="KJH174" s="90"/>
      <c r="KJI174" s="90"/>
      <c r="KJJ174" s="90"/>
      <c r="KJK174" s="90"/>
      <c r="KJL174" s="90"/>
      <c r="KJM174" s="90"/>
      <c r="KJN174" s="90"/>
      <c r="KJO174" s="90"/>
      <c r="KJP174" s="90"/>
      <c r="KJQ174" s="90"/>
      <c r="KJR174" s="90"/>
      <c r="KJS174" s="90"/>
      <c r="KJT174" s="90"/>
      <c r="KJU174" s="90"/>
      <c r="KJV174" s="90"/>
      <c r="KJW174" s="90"/>
      <c r="KJX174" s="90"/>
      <c r="KJY174" s="90"/>
      <c r="KJZ174" s="90"/>
      <c r="KKA174" s="90"/>
      <c r="KKB174" s="90"/>
      <c r="KKC174" s="90"/>
      <c r="KKD174" s="90"/>
      <c r="KKE174" s="90"/>
      <c r="KKF174" s="90"/>
      <c r="KKG174" s="90"/>
      <c r="KKH174" s="90"/>
      <c r="KKI174" s="90"/>
      <c r="KKJ174" s="90"/>
      <c r="KKK174" s="90"/>
      <c r="KKL174" s="90"/>
      <c r="KKM174" s="90"/>
      <c r="KKN174" s="90"/>
      <c r="KKO174" s="90"/>
      <c r="KKP174" s="90"/>
      <c r="KKQ174" s="90"/>
      <c r="KKR174" s="90"/>
      <c r="KKS174" s="90"/>
      <c r="KKT174" s="90"/>
      <c r="KKU174" s="90"/>
      <c r="KKV174" s="90"/>
      <c r="KKW174" s="90"/>
      <c r="KKX174" s="90"/>
      <c r="KKY174" s="90"/>
      <c r="KKZ174" s="90"/>
      <c r="KLA174" s="90"/>
      <c r="KLB174" s="90"/>
      <c r="KLC174" s="90"/>
      <c r="KLD174" s="90"/>
      <c r="KLE174" s="90"/>
      <c r="KLF174" s="90"/>
      <c r="KLG174" s="90"/>
      <c r="KLH174" s="90"/>
      <c r="KLI174" s="90"/>
      <c r="KLJ174" s="90"/>
      <c r="KLK174" s="90"/>
      <c r="KLL174" s="90"/>
      <c r="KLM174" s="90"/>
      <c r="KLN174" s="90"/>
      <c r="KLO174" s="90"/>
      <c r="KLP174" s="90"/>
      <c r="KLQ174" s="90"/>
      <c r="KLR174" s="90"/>
      <c r="KLS174" s="90"/>
      <c r="KLT174" s="90"/>
      <c r="KLU174" s="90"/>
      <c r="KLV174" s="90"/>
      <c r="KLW174" s="90"/>
      <c r="KLX174" s="90"/>
      <c r="KLY174" s="90"/>
      <c r="KLZ174" s="90"/>
      <c r="KMA174" s="90"/>
      <c r="KMB174" s="90"/>
      <c r="KMC174" s="90"/>
      <c r="KMD174" s="90"/>
      <c r="KME174" s="90"/>
      <c r="KMF174" s="90"/>
      <c r="KMG174" s="90"/>
      <c r="KMH174" s="90"/>
      <c r="KMI174" s="90"/>
      <c r="KMJ174" s="90"/>
      <c r="KMK174" s="90"/>
      <c r="KML174" s="90"/>
      <c r="KMM174" s="90"/>
      <c r="KMN174" s="90"/>
      <c r="KMO174" s="90"/>
      <c r="KMP174" s="90"/>
      <c r="KMQ174" s="90"/>
      <c r="KMR174" s="90"/>
      <c r="KMS174" s="90"/>
      <c r="KMT174" s="90"/>
      <c r="KMU174" s="90"/>
      <c r="KMV174" s="90"/>
      <c r="KMW174" s="90"/>
      <c r="KMX174" s="90"/>
      <c r="KMY174" s="90"/>
      <c r="KMZ174" s="90"/>
      <c r="KNA174" s="90"/>
      <c r="KNB174" s="90"/>
      <c r="KNC174" s="90"/>
      <c r="KND174" s="90"/>
      <c r="KNE174" s="90"/>
      <c r="KNF174" s="90"/>
      <c r="KNG174" s="90"/>
      <c r="KNH174" s="90"/>
      <c r="KNI174" s="90"/>
      <c r="KNJ174" s="90"/>
      <c r="KNK174" s="90"/>
      <c r="KNL174" s="90"/>
      <c r="KNM174" s="90"/>
      <c r="KNN174" s="90"/>
      <c r="KNO174" s="90"/>
      <c r="KNP174" s="90"/>
      <c r="KNQ174" s="90"/>
      <c r="KNR174" s="90"/>
      <c r="KNS174" s="90"/>
      <c r="KNT174" s="90"/>
      <c r="KNU174" s="90"/>
      <c r="KNV174" s="90"/>
      <c r="KNW174" s="90"/>
      <c r="KNX174" s="90"/>
      <c r="KNY174" s="90"/>
      <c r="KNZ174" s="90"/>
      <c r="KOA174" s="90"/>
      <c r="KOB174" s="90"/>
      <c r="KOC174" s="90"/>
      <c r="KOD174" s="90"/>
      <c r="KOE174" s="90"/>
      <c r="KOF174" s="90"/>
      <c r="KOG174" s="90"/>
      <c r="KOH174" s="90"/>
      <c r="KOI174" s="90"/>
      <c r="KOJ174" s="90"/>
      <c r="KOK174" s="90"/>
      <c r="KOL174" s="90"/>
      <c r="KOM174" s="90"/>
      <c r="KON174" s="90"/>
      <c r="KOO174" s="90"/>
      <c r="KOP174" s="90"/>
      <c r="KOQ174" s="90"/>
      <c r="KOR174" s="90"/>
      <c r="KOS174" s="90"/>
      <c r="KOT174" s="90"/>
      <c r="KOU174" s="90"/>
      <c r="KOV174" s="90"/>
      <c r="KOW174" s="90"/>
      <c r="KOX174" s="90"/>
      <c r="KOY174" s="90"/>
      <c r="KOZ174" s="90"/>
      <c r="KPA174" s="90"/>
      <c r="KPB174" s="90"/>
      <c r="KPC174" s="90"/>
      <c r="KPD174" s="90"/>
      <c r="KPE174" s="90"/>
      <c r="KPF174" s="90"/>
      <c r="KPG174" s="90"/>
      <c r="KPH174" s="90"/>
      <c r="KPI174" s="90"/>
      <c r="KPJ174" s="90"/>
      <c r="KPK174" s="90"/>
      <c r="KPL174" s="90"/>
      <c r="KPM174" s="90"/>
      <c r="KPN174" s="90"/>
      <c r="KPO174" s="90"/>
      <c r="KPP174" s="90"/>
      <c r="KPQ174" s="90"/>
      <c r="KPR174" s="90"/>
      <c r="KPS174" s="90"/>
      <c r="KPT174" s="90"/>
      <c r="KPU174" s="90"/>
      <c r="KPV174" s="90"/>
      <c r="KPW174" s="90"/>
      <c r="KPX174" s="90"/>
      <c r="KPY174" s="90"/>
      <c r="KPZ174" s="90"/>
      <c r="KQA174" s="90"/>
      <c r="KQB174" s="90"/>
      <c r="KQC174" s="90"/>
      <c r="KQD174" s="90"/>
      <c r="KQE174" s="90"/>
      <c r="KQF174" s="90"/>
      <c r="KQG174" s="90"/>
      <c r="KQH174" s="90"/>
      <c r="KQI174" s="90"/>
      <c r="KQJ174" s="90"/>
      <c r="KQK174" s="90"/>
      <c r="KQL174" s="90"/>
      <c r="KQM174" s="90"/>
      <c r="KQN174" s="90"/>
      <c r="KQO174" s="90"/>
      <c r="KQP174" s="90"/>
      <c r="KQQ174" s="90"/>
      <c r="KQR174" s="90"/>
      <c r="KQS174" s="90"/>
      <c r="KQT174" s="90"/>
      <c r="KQU174" s="90"/>
      <c r="KQV174" s="90"/>
      <c r="KQW174" s="90"/>
      <c r="KQX174" s="90"/>
      <c r="KQY174" s="90"/>
      <c r="KQZ174" s="90"/>
      <c r="KRA174" s="90"/>
      <c r="KRB174" s="90"/>
      <c r="KRC174" s="90"/>
      <c r="KRD174" s="90"/>
      <c r="KRE174" s="90"/>
      <c r="KRF174" s="90"/>
      <c r="KRG174" s="90"/>
      <c r="KRH174" s="90"/>
      <c r="KRI174" s="90"/>
      <c r="KRJ174" s="90"/>
      <c r="KRK174" s="90"/>
      <c r="KRL174" s="90"/>
      <c r="KRM174" s="90"/>
      <c r="KRN174" s="90"/>
      <c r="KRO174" s="90"/>
      <c r="KRP174" s="90"/>
      <c r="KRQ174" s="90"/>
      <c r="KRR174" s="90"/>
      <c r="KRS174" s="90"/>
      <c r="KRT174" s="90"/>
      <c r="KRU174" s="90"/>
      <c r="KRV174" s="90"/>
      <c r="KRW174" s="90"/>
      <c r="KRX174" s="90"/>
      <c r="KRY174" s="90"/>
      <c r="KRZ174" s="90"/>
      <c r="KSA174" s="90"/>
      <c r="KSB174" s="90"/>
      <c r="KSC174" s="90"/>
      <c r="KSD174" s="90"/>
      <c r="KSE174" s="90"/>
      <c r="KSF174" s="90"/>
      <c r="KSG174" s="90"/>
      <c r="KSH174" s="90"/>
      <c r="KSI174" s="90"/>
      <c r="KSJ174" s="90"/>
      <c r="KSK174" s="90"/>
      <c r="KSL174" s="90"/>
      <c r="KSM174" s="90"/>
      <c r="KSN174" s="90"/>
      <c r="KSO174" s="90"/>
      <c r="KSP174" s="90"/>
      <c r="KSQ174" s="90"/>
      <c r="KSR174" s="90"/>
      <c r="KSS174" s="90"/>
      <c r="KST174" s="90"/>
      <c r="KSU174" s="90"/>
      <c r="KSV174" s="90"/>
      <c r="KSW174" s="90"/>
      <c r="KSX174" s="90"/>
      <c r="KSY174" s="90"/>
      <c r="KSZ174" s="90"/>
      <c r="KTA174" s="90"/>
      <c r="KTB174" s="90"/>
      <c r="KTC174" s="90"/>
      <c r="KTD174" s="90"/>
      <c r="KTE174" s="90"/>
      <c r="KTF174" s="90"/>
      <c r="KTG174" s="90"/>
      <c r="KTH174" s="90"/>
      <c r="KTI174" s="90"/>
      <c r="KTJ174" s="90"/>
      <c r="KTK174" s="90"/>
      <c r="KTL174" s="90"/>
      <c r="KTM174" s="90"/>
      <c r="KTN174" s="90"/>
      <c r="KTO174" s="90"/>
      <c r="KTP174" s="90"/>
      <c r="KTQ174" s="90"/>
      <c r="KTR174" s="90"/>
      <c r="KTS174" s="90"/>
      <c r="KTT174" s="90"/>
      <c r="KTU174" s="90"/>
      <c r="KTV174" s="90"/>
      <c r="KTW174" s="90"/>
      <c r="KTX174" s="90"/>
      <c r="KTY174" s="90"/>
      <c r="KTZ174" s="90"/>
      <c r="KUA174" s="90"/>
      <c r="KUB174" s="90"/>
      <c r="KUC174" s="90"/>
      <c r="KUD174" s="90"/>
      <c r="KUE174" s="90"/>
      <c r="KUF174" s="90"/>
      <c r="KUG174" s="90"/>
      <c r="KUH174" s="90"/>
      <c r="KUI174" s="90"/>
      <c r="KUJ174" s="90"/>
      <c r="KUK174" s="90"/>
      <c r="KUL174" s="90"/>
      <c r="KUM174" s="90"/>
      <c r="KUN174" s="90"/>
      <c r="KUO174" s="90"/>
      <c r="KUP174" s="90"/>
      <c r="KUQ174" s="90"/>
      <c r="KUR174" s="90"/>
      <c r="KUS174" s="90"/>
      <c r="KUT174" s="90"/>
      <c r="KUU174" s="90"/>
      <c r="KUV174" s="90"/>
      <c r="KUW174" s="90"/>
      <c r="KUX174" s="90"/>
      <c r="KUY174" s="90"/>
      <c r="KUZ174" s="90"/>
      <c r="KVA174" s="90"/>
      <c r="KVB174" s="90"/>
      <c r="KVC174" s="90"/>
      <c r="KVD174" s="90"/>
      <c r="KVE174" s="90"/>
      <c r="KVF174" s="90"/>
      <c r="KVG174" s="90"/>
      <c r="KVH174" s="90"/>
      <c r="KVI174" s="90"/>
      <c r="KVJ174" s="90"/>
      <c r="KVK174" s="90"/>
      <c r="KVL174" s="90"/>
      <c r="KVM174" s="90"/>
      <c r="KVN174" s="90"/>
      <c r="KVO174" s="90"/>
      <c r="KVP174" s="90"/>
      <c r="KVQ174" s="90"/>
      <c r="KVR174" s="90"/>
      <c r="KVS174" s="90"/>
      <c r="KVT174" s="90"/>
      <c r="KVU174" s="90"/>
      <c r="KVV174" s="90"/>
      <c r="KVW174" s="90"/>
      <c r="KVX174" s="90"/>
      <c r="KVY174" s="90"/>
      <c r="KVZ174" s="90"/>
      <c r="KWA174" s="90"/>
      <c r="KWB174" s="90"/>
      <c r="KWC174" s="90"/>
      <c r="KWD174" s="90"/>
      <c r="KWE174" s="90"/>
      <c r="KWF174" s="90"/>
      <c r="KWG174" s="90"/>
      <c r="KWH174" s="90"/>
      <c r="KWI174" s="90"/>
      <c r="KWJ174" s="90"/>
      <c r="KWK174" s="90"/>
      <c r="KWL174" s="90"/>
      <c r="KWM174" s="90"/>
      <c r="KWN174" s="90"/>
      <c r="KWO174" s="90"/>
      <c r="KWP174" s="90"/>
      <c r="KWQ174" s="90"/>
      <c r="KWR174" s="90"/>
      <c r="KWS174" s="90"/>
      <c r="KWT174" s="90"/>
      <c r="KWU174" s="90"/>
      <c r="KWV174" s="90"/>
      <c r="KWW174" s="90"/>
      <c r="KWX174" s="90"/>
      <c r="KWY174" s="90"/>
      <c r="KWZ174" s="90"/>
      <c r="KXA174" s="90"/>
      <c r="KXB174" s="90"/>
      <c r="KXC174" s="90"/>
      <c r="KXD174" s="90"/>
      <c r="KXE174" s="90"/>
      <c r="KXF174" s="90"/>
      <c r="KXG174" s="90"/>
      <c r="KXH174" s="90"/>
      <c r="KXI174" s="90"/>
      <c r="KXJ174" s="90"/>
      <c r="KXK174" s="90"/>
      <c r="KXL174" s="90"/>
      <c r="KXM174" s="90"/>
      <c r="KXN174" s="90"/>
      <c r="KXO174" s="90"/>
      <c r="KXP174" s="90"/>
      <c r="KXQ174" s="90"/>
      <c r="KXR174" s="90"/>
      <c r="KXS174" s="90"/>
      <c r="KXT174" s="90"/>
      <c r="KXU174" s="90"/>
      <c r="KXV174" s="90"/>
      <c r="KXW174" s="90"/>
      <c r="KXX174" s="90"/>
      <c r="KXY174" s="90"/>
      <c r="KXZ174" s="90"/>
      <c r="KYA174" s="90"/>
      <c r="KYB174" s="90"/>
      <c r="KYC174" s="90"/>
      <c r="KYD174" s="90"/>
      <c r="KYE174" s="90"/>
      <c r="KYF174" s="90"/>
      <c r="KYG174" s="90"/>
      <c r="KYH174" s="90"/>
      <c r="KYI174" s="90"/>
      <c r="KYJ174" s="90"/>
      <c r="KYK174" s="90"/>
      <c r="KYL174" s="90"/>
      <c r="KYM174" s="90"/>
      <c r="KYN174" s="90"/>
      <c r="KYO174" s="90"/>
      <c r="KYP174" s="90"/>
      <c r="KYQ174" s="90"/>
      <c r="KYR174" s="90"/>
      <c r="KYS174" s="90"/>
      <c r="KYT174" s="90"/>
      <c r="KYU174" s="90"/>
      <c r="KYV174" s="90"/>
      <c r="KYW174" s="90"/>
      <c r="KYX174" s="90"/>
      <c r="KYY174" s="90"/>
      <c r="KYZ174" s="90"/>
      <c r="KZA174" s="90"/>
      <c r="KZB174" s="90"/>
      <c r="KZC174" s="90"/>
      <c r="KZD174" s="90"/>
      <c r="KZE174" s="90"/>
      <c r="KZF174" s="90"/>
      <c r="KZG174" s="90"/>
      <c r="KZH174" s="90"/>
      <c r="KZI174" s="90"/>
      <c r="KZJ174" s="90"/>
      <c r="KZK174" s="90"/>
      <c r="KZL174" s="90"/>
      <c r="KZM174" s="90"/>
      <c r="KZN174" s="90"/>
      <c r="KZO174" s="90"/>
      <c r="KZP174" s="90"/>
      <c r="KZQ174" s="90"/>
      <c r="KZR174" s="90"/>
      <c r="KZS174" s="90"/>
      <c r="KZT174" s="90"/>
      <c r="KZU174" s="90"/>
      <c r="KZV174" s="90"/>
      <c r="KZW174" s="90"/>
      <c r="KZX174" s="90"/>
      <c r="KZY174" s="90"/>
      <c r="KZZ174" s="90"/>
      <c r="LAA174" s="90"/>
      <c r="LAB174" s="90"/>
      <c r="LAC174" s="90"/>
      <c r="LAD174" s="90"/>
      <c r="LAE174" s="90"/>
      <c r="LAF174" s="90"/>
      <c r="LAG174" s="90"/>
      <c r="LAH174" s="90"/>
      <c r="LAI174" s="90"/>
      <c r="LAJ174" s="90"/>
      <c r="LAK174" s="90"/>
      <c r="LAL174" s="90"/>
      <c r="LAM174" s="90"/>
      <c r="LAN174" s="90"/>
      <c r="LAO174" s="90"/>
      <c r="LAP174" s="90"/>
      <c r="LAQ174" s="90"/>
      <c r="LAR174" s="90"/>
      <c r="LAS174" s="90"/>
      <c r="LAT174" s="90"/>
      <c r="LAU174" s="90"/>
      <c r="LAV174" s="90"/>
      <c r="LAW174" s="90"/>
      <c r="LAX174" s="90"/>
      <c r="LAY174" s="90"/>
      <c r="LAZ174" s="90"/>
      <c r="LBA174" s="90"/>
      <c r="LBB174" s="90"/>
      <c r="LBC174" s="90"/>
      <c r="LBD174" s="90"/>
      <c r="LBE174" s="90"/>
      <c r="LBF174" s="90"/>
      <c r="LBG174" s="90"/>
      <c r="LBH174" s="90"/>
      <c r="LBI174" s="90"/>
      <c r="LBJ174" s="90"/>
      <c r="LBK174" s="90"/>
      <c r="LBL174" s="90"/>
      <c r="LBM174" s="90"/>
      <c r="LBN174" s="90"/>
      <c r="LBO174" s="90"/>
      <c r="LBP174" s="90"/>
      <c r="LBQ174" s="90"/>
      <c r="LBR174" s="90"/>
      <c r="LBS174" s="90"/>
      <c r="LBT174" s="90"/>
      <c r="LBU174" s="90"/>
      <c r="LBV174" s="90"/>
      <c r="LBW174" s="90"/>
      <c r="LBX174" s="90"/>
      <c r="LBY174" s="90"/>
      <c r="LBZ174" s="90"/>
      <c r="LCA174" s="90"/>
      <c r="LCB174" s="90"/>
      <c r="LCC174" s="90"/>
      <c r="LCD174" s="90"/>
      <c r="LCE174" s="90"/>
      <c r="LCF174" s="90"/>
      <c r="LCG174" s="90"/>
      <c r="LCH174" s="90"/>
      <c r="LCI174" s="90"/>
      <c r="LCJ174" s="90"/>
      <c r="LCK174" s="90"/>
      <c r="LCL174" s="90"/>
      <c r="LCM174" s="90"/>
      <c r="LCN174" s="90"/>
      <c r="LCO174" s="90"/>
      <c r="LCP174" s="90"/>
      <c r="LCQ174" s="90"/>
      <c r="LCR174" s="90"/>
      <c r="LCS174" s="90"/>
      <c r="LCT174" s="90"/>
      <c r="LCU174" s="90"/>
      <c r="LCV174" s="90"/>
      <c r="LCW174" s="90"/>
      <c r="LCX174" s="90"/>
      <c r="LCY174" s="90"/>
      <c r="LCZ174" s="90"/>
      <c r="LDA174" s="90"/>
      <c r="LDB174" s="90"/>
      <c r="LDC174" s="90"/>
      <c r="LDD174" s="90"/>
      <c r="LDE174" s="90"/>
      <c r="LDF174" s="90"/>
      <c r="LDG174" s="90"/>
      <c r="LDH174" s="90"/>
      <c r="LDI174" s="90"/>
      <c r="LDJ174" s="90"/>
      <c r="LDK174" s="90"/>
      <c r="LDL174" s="90"/>
      <c r="LDM174" s="90"/>
      <c r="LDN174" s="90"/>
      <c r="LDO174" s="90"/>
      <c r="LDP174" s="90"/>
      <c r="LDQ174" s="90"/>
      <c r="LDR174" s="90"/>
      <c r="LDS174" s="90"/>
      <c r="LDT174" s="90"/>
      <c r="LDU174" s="90"/>
      <c r="LDV174" s="90"/>
      <c r="LDW174" s="90"/>
      <c r="LDX174" s="90"/>
      <c r="LDY174" s="90"/>
      <c r="LDZ174" s="90"/>
      <c r="LEA174" s="90"/>
      <c r="LEB174" s="90"/>
      <c r="LEC174" s="90"/>
      <c r="LED174" s="90"/>
      <c r="LEE174" s="90"/>
      <c r="LEF174" s="90"/>
      <c r="LEG174" s="90"/>
      <c r="LEH174" s="90"/>
      <c r="LEI174" s="90"/>
      <c r="LEJ174" s="90"/>
      <c r="LEK174" s="90"/>
      <c r="LEL174" s="90"/>
      <c r="LEM174" s="90"/>
      <c r="LEN174" s="90"/>
      <c r="LEO174" s="90"/>
      <c r="LEP174" s="90"/>
      <c r="LEQ174" s="90"/>
      <c r="LER174" s="90"/>
      <c r="LES174" s="90"/>
      <c r="LET174" s="90"/>
      <c r="LEU174" s="90"/>
      <c r="LEV174" s="90"/>
      <c r="LEW174" s="90"/>
      <c r="LEX174" s="90"/>
      <c r="LEY174" s="90"/>
      <c r="LEZ174" s="90"/>
      <c r="LFA174" s="90"/>
      <c r="LFB174" s="90"/>
      <c r="LFC174" s="90"/>
      <c r="LFD174" s="90"/>
      <c r="LFE174" s="90"/>
      <c r="LFF174" s="90"/>
      <c r="LFG174" s="90"/>
      <c r="LFH174" s="90"/>
      <c r="LFI174" s="90"/>
      <c r="LFJ174" s="90"/>
      <c r="LFK174" s="90"/>
      <c r="LFL174" s="90"/>
      <c r="LFM174" s="90"/>
      <c r="LFN174" s="90"/>
      <c r="LFO174" s="90"/>
      <c r="LFP174" s="90"/>
      <c r="LFQ174" s="90"/>
      <c r="LFR174" s="90"/>
      <c r="LFS174" s="90"/>
      <c r="LFT174" s="90"/>
      <c r="LFU174" s="90"/>
      <c r="LFV174" s="90"/>
      <c r="LFW174" s="90"/>
      <c r="LFX174" s="90"/>
      <c r="LFY174" s="90"/>
      <c r="LFZ174" s="90"/>
      <c r="LGA174" s="90"/>
      <c r="LGB174" s="90"/>
      <c r="LGC174" s="90"/>
      <c r="LGD174" s="90"/>
      <c r="LGE174" s="90"/>
      <c r="LGF174" s="90"/>
      <c r="LGG174" s="90"/>
      <c r="LGH174" s="90"/>
      <c r="LGI174" s="90"/>
      <c r="LGJ174" s="90"/>
      <c r="LGK174" s="90"/>
      <c r="LGL174" s="90"/>
      <c r="LGM174" s="90"/>
      <c r="LGN174" s="90"/>
      <c r="LGO174" s="90"/>
      <c r="LGP174" s="90"/>
      <c r="LGQ174" s="90"/>
      <c r="LGR174" s="90"/>
      <c r="LGS174" s="90"/>
      <c r="LGT174" s="90"/>
      <c r="LGU174" s="90"/>
      <c r="LGV174" s="90"/>
      <c r="LGW174" s="90"/>
      <c r="LGX174" s="90"/>
      <c r="LGY174" s="90"/>
      <c r="LGZ174" s="90"/>
      <c r="LHA174" s="90"/>
      <c r="LHB174" s="90"/>
      <c r="LHC174" s="90"/>
      <c r="LHD174" s="90"/>
      <c r="LHE174" s="90"/>
      <c r="LHF174" s="90"/>
      <c r="LHG174" s="90"/>
      <c r="LHH174" s="90"/>
      <c r="LHI174" s="90"/>
      <c r="LHJ174" s="90"/>
      <c r="LHK174" s="90"/>
      <c r="LHL174" s="90"/>
      <c r="LHM174" s="90"/>
      <c r="LHN174" s="90"/>
      <c r="LHO174" s="90"/>
      <c r="LHP174" s="90"/>
      <c r="LHQ174" s="90"/>
      <c r="LHR174" s="90"/>
      <c r="LHS174" s="90"/>
      <c r="LHT174" s="90"/>
      <c r="LHU174" s="90"/>
      <c r="LHV174" s="90"/>
      <c r="LHW174" s="90"/>
      <c r="LHX174" s="90"/>
      <c r="LHY174" s="90"/>
      <c r="LHZ174" s="90"/>
      <c r="LIA174" s="90"/>
      <c r="LIB174" s="90"/>
      <c r="LIC174" s="90"/>
      <c r="LID174" s="90"/>
      <c r="LIE174" s="90"/>
      <c r="LIF174" s="90"/>
      <c r="LIG174" s="90"/>
      <c r="LIH174" s="90"/>
      <c r="LII174" s="90"/>
      <c r="LIJ174" s="90"/>
      <c r="LIK174" s="90"/>
      <c r="LIL174" s="90"/>
      <c r="LIM174" s="90"/>
      <c r="LIN174" s="90"/>
      <c r="LIO174" s="90"/>
      <c r="LIP174" s="90"/>
      <c r="LIQ174" s="90"/>
      <c r="LIR174" s="90"/>
      <c r="LIS174" s="90"/>
      <c r="LIT174" s="90"/>
      <c r="LIU174" s="90"/>
      <c r="LIV174" s="90"/>
      <c r="LIW174" s="90"/>
      <c r="LIX174" s="90"/>
      <c r="LIY174" s="90"/>
      <c r="LIZ174" s="90"/>
      <c r="LJA174" s="90"/>
      <c r="LJB174" s="90"/>
      <c r="LJC174" s="90"/>
      <c r="LJD174" s="90"/>
      <c r="LJE174" s="90"/>
      <c r="LJF174" s="90"/>
      <c r="LJG174" s="90"/>
      <c r="LJH174" s="90"/>
      <c r="LJI174" s="90"/>
      <c r="LJJ174" s="90"/>
      <c r="LJK174" s="90"/>
      <c r="LJL174" s="90"/>
      <c r="LJM174" s="90"/>
      <c r="LJN174" s="90"/>
      <c r="LJO174" s="90"/>
      <c r="LJP174" s="90"/>
      <c r="LJQ174" s="90"/>
      <c r="LJR174" s="90"/>
      <c r="LJS174" s="90"/>
      <c r="LJT174" s="90"/>
      <c r="LJU174" s="90"/>
      <c r="LJV174" s="90"/>
      <c r="LJW174" s="90"/>
      <c r="LJX174" s="90"/>
      <c r="LJY174" s="90"/>
      <c r="LJZ174" s="90"/>
      <c r="LKA174" s="90"/>
      <c r="LKB174" s="90"/>
      <c r="LKC174" s="90"/>
      <c r="LKD174" s="90"/>
      <c r="LKE174" s="90"/>
      <c r="LKF174" s="90"/>
      <c r="LKG174" s="90"/>
      <c r="LKH174" s="90"/>
      <c r="LKI174" s="90"/>
      <c r="LKJ174" s="90"/>
      <c r="LKK174" s="90"/>
      <c r="LKL174" s="90"/>
      <c r="LKM174" s="90"/>
      <c r="LKN174" s="90"/>
      <c r="LKO174" s="90"/>
      <c r="LKP174" s="90"/>
      <c r="LKQ174" s="90"/>
      <c r="LKR174" s="90"/>
      <c r="LKS174" s="90"/>
      <c r="LKT174" s="90"/>
      <c r="LKU174" s="90"/>
      <c r="LKV174" s="90"/>
      <c r="LKW174" s="90"/>
      <c r="LKX174" s="90"/>
      <c r="LKY174" s="90"/>
      <c r="LKZ174" s="90"/>
      <c r="LLA174" s="90"/>
      <c r="LLB174" s="90"/>
      <c r="LLC174" s="90"/>
      <c r="LLD174" s="90"/>
      <c r="LLE174" s="90"/>
      <c r="LLF174" s="90"/>
      <c r="LLG174" s="90"/>
      <c r="LLH174" s="90"/>
      <c r="LLI174" s="90"/>
      <c r="LLJ174" s="90"/>
      <c r="LLK174" s="90"/>
      <c r="LLL174" s="90"/>
      <c r="LLM174" s="90"/>
      <c r="LLN174" s="90"/>
      <c r="LLO174" s="90"/>
      <c r="LLP174" s="90"/>
      <c r="LLQ174" s="90"/>
      <c r="LLR174" s="90"/>
      <c r="LLS174" s="90"/>
      <c r="LLT174" s="90"/>
      <c r="LLU174" s="90"/>
      <c r="LLV174" s="90"/>
      <c r="LLW174" s="90"/>
      <c r="LLX174" s="90"/>
      <c r="LLY174" s="90"/>
      <c r="LLZ174" s="90"/>
      <c r="LMA174" s="90"/>
      <c r="LMB174" s="90"/>
      <c r="LMC174" s="90"/>
      <c r="LMD174" s="90"/>
      <c r="LME174" s="90"/>
      <c r="LMF174" s="90"/>
      <c r="LMG174" s="90"/>
      <c r="LMH174" s="90"/>
      <c r="LMI174" s="90"/>
      <c r="LMJ174" s="90"/>
      <c r="LMK174" s="90"/>
      <c r="LML174" s="90"/>
      <c r="LMM174" s="90"/>
      <c r="LMN174" s="90"/>
      <c r="LMO174" s="90"/>
      <c r="LMP174" s="90"/>
      <c r="LMQ174" s="90"/>
      <c r="LMR174" s="90"/>
      <c r="LMS174" s="90"/>
      <c r="LMT174" s="90"/>
      <c r="LMU174" s="90"/>
      <c r="LMV174" s="90"/>
      <c r="LMW174" s="90"/>
      <c r="LMX174" s="90"/>
      <c r="LMY174" s="90"/>
      <c r="LMZ174" s="90"/>
      <c r="LNA174" s="90"/>
      <c r="LNB174" s="90"/>
      <c r="LNC174" s="90"/>
      <c r="LND174" s="90"/>
      <c r="LNE174" s="90"/>
      <c r="LNF174" s="90"/>
      <c r="LNG174" s="90"/>
      <c r="LNH174" s="90"/>
      <c r="LNI174" s="90"/>
      <c r="LNJ174" s="90"/>
      <c r="LNK174" s="90"/>
      <c r="LNL174" s="90"/>
      <c r="LNM174" s="90"/>
      <c r="LNN174" s="90"/>
      <c r="LNO174" s="90"/>
      <c r="LNP174" s="90"/>
      <c r="LNQ174" s="90"/>
      <c r="LNR174" s="90"/>
      <c r="LNS174" s="90"/>
      <c r="LNT174" s="90"/>
      <c r="LNU174" s="90"/>
      <c r="LNV174" s="90"/>
      <c r="LNW174" s="90"/>
      <c r="LNX174" s="90"/>
      <c r="LNY174" s="90"/>
      <c r="LNZ174" s="90"/>
      <c r="LOA174" s="90"/>
      <c r="LOB174" s="90"/>
      <c r="LOC174" s="90"/>
      <c r="LOD174" s="90"/>
      <c r="LOE174" s="90"/>
      <c r="LOF174" s="90"/>
      <c r="LOG174" s="90"/>
      <c r="LOH174" s="90"/>
      <c r="LOI174" s="90"/>
      <c r="LOJ174" s="90"/>
      <c r="LOK174" s="90"/>
      <c r="LOL174" s="90"/>
      <c r="LOM174" s="90"/>
      <c r="LON174" s="90"/>
      <c r="LOO174" s="90"/>
      <c r="LOP174" s="90"/>
      <c r="LOQ174" s="90"/>
      <c r="LOR174" s="90"/>
      <c r="LOS174" s="90"/>
      <c r="LOT174" s="90"/>
      <c r="LOU174" s="90"/>
      <c r="LOV174" s="90"/>
      <c r="LOW174" s="90"/>
      <c r="LOX174" s="90"/>
      <c r="LOY174" s="90"/>
      <c r="LOZ174" s="90"/>
      <c r="LPA174" s="90"/>
      <c r="LPB174" s="90"/>
      <c r="LPC174" s="90"/>
      <c r="LPD174" s="90"/>
      <c r="LPE174" s="90"/>
      <c r="LPF174" s="90"/>
      <c r="LPG174" s="90"/>
      <c r="LPH174" s="90"/>
      <c r="LPI174" s="90"/>
      <c r="LPJ174" s="90"/>
      <c r="LPK174" s="90"/>
      <c r="LPL174" s="90"/>
      <c r="LPM174" s="90"/>
      <c r="LPN174" s="90"/>
      <c r="LPO174" s="90"/>
      <c r="LPP174" s="90"/>
      <c r="LPQ174" s="90"/>
      <c r="LPR174" s="90"/>
      <c r="LPS174" s="90"/>
      <c r="LPT174" s="90"/>
      <c r="LPU174" s="90"/>
      <c r="LPV174" s="90"/>
      <c r="LPW174" s="90"/>
      <c r="LPX174" s="90"/>
      <c r="LPY174" s="90"/>
      <c r="LPZ174" s="90"/>
      <c r="LQA174" s="90"/>
      <c r="LQB174" s="90"/>
      <c r="LQC174" s="90"/>
      <c r="LQD174" s="90"/>
      <c r="LQE174" s="90"/>
      <c r="LQF174" s="90"/>
      <c r="LQG174" s="90"/>
      <c r="LQH174" s="90"/>
      <c r="LQI174" s="90"/>
      <c r="LQJ174" s="90"/>
      <c r="LQK174" s="90"/>
      <c r="LQL174" s="90"/>
      <c r="LQM174" s="90"/>
      <c r="LQN174" s="90"/>
      <c r="LQO174" s="90"/>
      <c r="LQP174" s="90"/>
      <c r="LQQ174" s="90"/>
      <c r="LQR174" s="90"/>
      <c r="LQS174" s="90"/>
      <c r="LQT174" s="90"/>
      <c r="LQU174" s="90"/>
      <c r="LQV174" s="90"/>
      <c r="LQW174" s="90"/>
      <c r="LQX174" s="90"/>
      <c r="LQY174" s="90"/>
      <c r="LQZ174" s="90"/>
      <c r="LRA174" s="90"/>
      <c r="LRB174" s="90"/>
      <c r="LRC174" s="90"/>
      <c r="LRD174" s="90"/>
      <c r="LRE174" s="90"/>
      <c r="LRF174" s="90"/>
      <c r="LRG174" s="90"/>
      <c r="LRH174" s="90"/>
      <c r="LRI174" s="90"/>
      <c r="LRJ174" s="90"/>
      <c r="LRK174" s="90"/>
      <c r="LRL174" s="90"/>
      <c r="LRM174" s="90"/>
      <c r="LRN174" s="90"/>
      <c r="LRO174" s="90"/>
      <c r="LRP174" s="90"/>
      <c r="LRQ174" s="90"/>
      <c r="LRR174" s="90"/>
      <c r="LRS174" s="90"/>
      <c r="LRT174" s="90"/>
      <c r="LRU174" s="90"/>
      <c r="LRV174" s="90"/>
      <c r="LRW174" s="90"/>
      <c r="LRX174" s="90"/>
      <c r="LRY174" s="90"/>
      <c r="LRZ174" s="90"/>
      <c r="LSA174" s="90"/>
      <c r="LSB174" s="90"/>
      <c r="LSC174" s="90"/>
      <c r="LSD174" s="90"/>
      <c r="LSE174" s="90"/>
      <c r="LSF174" s="90"/>
      <c r="LSG174" s="90"/>
      <c r="LSH174" s="90"/>
      <c r="LSI174" s="90"/>
      <c r="LSJ174" s="90"/>
      <c r="LSK174" s="90"/>
      <c r="LSL174" s="90"/>
      <c r="LSM174" s="90"/>
      <c r="LSN174" s="90"/>
      <c r="LSO174" s="90"/>
      <c r="LSP174" s="90"/>
      <c r="LSQ174" s="90"/>
      <c r="LSR174" s="90"/>
      <c r="LSS174" s="90"/>
      <c r="LST174" s="90"/>
      <c r="LSU174" s="90"/>
      <c r="LSV174" s="90"/>
      <c r="LSW174" s="90"/>
      <c r="LSX174" s="90"/>
      <c r="LSY174" s="90"/>
      <c r="LSZ174" s="90"/>
      <c r="LTA174" s="90"/>
      <c r="LTB174" s="90"/>
      <c r="LTC174" s="90"/>
      <c r="LTD174" s="90"/>
      <c r="LTE174" s="90"/>
      <c r="LTF174" s="90"/>
      <c r="LTG174" s="90"/>
      <c r="LTH174" s="90"/>
      <c r="LTI174" s="90"/>
      <c r="LTJ174" s="90"/>
      <c r="LTK174" s="90"/>
      <c r="LTL174" s="90"/>
      <c r="LTM174" s="90"/>
      <c r="LTN174" s="90"/>
      <c r="LTO174" s="90"/>
      <c r="LTP174" s="90"/>
      <c r="LTQ174" s="90"/>
      <c r="LTR174" s="90"/>
      <c r="LTS174" s="90"/>
      <c r="LTT174" s="90"/>
      <c r="LTU174" s="90"/>
      <c r="LTV174" s="90"/>
      <c r="LTW174" s="90"/>
      <c r="LTX174" s="90"/>
      <c r="LTY174" s="90"/>
      <c r="LTZ174" s="90"/>
      <c r="LUA174" s="90"/>
      <c r="LUB174" s="90"/>
      <c r="LUC174" s="90"/>
      <c r="LUD174" s="90"/>
      <c r="LUE174" s="90"/>
      <c r="LUF174" s="90"/>
      <c r="LUG174" s="90"/>
      <c r="LUH174" s="90"/>
      <c r="LUI174" s="90"/>
      <c r="LUJ174" s="90"/>
      <c r="LUK174" s="90"/>
      <c r="LUL174" s="90"/>
      <c r="LUM174" s="90"/>
      <c r="LUN174" s="90"/>
      <c r="LUO174" s="90"/>
      <c r="LUP174" s="90"/>
      <c r="LUQ174" s="90"/>
      <c r="LUR174" s="90"/>
      <c r="LUS174" s="90"/>
      <c r="LUT174" s="90"/>
      <c r="LUU174" s="90"/>
      <c r="LUV174" s="90"/>
      <c r="LUW174" s="90"/>
      <c r="LUX174" s="90"/>
      <c r="LUY174" s="90"/>
      <c r="LUZ174" s="90"/>
      <c r="LVA174" s="90"/>
      <c r="LVB174" s="90"/>
      <c r="LVC174" s="90"/>
      <c r="LVD174" s="90"/>
      <c r="LVE174" s="90"/>
      <c r="LVF174" s="90"/>
      <c r="LVG174" s="90"/>
      <c r="LVH174" s="90"/>
      <c r="LVI174" s="90"/>
      <c r="LVJ174" s="90"/>
      <c r="LVK174" s="90"/>
      <c r="LVL174" s="90"/>
      <c r="LVM174" s="90"/>
      <c r="LVN174" s="90"/>
      <c r="LVO174" s="90"/>
      <c r="LVP174" s="90"/>
      <c r="LVQ174" s="90"/>
      <c r="LVR174" s="90"/>
      <c r="LVS174" s="90"/>
      <c r="LVT174" s="90"/>
      <c r="LVU174" s="90"/>
      <c r="LVV174" s="90"/>
      <c r="LVW174" s="90"/>
      <c r="LVX174" s="90"/>
      <c r="LVY174" s="90"/>
      <c r="LVZ174" s="90"/>
      <c r="LWA174" s="90"/>
      <c r="LWB174" s="90"/>
      <c r="LWC174" s="90"/>
      <c r="LWD174" s="90"/>
      <c r="LWE174" s="90"/>
      <c r="LWF174" s="90"/>
      <c r="LWG174" s="90"/>
      <c r="LWH174" s="90"/>
      <c r="LWI174" s="90"/>
      <c r="LWJ174" s="90"/>
      <c r="LWK174" s="90"/>
      <c r="LWL174" s="90"/>
      <c r="LWM174" s="90"/>
      <c r="LWN174" s="90"/>
      <c r="LWO174" s="90"/>
      <c r="LWP174" s="90"/>
      <c r="LWQ174" s="90"/>
      <c r="LWR174" s="90"/>
      <c r="LWS174" s="90"/>
      <c r="LWT174" s="90"/>
      <c r="LWU174" s="90"/>
      <c r="LWV174" s="90"/>
      <c r="LWW174" s="90"/>
      <c r="LWX174" s="90"/>
      <c r="LWY174" s="90"/>
      <c r="LWZ174" s="90"/>
      <c r="LXA174" s="90"/>
      <c r="LXB174" s="90"/>
      <c r="LXC174" s="90"/>
      <c r="LXD174" s="90"/>
      <c r="LXE174" s="90"/>
      <c r="LXF174" s="90"/>
      <c r="LXG174" s="90"/>
      <c r="LXH174" s="90"/>
      <c r="LXI174" s="90"/>
      <c r="LXJ174" s="90"/>
      <c r="LXK174" s="90"/>
      <c r="LXL174" s="90"/>
      <c r="LXM174" s="90"/>
      <c r="LXN174" s="90"/>
      <c r="LXO174" s="90"/>
      <c r="LXP174" s="90"/>
      <c r="LXQ174" s="90"/>
      <c r="LXR174" s="90"/>
      <c r="LXS174" s="90"/>
      <c r="LXT174" s="90"/>
      <c r="LXU174" s="90"/>
      <c r="LXV174" s="90"/>
      <c r="LXW174" s="90"/>
      <c r="LXX174" s="90"/>
      <c r="LXY174" s="90"/>
      <c r="LXZ174" s="90"/>
      <c r="LYA174" s="90"/>
      <c r="LYB174" s="90"/>
      <c r="LYC174" s="90"/>
      <c r="LYD174" s="90"/>
      <c r="LYE174" s="90"/>
      <c r="LYF174" s="90"/>
      <c r="LYG174" s="90"/>
      <c r="LYH174" s="90"/>
      <c r="LYI174" s="90"/>
      <c r="LYJ174" s="90"/>
      <c r="LYK174" s="90"/>
      <c r="LYL174" s="90"/>
      <c r="LYM174" s="90"/>
      <c r="LYN174" s="90"/>
      <c r="LYO174" s="90"/>
      <c r="LYP174" s="90"/>
      <c r="LYQ174" s="90"/>
      <c r="LYR174" s="90"/>
      <c r="LYS174" s="90"/>
      <c r="LYT174" s="90"/>
      <c r="LYU174" s="90"/>
      <c r="LYV174" s="90"/>
      <c r="LYW174" s="90"/>
      <c r="LYX174" s="90"/>
      <c r="LYY174" s="90"/>
      <c r="LYZ174" s="90"/>
      <c r="LZA174" s="90"/>
      <c r="LZB174" s="90"/>
      <c r="LZC174" s="90"/>
      <c r="LZD174" s="90"/>
      <c r="LZE174" s="90"/>
      <c r="LZF174" s="90"/>
      <c r="LZG174" s="90"/>
      <c r="LZH174" s="90"/>
      <c r="LZI174" s="90"/>
      <c r="LZJ174" s="90"/>
      <c r="LZK174" s="90"/>
      <c r="LZL174" s="90"/>
      <c r="LZM174" s="90"/>
      <c r="LZN174" s="90"/>
      <c r="LZO174" s="90"/>
      <c r="LZP174" s="90"/>
      <c r="LZQ174" s="90"/>
      <c r="LZR174" s="90"/>
      <c r="LZS174" s="90"/>
      <c r="LZT174" s="90"/>
      <c r="LZU174" s="90"/>
      <c r="LZV174" s="90"/>
      <c r="LZW174" s="90"/>
      <c r="LZX174" s="90"/>
      <c r="LZY174" s="90"/>
      <c r="LZZ174" s="90"/>
      <c r="MAA174" s="90"/>
      <c r="MAB174" s="90"/>
      <c r="MAC174" s="90"/>
      <c r="MAD174" s="90"/>
      <c r="MAE174" s="90"/>
      <c r="MAF174" s="90"/>
      <c r="MAG174" s="90"/>
      <c r="MAH174" s="90"/>
      <c r="MAI174" s="90"/>
      <c r="MAJ174" s="90"/>
      <c r="MAK174" s="90"/>
      <c r="MAL174" s="90"/>
      <c r="MAM174" s="90"/>
      <c r="MAN174" s="90"/>
      <c r="MAO174" s="90"/>
      <c r="MAP174" s="90"/>
      <c r="MAQ174" s="90"/>
      <c r="MAR174" s="90"/>
      <c r="MAS174" s="90"/>
      <c r="MAT174" s="90"/>
      <c r="MAU174" s="90"/>
      <c r="MAV174" s="90"/>
      <c r="MAW174" s="90"/>
      <c r="MAX174" s="90"/>
      <c r="MAY174" s="90"/>
      <c r="MAZ174" s="90"/>
      <c r="MBA174" s="90"/>
      <c r="MBB174" s="90"/>
      <c r="MBC174" s="90"/>
      <c r="MBD174" s="90"/>
      <c r="MBE174" s="90"/>
      <c r="MBF174" s="90"/>
      <c r="MBG174" s="90"/>
      <c r="MBH174" s="90"/>
      <c r="MBI174" s="90"/>
      <c r="MBJ174" s="90"/>
      <c r="MBK174" s="90"/>
      <c r="MBL174" s="90"/>
      <c r="MBM174" s="90"/>
      <c r="MBN174" s="90"/>
      <c r="MBO174" s="90"/>
      <c r="MBP174" s="90"/>
      <c r="MBQ174" s="90"/>
      <c r="MBR174" s="90"/>
      <c r="MBS174" s="90"/>
      <c r="MBT174" s="90"/>
      <c r="MBU174" s="90"/>
      <c r="MBV174" s="90"/>
      <c r="MBW174" s="90"/>
      <c r="MBX174" s="90"/>
      <c r="MBY174" s="90"/>
      <c r="MBZ174" s="90"/>
      <c r="MCA174" s="90"/>
      <c r="MCB174" s="90"/>
      <c r="MCC174" s="90"/>
      <c r="MCD174" s="90"/>
      <c r="MCE174" s="90"/>
      <c r="MCF174" s="90"/>
      <c r="MCG174" s="90"/>
      <c r="MCH174" s="90"/>
      <c r="MCI174" s="90"/>
      <c r="MCJ174" s="90"/>
      <c r="MCK174" s="90"/>
      <c r="MCL174" s="90"/>
      <c r="MCM174" s="90"/>
      <c r="MCN174" s="90"/>
      <c r="MCO174" s="90"/>
      <c r="MCP174" s="90"/>
      <c r="MCQ174" s="90"/>
      <c r="MCR174" s="90"/>
      <c r="MCS174" s="90"/>
      <c r="MCT174" s="90"/>
      <c r="MCU174" s="90"/>
      <c r="MCV174" s="90"/>
      <c r="MCW174" s="90"/>
      <c r="MCX174" s="90"/>
      <c r="MCY174" s="90"/>
      <c r="MCZ174" s="90"/>
      <c r="MDA174" s="90"/>
      <c r="MDB174" s="90"/>
      <c r="MDC174" s="90"/>
      <c r="MDD174" s="90"/>
      <c r="MDE174" s="90"/>
      <c r="MDF174" s="90"/>
      <c r="MDG174" s="90"/>
      <c r="MDH174" s="90"/>
      <c r="MDI174" s="90"/>
      <c r="MDJ174" s="90"/>
      <c r="MDK174" s="90"/>
      <c r="MDL174" s="90"/>
      <c r="MDM174" s="90"/>
      <c r="MDN174" s="90"/>
      <c r="MDO174" s="90"/>
      <c r="MDP174" s="90"/>
      <c r="MDQ174" s="90"/>
      <c r="MDR174" s="90"/>
      <c r="MDS174" s="90"/>
      <c r="MDT174" s="90"/>
      <c r="MDU174" s="90"/>
      <c r="MDV174" s="90"/>
      <c r="MDW174" s="90"/>
      <c r="MDX174" s="90"/>
      <c r="MDY174" s="90"/>
      <c r="MDZ174" s="90"/>
      <c r="MEA174" s="90"/>
      <c r="MEB174" s="90"/>
      <c r="MEC174" s="90"/>
      <c r="MED174" s="90"/>
      <c r="MEE174" s="90"/>
      <c r="MEF174" s="90"/>
      <c r="MEG174" s="90"/>
      <c r="MEH174" s="90"/>
      <c r="MEI174" s="90"/>
      <c r="MEJ174" s="90"/>
      <c r="MEK174" s="90"/>
      <c r="MEL174" s="90"/>
      <c r="MEM174" s="90"/>
      <c r="MEN174" s="90"/>
      <c r="MEO174" s="90"/>
      <c r="MEP174" s="90"/>
      <c r="MEQ174" s="90"/>
      <c r="MER174" s="90"/>
      <c r="MES174" s="90"/>
      <c r="MET174" s="90"/>
      <c r="MEU174" s="90"/>
      <c r="MEV174" s="90"/>
      <c r="MEW174" s="90"/>
      <c r="MEX174" s="90"/>
      <c r="MEY174" s="90"/>
      <c r="MEZ174" s="90"/>
      <c r="MFA174" s="90"/>
      <c r="MFB174" s="90"/>
      <c r="MFC174" s="90"/>
      <c r="MFD174" s="90"/>
      <c r="MFE174" s="90"/>
      <c r="MFF174" s="90"/>
      <c r="MFG174" s="90"/>
      <c r="MFH174" s="90"/>
      <c r="MFI174" s="90"/>
      <c r="MFJ174" s="90"/>
      <c r="MFK174" s="90"/>
      <c r="MFL174" s="90"/>
      <c r="MFM174" s="90"/>
      <c r="MFN174" s="90"/>
      <c r="MFO174" s="90"/>
      <c r="MFP174" s="90"/>
      <c r="MFQ174" s="90"/>
      <c r="MFR174" s="90"/>
      <c r="MFS174" s="90"/>
      <c r="MFT174" s="90"/>
      <c r="MFU174" s="90"/>
      <c r="MFV174" s="90"/>
      <c r="MFW174" s="90"/>
      <c r="MFX174" s="90"/>
      <c r="MFY174" s="90"/>
      <c r="MFZ174" s="90"/>
      <c r="MGA174" s="90"/>
      <c r="MGB174" s="90"/>
      <c r="MGC174" s="90"/>
      <c r="MGD174" s="90"/>
      <c r="MGE174" s="90"/>
      <c r="MGF174" s="90"/>
      <c r="MGG174" s="90"/>
      <c r="MGH174" s="90"/>
      <c r="MGI174" s="90"/>
      <c r="MGJ174" s="90"/>
      <c r="MGK174" s="90"/>
      <c r="MGL174" s="90"/>
      <c r="MGM174" s="90"/>
      <c r="MGN174" s="90"/>
      <c r="MGO174" s="90"/>
      <c r="MGP174" s="90"/>
      <c r="MGQ174" s="90"/>
      <c r="MGR174" s="90"/>
      <c r="MGS174" s="90"/>
      <c r="MGT174" s="90"/>
      <c r="MGU174" s="90"/>
      <c r="MGV174" s="90"/>
      <c r="MGW174" s="90"/>
      <c r="MGX174" s="90"/>
      <c r="MGY174" s="90"/>
      <c r="MGZ174" s="90"/>
      <c r="MHA174" s="90"/>
      <c r="MHB174" s="90"/>
      <c r="MHC174" s="90"/>
      <c r="MHD174" s="90"/>
      <c r="MHE174" s="90"/>
      <c r="MHF174" s="90"/>
      <c r="MHG174" s="90"/>
      <c r="MHH174" s="90"/>
      <c r="MHI174" s="90"/>
      <c r="MHJ174" s="90"/>
      <c r="MHK174" s="90"/>
      <c r="MHL174" s="90"/>
      <c r="MHM174" s="90"/>
      <c r="MHN174" s="90"/>
      <c r="MHO174" s="90"/>
      <c r="MHP174" s="90"/>
      <c r="MHQ174" s="90"/>
      <c r="MHR174" s="90"/>
      <c r="MHS174" s="90"/>
      <c r="MHT174" s="90"/>
      <c r="MHU174" s="90"/>
      <c r="MHV174" s="90"/>
      <c r="MHW174" s="90"/>
      <c r="MHX174" s="90"/>
      <c r="MHY174" s="90"/>
      <c r="MHZ174" s="90"/>
      <c r="MIA174" s="90"/>
      <c r="MIB174" s="90"/>
      <c r="MIC174" s="90"/>
      <c r="MID174" s="90"/>
      <c r="MIE174" s="90"/>
      <c r="MIF174" s="90"/>
      <c r="MIG174" s="90"/>
      <c r="MIH174" s="90"/>
      <c r="MII174" s="90"/>
      <c r="MIJ174" s="90"/>
      <c r="MIK174" s="90"/>
      <c r="MIL174" s="90"/>
      <c r="MIM174" s="90"/>
      <c r="MIN174" s="90"/>
      <c r="MIO174" s="90"/>
      <c r="MIP174" s="90"/>
      <c r="MIQ174" s="90"/>
      <c r="MIR174" s="90"/>
      <c r="MIS174" s="90"/>
      <c r="MIT174" s="90"/>
      <c r="MIU174" s="90"/>
      <c r="MIV174" s="90"/>
      <c r="MIW174" s="90"/>
      <c r="MIX174" s="90"/>
      <c r="MIY174" s="90"/>
      <c r="MIZ174" s="90"/>
      <c r="MJA174" s="90"/>
      <c r="MJB174" s="90"/>
      <c r="MJC174" s="90"/>
      <c r="MJD174" s="90"/>
      <c r="MJE174" s="90"/>
      <c r="MJF174" s="90"/>
      <c r="MJG174" s="90"/>
      <c r="MJH174" s="90"/>
      <c r="MJI174" s="90"/>
      <c r="MJJ174" s="90"/>
      <c r="MJK174" s="90"/>
      <c r="MJL174" s="90"/>
      <c r="MJM174" s="90"/>
      <c r="MJN174" s="90"/>
      <c r="MJO174" s="90"/>
      <c r="MJP174" s="90"/>
      <c r="MJQ174" s="90"/>
      <c r="MJR174" s="90"/>
      <c r="MJS174" s="90"/>
      <c r="MJT174" s="90"/>
      <c r="MJU174" s="90"/>
      <c r="MJV174" s="90"/>
      <c r="MJW174" s="90"/>
      <c r="MJX174" s="90"/>
      <c r="MJY174" s="90"/>
      <c r="MJZ174" s="90"/>
      <c r="MKA174" s="90"/>
      <c r="MKB174" s="90"/>
      <c r="MKC174" s="90"/>
      <c r="MKD174" s="90"/>
      <c r="MKE174" s="90"/>
      <c r="MKF174" s="90"/>
      <c r="MKG174" s="90"/>
      <c r="MKH174" s="90"/>
      <c r="MKI174" s="90"/>
      <c r="MKJ174" s="90"/>
      <c r="MKK174" s="90"/>
      <c r="MKL174" s="90"/>
      <c r="MKM174" s="90"/>
      <c r="MKN174" s="90"/>
      <c r="MKO174" s="90"/>
      <c r="MKP174" s="90"/>
      <c r="MKQ174" s="90"/>
      <c r="MKR174" s="90"/>
      <c r="MKS174" s="90"/>
      <c r="MKT174" s="90"/>
      <c r="MKU174" s="90"/>
      <c r="MKV174" s="90"/>
      <c r="MKW174" s="90"/>
      <c r="MKX174" s="90"/>
      <c r="MKY174" s="90"/>
      <c r="MKZ174" s="90"/>
      <c r="MLA174" s="90"/>
      <c r="MLB174" s="90"/>
      <c r="MLC174" s="90"/>
      <c r="MLD174" s="90"/>
      <c r="MLE174" s="90"/>
      <c r="MLF174" s="90"/>
      <c r="MLG174" s="90"/>
      <c r="MLH174" s="90"/>
      <c r="MLI174" s="90"/>
      <c r="MLJ174" s="90"/>
      <c r="MLK174" s="90"/>
      <c r="MLL174" s="90"/>
      <c r="MLM174" s="90"/>
      <c r="MLN174" s="90"/>
      <c r="MLO174" s="90"/>
      <c r="MLP174" s="90"/>
      <c r="MLQ174" s="90"/>
      <c r="MLR174" s="90"/>
      <c r="MLS174" s="90"/>
      <c r="MLT174" s="90"/>
      <c r="MLU174" s="90"/>
      <c r="MLV174" s="90"/>
      <c r="MLW174" s="90"/>
      <c r="MLX174" s="90"/>
      <c r="MLY174" s="90"/>
      <c r="MLZ174" s="90"/>
      <c r="MMA174" s="90"/>
      <c r="MMB174" s="90"/>
      <c r="MMC174" s="90"/>
      <c r="MMD174" s="90"/>
      <c r="MME174" s="90"/>
      <c r="MMF174" s="90"/>
      <c r="MMG174" s="90"/>
      <c r="MMH174" s="90"/>
      <c r="MMI174" s="90"/>
      <c r="MMJ174" s="90"/>
      <c r="MMK174" s="90"/>
      <c r="MML174" s="90"/>
      <c r="MMM174" s="90"/>
      <c r="MMN174" s="90"/>
      <c r="MMO174" s="90"/>
      <c r="MMP174" s="90"/>
      <c r="MMQ174" s="90"/>
      <c r="MMR174" s="90"/>
      <c r="MMS174" s="90"/>
      <c r="MMT174" s="90"/>
      <c r="MMU174" s="90"/>
      <c r="MMV174" s="90"/>
      <c r="MMW174" s="90"/>
      <c r="MMX174" s="90"/>
      <c r="MMY174" s="90"/>
      <c r="MMZ174" s="90"/>
      <c r="MNA174" s="90"/>
      <c r="MNB174" s="90"/>
      <c r="MNC174" s="90"/>
      <c r="MND174" s="90"/>
      <c r="MNE174" s="90"/>
      <c r="MNF174" s="90"/>
      <c r="MNG174" s="90"/>
      <c r="MNH174" s="90"/>
      <c r="MNI174" s="90"/>
      <c r="MNJ174" s="90"/>
      <c r="MNK174" s="90"/>
      <c r="MNL174" s="90"/>
      <c r="MNM174" s="90"/>
      <c r="MNN174" s="90"/>
      <c r="MNO174" s="90"/>
      <c r="MNP174" s="90"/>
      <c r="MNQ174" s="90"/>
      <c r="MNR174" s="90"/>
      <c r="MNS174" s="90"/>
      <c r="MNT174" s="90"/>
      <c r="MNU174" s="90"/>
      <c r="MNV174" s="90"/>
      <c r="MNW174" s="90"/>
      <c r="MNX174" s="90"/>
      <c r="MNY174" s="90"/>
      <c r="MNZ174" s="90"/>
      <c r="MOA174" s="90"/>
      <c r="MOB174" s="90"/>
      <c r="MOC174" s="90"/>
      <c r="MOD174" s="90"/>
      <c r="MOE174" s="90"/>
      <c r="MOF174" s="90"/>
      <c r="MOG174" s="90"/>
      <c r="MOH174" s="90"/>
      <c r="MOI174" s="90"/>
      <c r="MOJ174" s="90"/>
      <c r="MOK174" s="90"/>
      <c r="MOL174" s="90"/>
      <c r="MOM174" s="90"/>
      <c r="MON174" s="90"/>
      <c r="MOO174" s="90"/>
      <c r="MOP174" s="90"/>
      <c r="MOQ174" s="90"/>
      <c r="MOR174" s="90"/>
      <c r="MOS174" s="90"/>
      <c r="MOT174" s="90"/>
      <c r="MOU174" s="90"/>
      <c r="MOV174" s="90"/>
      <c r="MOW174" s="90"/>
      <c r="MOX174" s="90"/>
      <c r="MOY174" s="90"/>
      <c r="MOZ174" s="90"/>
      <c r="MPA174" s="90"/>
      <c r="MPB174" s="90"/>
      <c r="MPC174" s="90"/>
      <c r="MPD174" s="90"/>
      <c r="MPE174" s="90"/>
      <c r="MPF174" s="90"/>
      <c r="MPG174" s="90"/>
      <c r="MPH174" s="90"/>
      <c r="MPI174" s="90"/>
      <c r="MPJ174" s="90"/>
      <c r="MPK174" s="90"/>
      <c r="MPL174" s="90"/>
      <c r="MPM174" s="90"/>
      <c r="MPN174" s="90"/>
      <c r="MPO174" s="90"/>
      <c r="MPP174" s="90"/>
      <c r="MPQ174" s="90"/>
      <c r="MPR174" s="90"/>
      <c r="MPS174" s="90"/>
      <c r="MPT174" s="90"/>
      <c r="MPU174" s="90"/>
      <c r="MPV174" s="90"/>
      <c r="MPW174" s="90"/>
      <c r="MPX174" s="90"/>
      <c r="MPY174" s="90"/>
      <c r="MPZ174" s="90"/>
      <c r="MQA174" s="90"/>
      <c r="MQB174" s="90"/>
      <c r="MQC174" s="90"/>
      <c r="MQD174" s="90"/>
      <c r="MQE174" s="90"/>
      <c r="MQF174" s="90"/>
      <c r="MQG174" s="90"/>
      <c r="MQH174" s="90"/>
      <c r="MQI174" s="90"/>
      <c r="MQJ174" s="90"/>
      <c r="MQK174" s="90"/>
      <c r="MQL174" s="90"/>
      <c r="MQM174" s="90"/>
      <c r="MQN174" s="90"/>
      <c r="MQO174" s="90"/>
      <c r="MQP174" s="90"/>
      <c r="MQQ174" s="90"/>
      <c r="MQR174" s="90"/>
      <c r="MQS174" s="90"/>
      <c r="MQT174" s="90"/>
      <c r="MQU174" s="90"/>
      <c r="MQV174" s="90"/>
      <c r="MQW174" s="90"/>
      <c r="MQX174" s="90"/>
      <c r="MQY174" s="90"/>
      <c r="MQZ174" s="90"/>
      <c r="MRA174" s="90"/>
      <c r="MRB174" s="90"/>
      <c r="MRC174" s="90"/>
      <c r="MRD174" s="90"/>
      <c r="MRE174" s="90"/>
      <c r="MRF174" s="90"/>
      <c r="MRG174" s="90"/>
      <c r="MRH174" s="90"/>
      <c r="MRI174" s="90"/>
      <c r="MRJ174" s="90"/>
      <c r="MRK174" s="90"/>
      <c r="MRL174" s="90"/>
      <c r="MRM174" s="90"/>
      <c r="MRN174" s="90"/>
      <c r="MRO174" s="90"/>
      <c r="MRP174" s="90"/>
      <c r="MRQ174" s="90"/>
      <c r="MRR174" s="90"/>
      <c r="MRS174" s="90"/>
      <c r="MRT174" s="90"/>
      <c r="MRU174" s="90"/>
      <c r="MRV174" s="90"/>
      <c r="MRW174" s="90"/>
      <c r="MRX174" s="90"/>
      <c r="MRY174" s="90"/>
      <c r="MRZ174" s="90"/>
      <c r="MSA174" s="90"/>
      <c r="MSB174" s="90"/>
      <c r="MSC174" s="90"/>
      <c r="MSD174" s="90"/>
      <c r="MSE174" s="90"/>
      <c r="MSF174" s="90"/>
      <c r="MSG174" s="90"/>
      <c r="MSH174" s="90"/>
      <c r="MSI174" s="90"/>
      <c r="MSJ174" s="90"/>
      <c r="MSK174" s="90"/>
      <c r="MSL174" s="90"/>
      <c r="MSM174" s="90"/>
      <c r="MSN174" s="90"/>
      <c r="MSO174" s="90"/>
      <c r="MSP174" s="90"/>
      <c r="MSQ174" s="90"/>
      <c r="MSR174" s="90"/>
      <c r="MSS174" s="90"/>
      <c r="MST174" s="90"/>
      <c r="MSU174" s="90"/>
      <c r="MSV174" s="90"/>
      <c r="MSW174" s="90"/>
      <c r="MSX174" s="90"/>
      <c r="MSY174" s="90"/>
      <c r="MSZ174" s="90"/>
      <c r="MTA174" s="90"/>
      <c r="MTB174" s="90"/>
      <c r="MTC174" s="90"/>
      <c r="MTD174" s="90"/>
      <c r="MTE174" s="90"/>
      <c r="MTF174" s="90"/>
      <c r="MTG174" s="90"/>
      <c r="MTH174" s="90"/>
      <c r="MTI174" s="90"/>
      <c r="MTJ174" s="90"/>
      <c r="MTK174" s="90"/>
      <c r="MTL174" s="90"/>
      <c r="MTM174" s="90"/>
      <c r="MTN174" s="90"/>
      <c r="MTO174" s="90"/>
      <c r="MTP174" s="90"/>
      <c r="MTQ174" s="90"/>
      <c r="MTR174" s="90"/>
      <c r="MTS174" s="90"/>
      <c r="MTT174" s="90"/>
      <c r="MTU174" s="90"/>
      <c r="MTV174" s="90"/>
      <c r="MTW174" s="90"/>
      <c r="MTX174" s="90"/>
      <c r="MTY174" s="90"/>
      <c r="MTZ174" s="90"/>
      <c r="MUA174" s="90"/>
      <c r="MUB174" s="90"/>
      <c r="MUC174" s="90"/>
      <c r="MUD174" s="90"/>
      <c r="MUE174" s="90"/>
      <c r="MUF174" s="90"/>
      <c r="MUG174" s="90"/>
      <c r="MUH174" s="90"/>
      <c r="MUI174" s="90"/>
      <c r="MUJ174" s="90"/>
      <c r="MUK174" s="90"/>
      <c r="MUL174" s="90"/>
      <c r="MUM174" s="90"/>
      <c r="MUN174" s="90"/>
      <c r="MUO174" s="90"/>
      <c r="MUP174" s="90"/>
      <c r="MUQ174" s="90"/>
      <c r="MUR174" s="90"/>
      <c r="MUS174" s="90"/>
      <c r="MUT174" s="90"/>
      <c r="MUU174" s="90"/>
      <c r="MUV174" s="90"/>
      <c r="MUW174" s="90"/>
      <c r="MUX174" s="90"/>
      <c r="MUY174" s="90"/>
      <c r="MUZ174" s="90"/>
      <c r="MVA174" s="90"/>
      <c r="MVB174" s="90"/>
      <c r="MVC174" s="90"/>
      <c r="MVD174" s="90"/>
      <c r="MVE174" s="90"/>
      <c r="MVF174" s="90"/>
      <c r="MVG174" s="90"/>
      <c r="MVH174" s="90"/>
      <c r="MVI174" s="90"/>
      <c r="MVJ174" s="90"/>
      <c r="MVK174" s="90"/>
      <c r="MVL174" s="90"/>
      <c r="MVM174" s="90"/>
      <c r="MVN174" s="90"/>
      <c r="MVO174" s="90"/>
      <c r="MVP174" s="90"/>
      <c r="MVQ174" s="90"/>
      <c r="MVR174" s="90"/>
      <c r="MVS174" s="90"/>
      <c r="MVT174" s="90"/>
      <c r="MVU174" s="90"/>
      <c r="MVV174" s="90"/>
      <c r="MVW174" s="90"/>
      <c r="MVX174" s="90"/>
      <c r="MVY174" s="90"/>
      <c r="MVZ174" s="90"/>
      <c r="MWA174" s="90"/>
      <c r="MWB174" s="90"/>
      <c r="MWC174" s="90"/>
      <c r="MWD174" s="90"/>
      <c r="MWE174" s="90"/>
      <c r="MWF174" s="90"/>
      <c r="MWG174" s="90"/>
      <c r="MWH174" s="90"/>
      <c r="MWI174" s="90"/>
      <c r="MWJ174" s="90"/>
      <c r="MWK174" s="90"/>
      <c r="MWL174" s="90"/>
      <c r="MWM174" s="90"/>
      <c r="MWN174" s="90"/>
      <c r="MWO174" s="90"/>
      <c r="MWP174" s="90"/>
      <c r="MWQ174" s="90"/>
      <c r="MWR174" s="90"/>
      <c r="MWS174" s="90"/>
      <c r="MWT174" s="90"/>
      <c r="MWU174" s="90"/>
      <c r="MWV174" s="90"/>
      <c r="MWW174" s="90"/>
      <c r="MWX174" s="90"/>
      <c r="MWY174" s="90"/>
      <c r="MWZ174" s="90"/>
      <c r="MXA174" s="90"/>
      <c r="MXB174" s="90"/>
      <c r="MXC174" s="90"/>
      <c r="MXD174" s="90"/>
      <c r="MXE174" s="90"/>
      <c r="MXF174" s="90"/>
      <c r="MXG174" s="90"/>
      <c r="MXH174" s="90"/>
      <c r="MXI174" s="90"/>
      <c r="MXJ174" s="90"/>
      <c r="MXK174" s="90"/>
      <c r="MXL174" s="90"/>
      <c r="MXM174" s="90"/>
      <c r="MXN174" s="90"/>
      <c r="MXO174" s="90"/>
      <c r="MXP174" s="90"/>
      <c r="MXQ174" s="90"/>
      <c r="MXR174" s="90"/>
      <c r="MXS174" s="90"/>
      <c r="MXT174" s="90"/>
      <c r="MXU174" s="90"/>
      <c r="MXV174" s="90"/>
      <c r="MXW174" s="90"/>
      <c r="MXX174" s="90"/>
      <c r="MXY174" s="90"/>
      <c r="MXZ174" s="90"/>
      <c r="MYA174" s="90"/>
      <c r="MYB174" s="90"/>
      <c r="MYC174" s="90"/>
      <c r="MYD174" s="90"/>
      <c r="MYE174" s="90"/>
      <c r="MYF174" s="90"/>
      <c r="MYG174" s="90"/>
      <c r="MYH174" s="90"/>
      <c r="MYI174" s="90"/>
      <c r="MYJ174" s="90"/>
      <c r="MYK174" s="90"/>
      <c r="MYL174" s="90"/>
      <c r="MYM174" s="90"/>
      <c r="MYN174" s="90"/>
      <c r="MYO174" s="90"/>
      <c r="MYP174" s="90"/>
      <c r="MYQ174" s="90"/>
      <c r="MYR174" s="90"/>
      <c r="MYS174" s="90"/>
      <c r="MYT174" s="90"/>
      <c r="MYU174" s="90"/>
      <c r="MYV174" s="90"/>
      <c r="MYW174" s="90"/>
      <c r="MYX174" s="90"/>
      <c r="MYY174" s="90"/>
      <c r="MYZ174" s="90"/>
      <c r="MZA174" s="90"/>
      <c r="MZB174" s="90"/>
      <c r="MZC174" s="90"/>
      <c r="MZD174" s="90"/>
      <c r="MZE174" s="90"/>
      <c r="MZF174" s="90"/>
      <c r="MZG174" s="90"/>
      <c r="MZH174" s="90"/>
      <c r="MZI174" s="90"/>
      <c r="MZJ174" s="90"/>
      <c r="MZK174" s="90"/>
      <c r="MZL174" s="90"/>
      <c r="MZM174" s="90"/>
      <c r="MZN174" s="90"/>
      <c r="MZO174" s="90"/>
      <c r="MZP174" s="90"/>
      <c r="MZQ174" s="90"/>
      <c r="MZR174" s="90"/>
      <c r="MZS174" s="90"/>
      <c r="MZT174" s="90"/>
      <c r="MZU174" s="90"/>
      <c r="MZV174" s="90"/>
      <c r="MZW174" s="90"/>
      <c r="MZX174" s="90"/>
      <c r="MZY174" s="90"/>
      <c r="MZZ174" s="90"/>
      <c r="NAA174" s="90"/>
      <c r="NAB174" s="90"/>
      <c r="NAC174" s="90"/>
      <c r="NAD174" s="90"/>
      <c r="NAE174" s="90"/>
      <c r="NAF174" s="90"/>
      <c r="NAG174" s="90"/>
      <c r="NAH174" s="90"/>
      <c r="NAI174" s="90"/>
      <c r="NAJ174" s="90"/>
      <c r="NAK174" s="90"/>
      <c r="NAL174" s="90"/>
      <c r="NAM174" s="90"/>
      <c r="NAN174" s="90"/>
      <c r="NAO174" s="90"/>
      <c r="NAP174" s="90"/>
      <c r="NAQ174" s="90"/>
      <c r="NAR174" s="90"/>
      <c r="NAS174" s="90"/>
      <c r="NAT174" s="90"/>
      <c r="NAU174" s="90"/>
      <c r="NAV174" s="90"/>
      <c r="NAW174" s="90"/>
      <c r="NAX174" s="90"/>
      <c r="NAY174" s="90"/>
      <c r="NAZ174" s="90"/>
      <c r="NBA174" s="90"/>
      <c r="NBB174" s="90"/>
      <c r="NBC174" s="90"/>
      <c r="NBD174" s="90"/>
      <c r="NBE174" s="90"/>
      <c r="NBF174" s="90"/>
      <c r="NBG174" s="90"/>
      <c r="NBH174" s="90"/>
      <c r="NBI174" s="90"/>
      <c r="NBJ174" s="90"/>
      <c r="NBK174" s="90"/>
      <c r="NBL174" s="90"/>
      <c r="NBM174" s="90"/>
      <c r="NBN174" s="90"/>
      <c r="NBO174" s="90"/>
      <c r="NBP174" s="90"/>
      <c r="NBQ174" s="90"/>
      <c r="NBR174" s="90"/>
      <c r="NBS174" s="90"/>
      <c r="NBT174" s="90"/>
      <c r="NBU174" s="90"/>
      <c r="NBV174" s="90"/>
      <c r="NBW174" s="90"/>
      <c r="NBX174" s="90"/>
      <c r="NBY174" s="90"/>
      <c r="NBZ174" s="90"/>
      <c r="NCA174" s="90"/>
      <c r="NCB174" s="90"/>
      <c r="NCC174" s="90"/>
      <c r="NCD174" s="90"/>
      <c r="NCE174" s="90"/>
      <c r="NCF174" s="90"/>
      <c r="NCG174" s="90"/>
      <c r="NCH174" s="90"/>
      <c r="NCI174" s="90"/>
      <c r="NCJ174" s="90"/>
      <c r="NCK174" s="90"/>
      <c r="NCL174" s="90"/>
      <c r="NCM174" s="90"/>
      <c r="NCN174" s="90"/>
      <c r="NCO174" s="90"/>
      <c r="NCP174" s="90"/>
      <c r="NCQ174" s="90"/>
      <c r="NCR174" s="90"/>
      <c r="NCS174" s="90"/>
      <c r="NCT174" s="90"/>
      <c r="NCU174" s="90"/>
      <c r="NCV174" s="90"/>
      <c r="NCW174" s="90"/>
      <c r="NCX174" s="90"/>
      <c r="NCY174" s="90"/>
      <c r="NCZ174" s="90"/>
      <c r="NDA174" s="90"/>
      <c r="NDB174" s="90"/>
      <c r="NDC174" s="90"/>
      <c r="NDD174" s="90"/>
      <c r="NDE174" s="90"/>
      <c r="NDF174" s="90"/>
      <c r="NDG174" s="90"/>
      <c r="NDH174" s="90"/>
      <c r="NDI174" s="90"/>
      <c r="NDJ174" s="90"/>
      <c r="NDK174" s="90"/>
      <c r="NDL174" s="90"/>
      <c r="NDM174" s="90"/>
      <c r="NDN174" s="90"/>
      <c r="NDO174" s="90"/>
      <c r="NDP174" s="90"/>
      <c r="NDQ174" s="90"/>
      <c r="NDR174" s="90"/>
      <c r="NDS174" s="90"/>
      <c r="NDT174" s="90"/>
      <c r="NDU174" s="90"/>
      <c r="NDV174" s="90"/>
      <c r="NDW174" s="90"/>
      <c r="NDX174" s="90"/>
      <c r="NDY174" s="90"/>
      <c r="NDZ174" s="90"/>
      <c r="NEA174" s="90"/>
      <c r="NEB174" s="90"/>
      <c r="NEC174" s="90"/>
      <c r="NED174" s="90"/>
      <c r="NEE174" s="90"/>
      <c r="NEF174" s="90"/>
      <c r="NEG174" s="90"/>
      <c r="NEH174" s="90"/>
      <c r="NEI174" s="90"/>
      <c r="NEJ174" s="90"/>
      <c r="NEK174" s="90"/>
      <c r="NEL174" s="90"/>
      <c r="NEM174" s="90"/>
      <c r="NEN174" s="90"/>
      <c r="NEO174" s="90"/>
      <c r="NEP174" s="90"/>
      <c r="NEQ174" s="90"/>
      <c r="NER174" s="90"/>
      <c r="NES174" s="90"/>
      <c r="NET174" s="90"/>
      <c r="NEU174" s="90"/>
      <c r="NEV174" s="90"/>
      <c r="NEW174" s="90"/>
      <c r="NEX174" s="90"/>
      <c r="NEY174" s="90"/>
      <c r="NEZ174" s="90"/>
      <c r="NFA174" s="90"/>
      <c r="NFB174" s="90"/>
      <c r="NFC174" s="90"/>
      <c r="NFD174" s="90"/>
      <c r="NFE174" s="90"/>
      <c r="NFF174" s="90"/>
      <c r="NFG174" s="90"/>
      <c r="NFH174" s="90"/>
      <c r="NFI174" s="90"/>
      <c r="NFJ174" s="90"/>
      <c r="NFK174" s="90"/>
      <c r="NFL174" s="90"/>
      <c r="NFM174" s="90"/>
      <c r="NFN174" s="90"/>
      <c r="NFO174" s="90"/>
      <c r="NFP174" s="90"/>
      <c r="NFQ174" s="90"/>
      <c r="NFR174" s="90"/>
      <c r="NFS174" s="90"/>
      <c r="NFT174" s="90"/>
      <c r="NFU174" s="90"/>
      <c r="NFV174" s="90"/>
      <c r="NFW174" s="90"/>
      <c r="NFX174" s="90"/>
      <c r="NFY174" s="90"/>
      <c r="NFZ174" s="90"/>
      <c r="NGA174" s="90"/>
      <c r="NGB174" s="90"/>
      <c r="NGC174" s="90"/>
      <c r="NGD174" s="90"/>
      <c r="NGE174" s="90"/>
      <c r="NGF174" s="90"/>
      <c r="NGG174" s="90"/>
      <c r="NGH174" s="90"/>
      <c r="NGI174" s="90"/>
      <c r="NGJ174" s="90"/>
      <c r="NGK174" s="90"/>
      <c r="NGL174" s="90"/>
      <c r="NGM174" s="90"/>
      <c r="NGN174" s="90"/>
      <c r="NGO174" s="90"/>
      <c r="NGP174" s="90"/>
      <c r="NGQ174" s="90"/>
      <c r="NGR174" s="90"/>
      <c r="NGS174" s="90"/>
      <c r="NGT174" s="90"/>
      <c r="NGU174" s="90"/>
      <c r="NGV174" s="90"/>
      <c r="NGW174" s="90"/>
      <c r="NGX174" s="90"/>
      <c r="NGY174" s="90"/>
      <c r="NGZ174" s="90"/>
      <c r="NHA174" s="90"/>
      <c r="NHB174" s="90"/>
      <c r="NHC174" s="90"/>
      <c r="NHD174" s="90"/>
      <c r="NHE174" s="90"/>
      <c r="NHF174" s="90"/>
      <c r="NHG174" s="90"/>
      <c r="NHH174" s="90"/>
      <c r="NHI174" s="90"/>
      <c r="NHJ174" s="90"/>
      <c r="NHK174" s="90"/>
      <c r="NHL174" s="90"/>
      <c r="NHM174" s="90"/>
      <c r="NHN174" s="90"/>
      <c r="NHO174" s="90"/>
      <c r="NHP174" s="90"/>
      <c r="NHQ174" s="90"/>
      <c r="NHR174" s="90"/>
      <c r="NHS174" s="90"/>
      <c r="NHT174" s="90"/>
      <c r="NHU174" s="90"/>
      <c r="NHV174" s="90"/>
      <c r="NHW174" s="90"/>
      <c r="NHX174" s="90"/>
      <c r="NHY174" s="90"/>
      <c r="NHZ174" s="90"/>
      <c r="NIA174" s="90"/>
      <c r="NIB174" s="90"/>
      <c r="NIC174" s="90"/>
      <c r="NID174" s="90"/>
      <c r="NIE174" s="90"/>
      <c r="NIF174" s="90"/>
      <c r="NIG174" s="90"/>
      <c r="NIH174" s="90"/>
      <c r="NII174" s="90"/>
      <c r="NIJ174" s="90"/>
      <c r="NIK174" s="90"/>
      <c r="NIL174" s="90"/>
      <c r="NIM174" s="90"/>
      <c r="NIN174" s="90"/>
      <c r="NIO174" s="90"/>
      <c r="NIP174" s="90"/>
      <c r="NIQ174" s="90"/>
      <c r="NIR174" s="90"/>
      <c r="NIS174" s="90"/>
      <c r="NIT174" s="90"/>
      <c r="NIU174" s="90"/>
      <c r="NIV174" s="90"/>
      <c r="NIW174" s="90"/>
      <c r="NIX174" s="90"/>
      <c r="NIY174" s="90"/>
      <c r="NIZ174" s="90"/>
      <c r="NJA174" s="90"/>
      <c r="NJB174" s="90"/>
      <c r="NJC174" s="90"/>
      <c r="NJD174" s="90"/>
      <c r="NJE174" s="90"/>
      <c r="NJF174" s="90"/>
      <c r="NJG174" s="90"/>
      <c r="NJH174" s="90"/>
      <c r="NJI174" s="90"/>
      <c r="NJJ174" s="90"/>
      <c r="NJK174" s="90"/>
      <c r="NJL174" s="90"/>
      <c r="NJM174" s="90"/>
      <c r="NJN174" s="90"/>
      <c r="NJO174" s="90"/>
      <c r="NJP174" s="90"/>
      <c r="NJQ174" s="90"/>
      <c r="NJR174" s="90"/>
      <c r="NJS174" s="90"/>
      <c r="NJT174" s="90"/>
      <c r="NJU174" s="90"/>
      <c r="NJV174" s="90"/>
      <c r="NJW174" s="90"/>
      <c r="NJX174" s="90"/>
      <c r="NJY174" s="90"/>
      <c r="NJZ174" s="90"/>
      <c r="NKA174" s="90"/>
      <c r="NKB174" s="90"/>
      <c r="NKC174" s="90"/>
      <c r="NKD174" s="90"/>
      <c r="NKE174" s="90"/>
      <c r="NKF174" s="90"/>
      <c r="NKG174" s="90"/>
      <c r="NKH174" s="90"/>
      <c r="NKI174" s="90"/>
      <c r="NKJ174" s="90"/>
      <c r="NKK174" s="90"/>
      <c r="NKL174" s="90"/>
      <c r="NKM174" s="90"/>
      <c r="NKN174" s="90"/>
      <c r="NKO174" s="90"/>
      <c r="NKP174" s="90"/>
      <c r="NKQ174" s="90"/>
      <c r="NKR174" s="90"/>
      <c r="NKS174" s="90"/>
      <c r="NKT174" s="90"/>
      <c r="NKU174" s="90"/>
      <c r="NKV174" s="90"/>
      <c r="NKW174" s="90"/>
      <c r="NKX174" s="90"/>
      <c r="NKY174" s="90"/>
      <c r="NKZ174" s="90"/>
      <c r="NLA174" s="90"/>
      <c r="NLB174" s="90"/>
      <c r="NLC174" s="90"/>
      <c r="NLD174" s="90"/>
      <c r="NLE174" s="90"/>
      <c r="NLF174" s="90"/>
      <c r="NLG174" s="90"/>
      <c r="NLH174" s="90"/>
      <c r="NLI174" s="90"/>
      <c r="NLJ174" s="90"/>
      <c r="NLK174" s="90"/>
      <c r="NLL174" s="90"/>
      <c r="NLM174" s="90"/>
      <c r="NLN174" s="90"/>
      <c r="NLO174" s="90"/>
      <c r="NLP174" s="90"/>
      <c r="NLQ174" s="90"/>
      <c r="NLR174" s="90"/>
      <c r="NLS174" s="90"/>
      <c r="NLT174" s="90"/>
      <c r="NLU174" s="90"/>
      <c r="NLV174" s="90"/>
      <c r="NLW174" s="90"/>
      <c r="NLX174" s="90"/>
      <c r="NLY174" s="90"/>
      <c r="NLZ174" s="90"/>
      <c r="NMA174" s="90"/>
      <c r="NMB174" s="90"/>
      <c r="NMC174" s="90"/>
      <c r="NMD174" s="90"/>
      <c r="NME174" s="90"/>
      <c r="NMF174" s="90"/>
      <c r="NMG174" s="90"/>
      <c r="NMH174" s="90"/>
      <c r="NMI174" s="90"/>
      <c r="NMJ174" s="90"/>
      <c r="NMK174" s="90"/>
      <c r="NML174" s="90"/>
      <c r="NMM174" s="90"/>
      <c r="NMN174" s="90"/>
      <c r="NMO174" s="90"/>
      <c r="NMP174" s="90"/>
      <c r="NMQ174" s="90"/>
      <c r="NMR174" s="90"/>
      <c r="NMS174" s="90"/>
      <c r="NMT174" s="90"/>
      <c r="NMU174" s="90"/>
      <c r="NMV174" s="90"/>
      <c r="NMW174" s="90"/>
      <c r="NMX174" s="90"/>
      <c r="NMY174" s="90"/>
      <c r="NMZ174" s="90"/>
      <c r="NNA174" s="90"/>
      <c r="NNB174" s="90"/>
      <c r="NNC174" s="90"/>
      <c r="NND174" s="90"/>
      <c r="NNE174" s="90"/>
      <c r="NNF174" s="90"/>
      <c r="NNG174" s="90"/>
      <c r="NNH174" s="90"/>
      <c r="NNI174" s="90"/>
      <c r="NNJ174" s="90"/>
      <c r="NNK174" s="90"/>
      <c r="NNL174" s="90"/>
      <c r="NNM174" s="90"/>
      <c r="NNN174" s="90"/>
      <c r="NNO174" s="90"/>
      <c r="NNP174" s="90"/>
      <c r="NNQ174" s="90"/>
      <c r="NNR174" s="90"/>
      <c r="NNS174" s="90"/>
      <c r="NNT174" s="90"/>
      <c r="NNU174" s="90"/>
      <c r="NNV174" s="90"/>
      <c r="NNW174" s="90"/>
      <c r="NNX174" s="90"/>
      <c r="NNY174" s="90"/>
      <c r="NNZ174" s="90"/>
      <c r="NOA174" s="90"/>
      <c r="NOB174" s="90"/>
      <c r="NOC174" s="90"/>
      <c r="NOD174" s="90"/>
      <c r="NOE174" s="90"/>
      <c r="NOF174" s="90"/>
      <c r="NOG174" s="90"/>
      <c r="NOH174" s="90"/>
      <c r="NOI174" s="90"/>
      <c r="NOJ174" s="90"/>
      <c r="NOK174" s="90"/>
      <c r="NOL174" s="90"/>
      <c r="NOM174" s="90"/>
      <c r="NON174" s="90"/>
      <c r="NOO174" s="90"/>
      <c r="NOP174" s="90"/>
      <c r="NOQ174" s="90"/>
      <c r="NOR174" s="90"/>
      <c r="NOS174" s="90"/>
      <c r="NOT174" s="90"/>
      <c r="NOU174" s="90"/>
      <c r="NOV174" s="90"/>
      <c r="NOW174" s="90"/>
      <c r="NOX174" s="90"/>
      <c r="NOY174" s="90"/>
      <c r="NOZ174" s="90"/>
      <c r="NPA174" s="90"/>
      <c r="NPB174" s="90"/>
      <c r="NPC174" s="90"/>
      <c r="NPD174" s="90"/>
      <c r="NPE174" s="90"/>
      <c r="NPF174" s="90"/>
      <c r="NPG174" s="90"/>
      <c r="NPH174" s="90"/>
      <c r="NPI174" s="90"/>
      <c r="NPJ174" s="90"/>
      <c r="NPK174" s="90"/>
      <c r="NPL174" s="90"/>
      <c r="NPM174" s="90"/>
      <c r="NPN174" s="90"/>
      <c r="NPO174" s="90"/>
      <c r="NPP174" s="90"/>
      <c r="NPQ174" s="90"/>
      <c r="NPR174" s="90"/>
      <c r="NPS174" s="90"/>
      <c r="NPT174" s="90"/>
      <c r="NPU174" s="90"/>
      <c r="NPV174" s="90"/>
      <c r="NPW174" s="90"/>
      <c r="NPX174" s="90"/>
      <c r="NPY174" s="90"/>
      <c r="NPZ174" s="90"/>
      <c r="NQA174" s="90"/>
      <c r="NQB174" s="90"/>
      <c r="NQC174" s="90"/>
      <c r="NQD174" s="90"/>
      <c r="NQE174" s="90"/>
      <c r="NQF174" s="90"/>
      <c r="NQG174" s="90"/>
      <c r="NQH174" s="90"/>
      <c r="NQI174" s="90"/>
      <c r="NQJ174" s="90"/>
      <c r="NQK174" s="90"/>
      <c r="NQL174" s="90"/>
      <c r="NQM174" s="90"/>
      <c r="NQN174" s="90"/>
      <c r="NQO174" s="90"/>
      <c r="NQP174" s="90"/>
      <c r="NQQ174" s="90"/>
      <c r="NQR174" s="90"/>
      <c r="NQS174" s="90"/>
      <c r="NQT174" s="90"/>
      <c r="NQU174" s="90"/>
      <c r="NQV174" s="90"/>
      <c r="NQW174" s="90"/>
      <c r="NQX174" s="90"/>
      <c r="NQY174" s="90"/>
      <c r="NQZ174" s="90"/>
      <c r="NRA174" s="90"/>
      <c r="NRB174" s="90"/>
      <c r="NRC174" s="90"/>
      <c r="NRD174" s="90"/>
      <c r="NRE174" s="90"/>
      <c r="NRF174" s="90"/>
      <c r="NRG174" s="90"/>
      <c r="NRH174" s="90"/>
      <c r="NRI174" s="90"/>
      <c r="NRJ174" s="90"/>
      <c r="NRK174" s="90"/>
      <c r="NRL174" s="90"/>
      <c r="NRM174" s="90"/>
      <c r="NRN174" s="90"/>
      <c r="NRO174" s="90"/>
      <c r="NRP174" s="90"/>
      <c r="NRQ174" s="90"/>
      <c r="NRR174" s="90"/>
      <c r="NRS174" s="90"/>
      <c r="NRT174" s="90"/>
      <c r="NRU174" s="90"/>
      <c r="NRV174" s="90"/>
      <c r="NRW174" s="90"/>
      <c r="NRX174" s="90"/>
      <c r="NRY174" s="90"/>
      <c r="NRZ174" s="90"/>
      <c r="NSA174" s="90"/>
      <c r="NSB174" s="90"/>
      <c r="NSC174" s="90"/>
      <c r="NSD174" s="90"/>
      <c r="NSE174" s="90"/>
      <c r="NSF174" s="90"/>
      <c r="NSG174" s="90"/>
      <c r="NSH174" s="90"/>
      <c r="NSI174" s="90"/>
      <c r="NSJ174" s="90"/>
      <c r="NSK174" s="90"/>
      <c r="NSL174" s="90"/>
      <c r="NSM174" s="90"/>
      <c r="NSN174" s="90"/>
      <c r="NSO174" s="90"/>
      <c r="NSP174" s="90"/>
      <c r="NSQ174" s="90"/>
      <c r="NSR174" s="90"/>
      <c r="NSS174" s="90"/>
      <c r="NST174" s="90"/>
      <c r="NSU174" s="90"/>
      <c r="NSV174" s="90"/>
      <c r="NSW174" s="90"/>
      <c r="NSX174" s="90"/>
      <c r="NSY174" s="90"/>
      <c r="NSZ174" s="90"/>
      <c r="NTA174" s="90"/>
      <c r="NTB174" s="90"/>
      <c r="NTC174" s="90"/>
      <c r="NTD174" s="90"/>
      <c r="NTE174" s="90"/>
      <c r="NTF174" s="90"/>
      <c r="NTG174" s="90"/>
      <c r="NTH174" s="90"/>
      <c r="NTI174" s="90"/>
      <c r="NTJ174" s="90"/>
      <c r="NTK174" s="90"/>
      <c r="NTL174" s="90"/>
      <c r="NTM174" s="90"/>
      <c r="NTN174" s="90"/>
      <c r="NTO174" s="90"/>
      <c r="NTP174" s="90"/>
      <c r="NTQ174" s="90"/>
      <c r="NTR174" s="90"/>
      <c r="NTS174" s="90"/>
      <c r="NTT174" s="90"/>
      <c r="NTU174" s="90"/>
      <c r="NTV174" s="90"/>
      <c r="NTW174" s="90"/>
      <c r="NTX174" s="90"/>
      <c r="NTY174" s="90"/>
      <c r="NTZ174" s="90"/>
      <c r="NUA174" s="90"/>
      <c r="NUB174" s="90"/>
      <c r="NUC174" s="90"/>
      <c r="NUD174" s="90"/>
      <c r="NUE174" s="90"/>
      <c r="NUF174" s="90"/>
      <c r="NUG174" s="90"/>
      <c r="NUH174" s="90"/>
      <c r="NUI174" s="90"/>
      <c r="NUJ174" s="90"/>
      <c r="NUK174" s="90"/>
      <c r="NUL174" s="90"/>
      <c r="NUM174" s="90"/>
      <c r="NUN174" s="90"/>
      <c r="NUO174" s="90"/>
      <c r="NUP174" s="90"/>
      <c r="NUQ174" s="90"/>
      <c r="NUR174" s="90"/>
      <c r="NUS174" s="90"/>
      <c r="NUT174" s="90"/>
      <c r="NUU174" s="90"/>
      <c r="NUV174" s="90"/>
      <c r="NUW174" s="90"/>
      <c r="NUX174" s="90"/>
      <c r="NUY174" s="90"/>
      <c r="NUZ174" s="90"/>
      <c r="NVA174" s="90"/>
      <c r="NVB174" s="90"/>
      <c r="NVC174" s="90"/>
      <c r="NVD174" s="90"/>
      <c r="NVE174" s="90"/>
      <c r="NVF174" s="90"/>
      <c r="NVG174" s="90"/>
      <c r="NVH174" s="90"/>
      <c r="NVI174" s="90"/>
      <c r="NVJ174" s="90"/>
      <c r="NVK174" s="90"/>
      <c r="NVL174" s="90"/>
      <c r="NVM174" s="90"/>
      <c r="NVN174" s="90"/>
      <c r="NVO174" s="90"/>
      <c r="NVP174" s="90"/>
      <c r="NVQ174" s="90"/>
      <c r="NVR174" s="90"/>
      <c r="NVS174" s="90"/>
      <c r="NVT174" s="90"/>
      <c r="NVU174" s="90"/>
      <c r="NVV174" s="90"/>
      <c r="NVW174" s="90"/>
      <c r="NVX174" s="90"/>
      <c r="NVY174" s="90"/>
      <c r="NVZ174" s="90"/>
      <c r="NWA174" s="90"/>
      <c r="NWB174" s="90"/>
      <c r="NWC174" s="90"/>
      <c r="NWD174" s="90"/>
      <c r="NWE174" s="90"/>
      <c r="NWF174" s="90"/>
      <c r="NWG174" s="90"/>
      <c r="NWH174" s="90"/>
      <c r="NWI174" s="90"/>
      <c r="NWJ174" s="90"/>
      <c r="NWK174" s="90"/>
      <c r="NWL174" s="90"/>
      <c r="NWM174" s="90"/>
      <c r="NWN174" s="90"/>
      <c r="NWO174" s="90"/>
      <c r="NWP174" s="90"/>
      <c r="NWQ174" s="90"/>
      <c r="NWR174" s="90"/>
      <c r="NWS174" s="90"/>
      <c r="NWT174" s="90"/>
      <c r="NWU174" s="90"/>
      <c r="NWV174" s="90"/>
      <c r="NWW174" s="90"/>
      <c r="NWX174" s="90"/>
      <c r="NWY174" s="90"/>
      <c r="NWZ174" s="90"/>
      <c r="NXA174" s="90"/>
      <c r="NXB174" s="90"/>
      <c r="NXC174" s="90"/>
      <c r="NXD174" s="90"/>
      <c r="NXE174" s="90"/>
      <c r="NXF174" s="90"/>
      <c r="NXG174" s="90"/>
      <c r="NXH174" s="90"/>
      <c r="NXI174" s="90"/>
      <c r="NXJ174" s="90"/>
      <c r="NXK174" s="90"/>
      <c r="NXL174" s="90"/>
      <c r="NXM174" s="90"/>
      <c r="NXN174" s="90"/>
      <c r="NXO174" s="90"/>
      <c r="NXP174" s="90"/>
      <c r="NXQ174" s="90"/>
      <c r="NXR174" s="90"/>
      <c r="NXS174" s="90"/>
      <c r="NXT174" s="90"/>
      <c r="NXU174" s="90"/>
      <c r="NXV174" s="90"/>
      <c r="NXW174" s="90"/>
      <c r="NXX174" s="90"/>
      <c r="NXY174" s="90"/>
      <c r="NXZ174" s="90"/>
      <c r="NYA174" s="90"/>
      <c r="NYB174" s="90"/>
      <c r="NYC174" s="90"/>
      <c r="NYD174" s="90"/>
      <c r="NYE174" s="90"/>
      <c r="NYF174" s="90"/>
      <c r="NYG174" s="90"/>
      <c r="NYH174" s="90"/>
      <c r="NYI174" s="90"/>
      <c r="NYJ174" s="90"/>
      <c r="NYK174" s="90"/>
      <c r="NYL174" s="90"/>
      <c r="NYM174" s="90"/>
      <c r="NYN174" s="90"/>
      <c r="NYO174" s="90"/>
      <c r="NYP174" s="90"/>
      <c r="NYQ174" s="90"/>
      <c r="NYR174" s="90"/>
      <c r="NYS174" s="90"/>
      <c r="NYT174" s="90"/>
      <c r="NYU174" s="90"/>
      <c r="NYV174" s="90"/>
      <c r="NYW174" s="90"/>
      <c r="NYX174" s="90"/>
      <c r="NYY174" s="90"/>
      <c r="NYZ174" s="90"/>
      <c r="NZA174" s="90"/>
      <c r="NZB174" s="90"/>
      <c r="NZC174" s="90"/>
      <c r="NZD174" s="90"/>
      <c r="NZE174" s="90"/>
      <c r="NZF174" s="90"/>
      <c r="NZG174" s="90"/>
      <c r="NZH174" s="90"/>
      <c r="NZI174" s="90"/>
      <c r="NZJ174" s="90"/>
      <c r="NZK174" s="90"/>
      <c r="NZL174" s="90"/>
      <c r="NZM174" s="90"/>
      <c r="NZN174" s="90"/>
      <c r="NZO174" s="90"/>
      <c r="NZP174" s="90"/>
      <c r="NZQ174" s="90"/>
      <c r="NZR174" s="90"/>
      <c r="NZS174" s="90"/>
      <c r="NZT174" s="90"/>
      <c r="NZU174" s="90"/>
      <c r="NZV174" s="90"/>
      <c r="NZW174" s="90"/>
      <c r="NZX174" s="90"/>
      <c r="NZY174" s="90"/>
      <c r="NZZ174" s="90"/>
      <c r="OAA174" s="90"/>
      <c r="OAB174" s="90"/>
      <c r="OAC174" s="90"/>
      <c r="OAD174" s="90"/>
      <c r="OAE174" s="90"/>
      <c r="OAF174" s="90"/>
      <c r="OAG174" s="90"/>
      <c r="OAH174" s="90"/>
      <c r="OAI174" s="90"/>
      <c r="OAJ174" s="90"/>
      <c r="OAK174" s="90"/>
      <c r="OAL174" s="90"/>
      <c r="OAM174" s="90"/>
      <c r="OAN174" s="90"/>
      <c r="OAO174" s="90"/>
      <c r="OAP174" s="90"/>
      <c r="OAQ174" s="90"/>
      <c r="OAR174" s="90"/>
      <c r="OAS174" s="90"/>
      <c r="OAT174" s="90"/>
      <c r="OAU174" s="90"/>
      <c r="OAV174" s="90"/>
      <c r="OAW174" s="90"/>
      <c r="OAX174" s="90"/>
      <c r="OAY174" s="90"/>
      <c r="OAZ174" s="90"/>
      <c r="OBA174" s="90"/>
      <c r="OBB174" s="90"/>
      <c r="OBC174" s="90"/>
      <c r="OBD174" s="90"/>
      <c r="OBE174" s="90"/>
      <c r="OBF174" s="90"/>
      <c r="OBG174" s="90"/>
      <c r="OBH174" s="90"/>
      <c r="OBI174" s="90"/>
      <c r="OBJ174" s="90"/>
      <c r="OBK174" s="90"/>
      <c r="OBL174" s="90"/>
      <c r="OBM174" s="90"/>
      <c r="OBN174" s="90"/>
      <c r="OBO174" s="90"/>
      <c r="OBP174" s="90"/>
      <c r="OBQ174" s="90"/>
      <c r="OBR174" s="90"/>
      <c r="OBS174" s="90"/>
      <c r="OBT174" s="90"/>
      <c r="OBU174" s="90"/>
      <c r="OBV174" s="90"/>
      <c r="OBW174" s="90"/>
      <c r="OBX174" s="90"/>
      <c r="OBY174" s="90"/>
      <c r="OBZ174" s="90"/>
      <c r="OCA174" s="90"/>
      <c r="OCB174" s="90"/>
      <c r="OCC174" s="90"/>
      <c r="OCD174" s="90"/>
      <c r="OCE174" s="90"/>
      <c r="OCF174" s="90"/>
      <c r="OCG174" s="90"/>
      <c r="OCH174" s="90"/>
      <c r="OCI174" s="90"/>
      <c r="OCJ174" s="90"/>
      <c r="OCK174" s="90"/>
      <c r="OCL174" s="90"/>
      <c r="OCM174" s="90"/>
      <c r="OCN174" s="90"/>
      <c r="OCO174" s="90"/>
      <c r="OCP174" s="90"/>
      <c r="OCQ174" s="90"/>
      <c r="OCR174" s="90"/>
      <c r="OCS174" s="90"/>
      <c r="OCT174" s="90"/>
      <c r="OCU174" s="90"/>
      <c r="OCV174" s="90"/>
      <c r="OCW174" s="90"/>
      <c r="OCX174" s="90"/>
      <c r="OCY174" s="90"/>
      <c r="OCZ174" s="90"/>
      <c r="ODA174" s="90"/>
      <c r="ODB174" s="90"/>
      <c r="ODC174" s="90"/>
      <c r="ODD174" s="90"/>
      <c r="ODE174" s="90"/>
      <c r="ODF174" s="90"/>
      <c r="ODG174" s="90"/>
      <c r="ODH174" s="90"/>
      <c r="ODI174" s="90"/>
      <c r="ODJ174" s="90"/>
      <c r="ODK174" s="90"/>
      <c r="ODL174" s="90"/>
      <c r="ODM174" s="90"/>
      <c r="ODN174" s="90"/>
      <c r="ODO174" s="90"/>
      <c r="ODP174" s="90"/>
      <c r="ODQ174" s="90"/>
      <c r="ODR174" s="90"/>
      <c r="ODS174" s="90"/>
      <c r="ODT174" s="90"/>
      <c r="ODU174" s="90"/>
      <c r="ODV174" s="90"/>
      <c r="ODW174" s="90"/>
      <c r="ODX174" s="90"/>
      <c r="ODY174" s="90"/>
      <c r="ODZ174" s="90"/>
      <c r="OEA174" s="90"/>
      <c r="OEB174" s="90"/>
      <c r="OEC174" s="90"/>
      <c r="OED174" s="90"/>
      <c r="OEE174" s="90"/>
      <c r="OEF174" s="90"/>
      <c r="OEG174" s="90"/>
      <c r="OEH174" s="90"/>
      <c r="OEI174" s="90"/>
      <c r="OEJ174" s="90"/>
      <c r="OEK174" s="90"/>
      <c r="OEL174" s="90"/>
      <c r="OEM174" s="90"/>
      <c r="OEN174" s="90"/>
      <c r="OEO174" s="90"/>
      <c r="OEP174" s="90"/>
      <c r="OEQ174" s="90"/>
      <c r="OER174" s="90"/>
      <c r="OES174" s="90"/>
      <c r="OET174" s="90"/>
      <c r="OEU174" s="90"/>
      <c r="OEV174" s="90"/>
      <c r="OEW174" s="90"/>
      <c r="OEX174" s="90"/>
      <c r="OEY174" s="90"/>
      <c r="OEZ174" s="90"/>
      <c r="OFA174" s="90"/>
      <c r="OFB174" s="90"/>
      <c r="OFC174" s="90"/>
      <c r="OFD174" s="90"/>
      <c r="OFE174" s="90"/>
      <c r="OFF174" s="90"/>
      <c r="OFG174" s="90"/>
      <c r="OFH174" s="90"/>
      <c r="OFI174" s="90"/>
      <c r="OFJ174" s="90"/>
      <c r="OFK174" s="90"/>
      <c r="OFL174" s="90"/>
      <c r="OFM174" s="90"/>
      <c r="OFN174" s="90"/>
      <c r="OFO174" s="90"/>
      <c r="OFP174" s="90"/>
      <c r="OFQ174" s="90"/>
      <c r="OFR174" s="90"/>
      <c r="OFS174" s="90"/>
      <c r="OFT174" s="90"/>
      <c r="OFU174" s="90"/>
      <c r="OFV174" s="90"/>
      <c r="OFW174" s="90"/>
      <c r="OFX174" s="90"/>
      <c r="OFY174" s="90"/>
      <c r="OFZ174" s="90"/>
      <c r="OGA174" s="90"/>
      <c r="OGB174" s="90"/>
      <c r="OGC174" s="90"/>
      <c r="OGD174" s="90"/>
      <c r="OGE174" s="90"/>
      <c r="OGF174" s="90"/>
      <c r="OGG174" s="90"/>
      <c r="OGH174" s="90"/>
      <c r="OGI174" s="90"/>
      <c r="OGJ174" s="90"/>
      <c r="OGK174" s="90"/>
      <c r="OGL174" s="90"/>
      <c r="OGM174" s="90"/>
      <c r="OGN174" s="90"/>
      <c r="OGO174" s="90"/>
      <c r="OGP174" s="90"/>
      <c r="OGQ174" s="90"/>
      <c r="OGR174" s="90"/>
      <c r="OGS174" s="90"/>
      <c r="OGT174" s="90"/>
      <c r="OGU174" s="90"/>
      <c r="OGV174" s="90"/>
      <c r="OGW174" s="90"/>
      <c r="OGX174" s="90"/>
      <c r="OGY174" s="90"/>
      <c r="OGZ174" s="90"/>
      <c r="OHA174" s="90"/>
      <c r="OHB174" s="90"/>
      <c r="OHC174" s="90"/>
      <c r="OHD174" s="90"/>
      <c r="OHE174" s="90"/>
      <c r="OHF174" s="90"/>
      <c r="OHG174" s="90"/>
      <c r="OHH174" s="90"/>
      <c r="OHI174" s="90"/>
      <c r="OHJ174" s="90"/>
      <c r="OHK174" s="90"/>
      <c r="OHL174" s="90"/>
      <c r="OHM174" s="90"/>
      <c r="OHN174" s="90"/>
      <c r="OHO174" s="90"/>
      <c r="OHP174" s="90"/>
      <c r="OHQ174" s="90"/>
      <c r="OHR174" s="90"/>
      <c r="OHS174" s="90"/>
      <c r="OHT174" s="90"/>
      <c r="OHU174" s="90"/>
      <c r="OHV174" s="90"/>
      <c r="OHW174" s="90"/>
      <c r="OHX174" s="90"/>
      <c r="OHY174" s="90"/>
      <c r="OHZ174" s="90"/>
      <c r="OIA174" s="90"/>
      <c r="OIB174" s="90"/>
      <c r="OIC174" s="90"/>
      <c r="OID174" s="90"/>
      <c r="OIE174" s="90"/>
      <c r="OIF174" s="90"/>
      <c r="OIG174" s="90"/>
      <c r="OIH174" s="90"/>
      <c r="OII174" s="90"/>
      <c r="OIJ174" s="90"/>
      <c r="OIK174" s="90"/>
      <c r="OIL174" s="90"/>
      <c r="OIM174" s="90"/>
      <c r="OIN174" s="90"/>
      <c r="OIO174" s="90"/>
      <c r="OIP174" s="90"/>
      <c r="OIQ174" s="90"/>
      <c r="OIR174" s="90"/>
      <c r="OIS174" s="90"/>
      <c r="OIT174" s="90"/>
      <c r="OIU174" s="90"/>
      <c r="OIV174" s="90"/>
      <c r="OIW174" s="90"/>
      <c r="OIX174" s="90"/>
      <c r="OIY174" s="90"/>
      <c r="OIZ174" s="90"/>
      <c r="OJA174" s="90"/>
      <c r="OJB174" s="90"/>
      <c r="OJC174" s="90"/>
      <c r="OJD174" s="90"/>
      <c r="OJE174" s="90"/>
      <c r="OJF174" s="90"/>
      <c r="OJG174" s="90"/>
      <c r="OJH174" s="90"/>
      <c r="OJI174" s="90"/>
      <c r="OJJ174" s="90"/>
      <c r="OJK174" s="90"/>
      <c r="OJL174" s="90"/>
      <c r="OJM174" s="90"/>
      <c r="OJN174" s="90"/>
      <c r="OJO174" s="90"/>
      <c r="OJP174" s="90"/>
      <c r="OJQ174" s="90"/>
      <c r="OJR174" s="90"/>
      <c r="OJS174" s="90"/>
      <c r="OJT174" s="90"/>
      <c r="OJU174" s="90"/>
      <c r="OJV174" s="90"/>
      <c r="OJW174" s="90"/>
      <c r="OJX174" s="90"/>
      <c r="OJY174" s="90"/>
      <c r="OJZ174" s="90"/>
      <c r="OKA174" s="90"/>
      <c r="OKB174" s="90"/>
      <c r="OKC174" s="90"/>
      <c r="OKD174" s="90"/>
      <c r="OKE174" s="90"/>
      <c r="OKF174" s="90"/>
      <c r="OKG174" s="90"/>
      <c r="OKH174" s="90"/>
      <c r="OKI174" s="90"/>
      <c r="OKJ174" s="90"/>
      <c r="OKK174" s="90"/>
      <c r="OKL174" s="90"/>
      <c r="OKM174" s="90"/>
      <c r="OKN174" s="90"/>
      <c r="OKO174" s="90"/>
      <c r="OKP174" s="90"/>
      <c r="OKQ174" s="90"/>
      <c r="OKR174" s="90"/>
      <c r="OKS174" s="90"/>
      <c r="OKT174" s="90"/>
      <c r="OKU174" s="90"/>
      <c r="OKV174" s="90"/>
      <c r="OKW174" s="90"/>
      <c r="OKX174" s="90"/>
      <c r="OKY174" s="90"/>
      <c r="OKZ174" s="90"/>
      <c r="OLA174" s="90"/>
      <c r="OLB174" s="90"/>
      <c r="OLC174" s="90"/>
      <c r="OLD174" s="90"/>
      <c r="OLE174" s="90"/>
      <c r="OLF174" s="90"/>
      <c r="OLG174" s="90"/>
      <c r="OLH174" s="90"/>
      <c r="OLI174" s="90"/>
      <c r="OLJ174" s="90"/>
      <c r="OLK174" s="90"/>
      <c r="OLL174" s="90"/>
      <c r="OLM174" s="90"/>
      <c r="OLN174" s="90"/>
      <c r="OLO174" s="90"/>
      <c r="OLP174" s="90"/>
      <c r="OLQ174" s="90"/>
      <c r="OLR174" s="90"/>
      <c r="OLS174" s="90"/>
      <c r="OLT174" s="90"/>
      <c r="OLU174" s="90"/>
      <c r="OLV174" s="90"/>
      <c r="OLW174" s="90"/>
      <c r="OLX174" s="90"/>
      <c r="OLY174" s="90"/>
      <c r="OLZ174" s="90"/>
      <c r="OMA174" s="90"/>
      <c r="OMB174" s="90"/>
      <c r="OMC174" s="90"/>
      <c r="OMD174" s="90"/>
      <c r="OME174" s="90"/>
      <c r="OMF174" s="90"/>
      <c r="OMG174" s="90"/>
      <c r="OMH174" s="90"/>
      <c r="OMI174" s="90"/>
      <c r="OMJ174" s="90"/>
      <c r="OMK174" s="90"/>
      <c r="OML174" s="90"/>
      <c r="OMM174" s="90"/>
      <c r="OMN174" s="90"/>
      <c r="OMO174" s="90"/>
      <c r="OMP174" s="90"/>
      <c r="OMQ174" s="90"/>
      <c r="OMR174" s="90"/>
      <c r="OMS174" s="90"/>
      <c r="OMT174" s="90"/>
      <c r="OMU174" s="90"/>
      <c r="OMV174" s="90"/>
      <c r="OMW174" s="90"/>
      <c r="OMX174" s="90"/>
      <c r="OMY174" s="90"/>
      <c r="OMZ174" s="90"/>
      <c r="ONA174" s="90"/>
      <c r="ONB174" s="90"/>
      <c r="ONC174" s="90"/>
      <c r="OND174" s="90"/>
      <c r="ONE174" s="90"/>
      <c r="ONF174" s="90"/>
      <c r="ONG174" s="90"/>
      <c r="ONH174" s="90"/>
      <c r="ONI174" s="90"/>
      <c r="ONJ174" s="90"/>
      <c r="ONK174" s="90"/>
      <c r="ONL174" s="90"/>
      <c r="ONM174" s="90"/>
      <c r="ONN174" s="90"/>
      <c r="ONO174" s="90"/>
      <c r="ONP174" s="90"/>
      <c r="ONQ174" s="90"/>
      <c r="ONR174" s="90"/>
      <c r="ONS174" s="90"/>
      <c r="ONT174" s="90"/>
      <c r="ONU174" s="90"/>
      <c r="ONV174" s="90"/>
      <c r="ONW174" s="90"/>
      <c r="ONX174" s="90"/>
      <c r="ONY174" s="90"/>
      <c r="ONZ174" s="90"/>
      <c r="OOA174" s="90"/>
      <c r="OOB174" s="90"/>
      <c r="OOC174" s="90"/>
      <c r="OOD174" s="90"/>
      <c r="OOE174" s="90"/>
      <c r="OOF174" s="90"/>
      <c r="OOG174" s="90"/>
      <c r="OOH174" s="90"/>
      <c r="OOI174" s="90"/>
      <c r="OOJ174" s="90"/>
      <c r="OOK174" s="90"/>
      <c r="OOL174" s="90"/>
      <c r="OOM174" s="90"/>
      <c r="OON174" s="90"/>
      <c r="OOO174" s="90"/>
      <c r="OOP174" s="90"/>
      <c r="OOQ174" s="90"/>
      <c r="OOR174" s="90"/>
      <c r="OOS174" s="90"/>
      <c r="OOT174" s="90"/>
      <c r="OOU174" s="90"/>
      <c r="OOV174" s="90"/>
      <c r="OOW174" s="90"/>
      <c r="OOX174" s="90"/>
      <c r="OOY174" s="90"/>
      <c r="OOZ174" s="90"/>
      <c r="OPA174" s="90"/>
      <c r="OPB174" s="90"/>
      <c r="OPC174" s="90"/>
      <c r="OPD174" s="90"/>
      <c r="OPE174" s="90"/>
      <c r="OPF174" s="90"/>
      <c r="OPG174" s="90"/>
      <c r="OPH174" s="90"/>
      <c r="OPI174" s="90"/>
      <c r="OPJ174" s="90"/>
      <c r="OPK174" s="90"/>
      <c r="OPL174" s="90"/>
      <c r="OPM174" s="90"/>
      <c r="OPN174" s="90"/>
      <c r="OPO174" s="90"/>
      <c r="OPP174" s="90"/>
      <c r="OPQ174" s="90"/>
      <c r="OPR174" s="90"/>
      <c r="OPS174" s="90"/>
      <c r="OPT174" s="90"/>
      <c r="OPU174" s="90"/>
      <c r="OPV174" s="90"/>
      <c r="OPW174" s="90"/>
      <c r="OPX174" s="90"/>
      <c r="OPY174" s="90"/>
      <c r="OPZ174" s="90"/>
      <c r="OQA174" s="90"/>
      <c r="OQB174" s="90"/>
      <c r="OQC174" s="90"/>
      <c r="OQD174" s="90"/>
      <c r="OQE174" s="90"/>
      <c r="OQF174" s="90"/>
      <c r="OQG174" s="90"/>
      <c r="OQH174" s="90"/>
      <c r="OQI174" s="90"/>
      <c r="OQJ174" s="90"/>
      <c r="OQK174" s="90"/>
      <c r="OQL174" s="90"/>
      <c r="OQM174" s="90"/>
      <c r="OQN174" s="90"/>
      <c r="OQO174" s="90"/>
      <c r="OQP174" s="90"/>
      <c r="OQQ174" s="90"/>
      <c r="OQR174" s="90"/>
      <c r="OQS174" s="90"/>
      <c r="OQT174" s="90"/>
      <c r="OQU174" s="90"/>
      <c r="OQV174" s="90"/>
      <c r="OQW174" s="90"/>
      <c r="OQX174" s="90"/>
      <c r="OQY174" s="90"/>
      <c r="OQZ174" s="90"/>
      <c r="ORA174" s="90"/>
      <c r="ORB174" s="90"/>
      <c r="ORC174" s="90"/>
      <c r="ORD174" s="90"/>
      <c r="ORE174" s="90"/>
      <c r="ORF174" s="90"/>
      <c r="ORG174" s="90"/>
      <c r="ORH174" s="90"/>
      <c r="ORI174" s="90"/>
      <c r="ORJ174" s="90"/>
      <c r="ORK174" s="90"/>
      <c r="ORL174" s="90"/>
      <c r="ORM174" s="90"/>
      <c r="ORN174" s="90"/>
      <c r="ORO174" s="90"/>
      <c r="ORP174" s="90"/>
      <c r="ORQ174" s="90"/>
      <c r="ORR174" s="90"/>
      <c r="ORS174" s="90"/>
      <c r="ORT174" s="90"/>
      <c r="ORU174" s="90"/>
      <c r="ORV174" s="90"/>
      <c r="ORW174" s="90"/>
      <c r="ORX174" s="90"/>
      <c r="ORY174" s="90"/>
      <c r="ORZ174" s="90"/>
      <c r="OSA174" s="90"/>
      <c r="OSB174" s="90"/>
      <c r="OSC174" s="90"/>
      <c r="OSD174" s="90"/>
      <c r="OSE174" s="90"/>
      <c r="OSF174" s="90"/>
      <c r="OSG174" s="90"/>
      <c r="OSH174" s="90"/>
      <c r="OSI174" s="90"/>
      <c r="OSJ174" s="90"/>
      <c r="OSK174" s="90"/>
      <c r="OSL174" s="90"/>
      <c r="OSM174" s="90"/>
      <c r="OSN174" s="90"/>
      <c r="OSO174" s="90"/>
      <c r="OSP174" s="90"/>
      <c r="OSQ174" s="90"/>
      <c r="OSR174" s="90"/>
      <c r="OSS174" s="90"/>
      <c r="OST174" s="90"/>
      <c r="OSU174" s="90"/>
      <c r="OSV174" s="90"/>
      <c r="OSW174" s="90"/>
      <c r="OSX174" s="90"/>
      <c r="OSY174" s="90"/>
      <c r="OSZ174" s="90"/>
      <c r="OTA174" s="90"/>
      <c r="OTB174" s="90"/>
      <c r="OTC174" s="90"/>
      <c r="OTD174" s="90"/>
      <c r="OTE174" s="90"/>
      <c r="OTF174" s="90"/>
      <c r="OTG174" s="90"/>
      <c r="OTH174" s="90"/>
      <c r="OTI174" s="90"/>
      <c r="OTJ174" s="90"/>
      <c r="OTK174" s="90"/>
      <c r="OTL174" s="90"/>
      <c r="OTM174" s="90"/>
      <c r="OTN174" s="90"/>
      <c r="OTO174" s="90"/>
      <c r="OTP174" s="90"/>
      <c r="OTQ174" s="90"/>
      <c r="OTR174" s="90"/>
      <c r="OTS174" s="90"/>
      <c r="OTT174" s="90"/>
      <c r="OTU174" s="90"/>
      <c r="OTV174" s="90"/>
      <c r="OTW174" s="90"/>
      <c r="OTX174" s="90"/>
      <c r="OTY174" s="90"/>
      <c r="OTZ174" s="90"/>
      <c r="OUA174" s="90"/>
      <c r="OUB174" s="90"/>
      <c r="OUC174" s="90"/>
      <c r="OUD174" s="90"/>
      <c r="OUE174" s="90"/>
      <c r="OUF174" s="90"/>
      <c r="OUG174" s="90"/>
      <c r="OUH174" s="90"/>
      <c r="OUI174" s="90"/>
      <c r="OUJ174" s="90"/>
      <c r="OUK174" s="90"/>
      <c r="OUL174" s="90"/>
      <c r="OUM174" s="90"/>
      <c r="OUN174" s="90"/>
      <c r="OUO174" s="90"/>
      <c r="OUP174" s="90"/>
      <c r="OUQ174" s="90"/>
      <c r="OUR174" s="90"/>
      <c r="OUS174" s="90"/>
      <c r="OUT174" s="90"/>
      <c r="OUU174" s="90"/>
      <c r="OUV174" s="90"/>
      <c r="OUW174" s="90"/>
      <c r="OUX174" s="90"/>
      <c r="OUY174" s="90"/>
      <c r="OUZ174" s="90"/>
      <c r="OVA174" s="90"/>
      <c r="OVB174" s="90"/>
      <c r="OVC174" s="90"/>
      <c r="OVD174" s="90"/>
      <c r="OVE174" s="90"/>
      <c r="OVF174" s="90"/>
      <c r="OVG174" s="90"/>
      <c r="OVH174" s="90"/>
      <c r="OVI174" s="90"/>
      <c r="OVJ174" s="90"/>
      <c r="OVK174" s="90"/>
      <c r="OVL174" s="90"/>
      <c r="OVM174" s="90"/>
      <c r="OVN174" s="90"/>
      <c r="OVO174" s="90"/>
      <c r="OVP174" s="90"/>
      <c r="OVQ174" s="90"/>
      <c r="OVR174" s="90"/>
      <c r="OVS174" s="90"/>
      <c r="OVT174" s="90"/>
      <c r="OVU174" s="90"/>
      <c r="OVV174" s="90"/>
      <c r="OVW174" s="90"/>
      <c r="OVX174" s="90"/>
      <c r="OVY174" s="90"/>
      <c r="OVZ174" s="90"/>
      <c r="OWA174" s="90"/>
      <c r="OWB174" s="90"/>
      <c r="OWC174" s="90"/>
      <c r="OWD174" s="90"/>
      <c r="OWE174" s="90"/>
      <c r="OWF174" s="90"/>
      <c r="OWG174" s="90"/>
      <c r="OWH174" s="90"/>
      <c r="OWI174" s="90"/>
      <c r="OWJ174" s="90"/>
      <c r="OWK174" s="90"/>
      <c r="OWL174" s="90"/>
      <c r="OWM174" s="90"/>
      <c r="OWN174" s="90"/>
      <c r="OWO174" s="90"/>
      <c r="OWP174" s="90"/>
      <c r="OWQ174" s="90"/>
      <c r="OWR174" s="90"/>
      <c r="OWS174" s="90"/>
      <c r="OWT174" s="90"/>
      <c r="OWU174" s="90"/>
      <c r="OWV174" s="90"/>
      <c r="OWW174" s="90"/>
      <c r="OWX174" s="90"/>
      <c r="OWY174" s="90"/>
      <c r="OWZ174" s="90"/>
      <c r="OXA174" s="90"/>
      <c r="OXB174" s="90"/>
      <c r="OXC174" s="90"/>
      <c r="OXD174" s="90"/>
      <c r="OXE174" s="90"/>
      <c r="OXF174" s="90"/>
      <c r="OXG174" s="90"/>
      <c r="OXH174" s="90"/>
      <c r="OXI174" s="90"/>
      <c r="OXJ174" s="90"/>
      <c r="OXK174" s="90"/>
      <c r="OXL174" s="90"/>
      <c r="OXM174" s="90"/>
      <c r="OXN174" s="90"/>
      <c r="OXO174" s="90"/>
      <c r="OXP174" s="90"/>
      <c r="OXQ174" s="90"/>
      <c r="OXR174" s="90"/>
      <c r="OXS174" s="90"/>
      <c r="OXT174" s="90"/>
      <c r="OXU174" s="90"/>
      <c r="OXV174" s="90"/>
      <c r="OXW174" s="90"/>
      <c r="OXX174" s="90"/>
      <c r="OXY174" s="90"/>
      <c r="OXZ174" s="90"/>
      <c r="OYA174" s="90"/>
      <c r="OYB174" s="90"/>
      <c r="OYC174" s="90"/>
      <c r="OYD174" s="90"/>
      <c r="OYE174" s="90"/>
      <c r="OYF174" s="90"/>
      <c r="OYG174" s="90"/>
      <c r="OYH174" s="90"/>
      <c r="OYI174" s="90"/>
      <c r="OYJ174" s="90"/>
      <c r="OYK174" s="90"/>
      <c r="OYL174" s="90"/>
      <c r="OYM174" s="90"/>
      <c r="OYN174" s="90"/>
      <c r="OYO174" s="90"/>
      <c r="OYP174" s="90"/>
      <c r="OYQ174" s="90"/>
      <c r="OYR174" s="90"/>
      <c r="OYS174" s="90"/>
      <c r="OYT174" s="90"/>
      <c r="OYU174" s="90"/>
      <c r="OYV174" s="90"/>
      <c r="OYW174" s="90"/>
      <c r="OYX174" s="90"/>
      <c r="OYY174" s="90"/>
      <c r="OYZ174" s="90"/>
      <c r="OZA174" s="90"/>
      <c r="OZB174" s="90"/>
      <c r="OZC174" s="90"/>
      <c r="OZD174" s="90"/>
      <c r="OZE174" s="90"/>
      <c r="OZF174" s="90"/>
      <c r="OZG174" s="90"/>
      <c r="OZH174" s="90"/>
      <c r="OZI174" s="90"/>
      <c r="OZJ174" s="90"/>
      <c r="OZK174" s="90"/>
      <c r="OZL174" s="90"/>
      <c r="OZM174" s="90"/>
      <c r="OZN174" s="90"/>
      <c r="OZO174" s="90"/>
      <c r="OZP174" s="90"/>
      <c r="OZQ174" s="90"/>
      <c r="OZR174" s="90"/>
      <c r="OZS174" s="90"/>
      <c r="OZT174" s="90"/>
      <c r="OZU174" s="90"/>
      <c r="OZV174" s="90"/>
      <c r="OZW174" s="90"/>
      <c r="OZX174" s="90"/>
      <c r="OZY174" s="90"/>
      <c r="OZZ174" s="90"/>
      <c r="PAA174" s="90"/>
      <c r="PAB174" s="90"/>
      <c r="PAC174" s="90"/>
      <c r="PAD174" s="90"/>
      <c r="PAE174" s="90"/>
      <c r="PAF174" s="90"/>
      <c r="PAG174" s="90"/>
      <c r="PAH174" s="90"/>
      <c r="PAI174" s="90"/>
      <c r="PAJ174" s="90"/>
      <c r="PAK174" s="90"/>
      <c r="PAL174" s="90"/>
      <c r="PAM174" s="90"/>
      <c r="PAN174" s="90"/>
      <c r="PAO174" s="90"/>
      <c r="PAP174" s="90"/>
      <c r="PAQ174" s="90"/>
      <c r="PAR174" s="90"/>
      <c r="PAS174" s="90"/>
      <c r="PAT174" s="90"/>
      <c r="PAU174" s="90"/>
      <c r="PAV174" s="90"/>
      <c r="PAW174" s="90"/>
      <c r="PAX174" s="90"/>
      <c r="PAY174" s="90"/>
      <c r="PAZ174" s="90"/>
      <c r="PBA174" s="90"/>
      <c r="PBB174" s="90"/>
      <c r="PBC174" s="90"/>
      <c r="PBD174" s="90"/>
      <c r="PBE174" s="90"/>
      <c r="PBF174" s="90"/>
      <c r="PBG174" s="90"/>
      <c r="PBH174" s="90"/>
      <c r="PBI174" s="90"/>
      <c r="PBJ174" s="90"/>
      <c r="PBK174" s="90"/>
      <c r="PBL174" s="90"/>
      <c r="PBM174" s="90"/>
      <c r="PBN174" s="90"/>
      <c r="PBO174" s="90"/>
      <c r="PBP174" s="90"/>
      <c r="PBQ174" s="90"/>
      <c r="PBR174" s="90"/>
      <c r="PBS174" s="90"/>
      <c r="PBT174" s="90"/>
      <c r="PBU174" s="90"/>
      <c r="PBV174" s="90"/>
      <c r="PBW174" s="90"/>
      <c r="PBX174" s="90"/>
      <c r="PBY174" s="90"/>
      <c r="PBZ174" s="90"/>
      <c r="PCA174" s="90"/>
      <c r="PCB174" s="90"/>
      <c r="PCC174" s="90"/>
      <c r="PCD174" s="90"/>
      <c r="PCE174" s="90"/>
      <c r="PCF174" s="90"/>
      <c r="PCG174" s="90"/>
      <c r="PCH174" s="90"/>
      <c r="PCI174" s="90"/>
      <c r="PCJ174" s="90"/>
      <c r="PCK174" s="90"/>
      <c r="PCL174" s="90"/>
      <c r="PCM174" s="90"/>
      <c r="PCN174" s="90"/>
      <c r="PCO174" s="90"/>
      <c r="PCP174" s="90"/>
      <c r="PCQ174" s="90"/>
      <c r="PCR174" s="90"/>
      <c r="PCS174" s="90"/>
      <c r="PCT174" s="90"/>
      <c r="PCU174" s="90"/>
      <c r="PCV174" s="90"/>
      <c r="PCW174" s="90"/>
      <c r="PCX174" s="90"/>
      <c r="PCY174" s="90"/>
      <c r="PCZ174" s="90"/>
      <c r="PDA174" s="90"/>
      <c r="PDB174" s="90"/>
      <c r="PDC174" s="90"/>
      <c r="PDD174" s="90"/>
      <c r="PDE174" s="90"/>
      <c r="PDF174" s="90"/>
      <c r="PDG174" s="90"/>
      <c r="PDH174" s="90"/>
      <c r="PDI174" s="90"/>
      <c r="PDJ174" s="90"/>
      <c r="PDK174" s="90"/>
      <c r="PDL174" s="90"/>
      <c r="PDM174" s="90"/>
      <c r="PDN174" s="90"/>
      <c r="PDO174" s="90"/>
      <c r="PDP174" s="90"/>
      <c r="PDQ174" s="90"/>
      <c r="PDR174" s="90"/>
      <c r="PDS174" s="90"/>
      <c r="PDT174" s="90"/>
      <c r="PDU174" s="90"/>
      <c r="PDV174" s="90"/>
      <c r="PDW174" s="90"/>
      <c r="PDX174" s="90"/>
      <c r="PDY174" s="90"/>
      <c r="PDZ174" s="90"/>
      <c r="PEA174" s="90"/>
      <c r="PEB174" s="90"/>
      <c r="PEC174" s="90"/>
      <c r="PED174" s="90"/>
      <c r="PEE174" s="90"/>
      <c r="PEF174" s="90"/>
      <c r="PEG174" s="90"/>
      <c r="PEH174" s="90"/>
      <c r="PEI174" s="90"/>
      <c r="PEJ174" s="90"/>
      <c r="PEK174" s="90"/>
      <c r="PEL174" s="90"/>
      <c r="PEM174" s="90"/>
      <c r="PEN174" s="90"/>
      <c r="PEO174" s="90"/>
      <c r="PEP174" s="90"/>
      <c r="PEQ174" s="90"/>
      <c r="PER174" s="90"/>
      <c r="PES174" s="90"/>
      <c r="PET174" s="90"/>
      <c r="PEU174" s="90"/>
      <c r="PEV174" s="90"/>
      <c r="PEW174" s="90"/>
      <c r="PEX174" s="90"/>
      <c r="PEY174" s="90"/>
      <c r="PEZ174" s="90"/>
      <c r="PFA174" s="90"/>
      <c r="PFB174" s="90"/>
      <c r="PFC174" s="90"/>
      <c r="PFD174" s="90"/>
      <c r="PFE174" s="90"/>
      <c r="PFF174" s="90"/>
      <c r="PFG174" s="90"/>
      <c r="PFH174" s="90"/>
      <c r="PFI174" s="90"/>
      <c r="PFJ174" s="90"/>
      <c r="PFK174" s="90"/>
      <c r="PFL174" s="90"/>
      <c r="PFM174" s="90"/>
      <c r="PFN174" s="90"/>
      <c r="PFO174" s="90"/>
      <c r="PFP174" s="90"/>
      <c r="PFQ174" s="90"/>
      <c r="PFR174" s="90"/>
      <c r="PFS174" s="90"/>
      <c r="PFT174" s="90"/>
      <c r="PFU174" s="90"/>
      <c r="PFV174" s="90"/>
      <c r="PFW174" s="90"/>
      <c r="PFX174" s="90"/>
      <c r="PFY174" s="90"/>
      <c r="PFZ174" s="90"/>
      <c r="PGA174" s="90"/>
      <c r="PGB174" s="90"/>
      <c r="PGC174" s="90"/>
      <c r="PGD174" s="90"/>
      <c r="PGE174" s="90"/>
      <c r="PGF174" s="90"/>
      <c r="PGG174" s="90"/>
      <c r="PGH174" s="90"/>
      <c r="PGI174" s="90"/>
      <c r="PGJ174" s="90"/>
      <c r="PGK174" s="90"/>
      <c r="PGL174" s="90"/>
      <c r="PGM174" s="90"/>
      <c r="PGN174" s="90"/>
      <c r="PGO174" s="90"/>
      <c r="PGP174" s="90"/>
      <c r="PGQ174" s="90"/>
      <c r="PGR174" s="90"/>
      <c r="PGS174" s="90"/>
      <c r="PGT174" s="90"/>
      <c r="PGU174" s="90"/>
      <c r="PGV174" s="90"/>
      <c r="PGW174" s="90"/>
      <c r="PGX174" s="90"/>
      <c r="PGY174" s="90"/>
      <c r="PGZ174" s="90"/>
      <c r="PHA174" s="90"/>
      <c r="PHB174" s="90"/>
      <c r="PHC174" s="90"/>
      <c r="PHD174" s="90"/>
      <c r="PHE174" s="90"/>
      <c r="PHF174" s="90"/>
      <c r="PHG174" s="90"/>
      <c r="PHH174" s="90"/>
      <c r="PHI174" s="90"/>
      <c r="PHJ174" s="90"/>
      <c r="PHK174" s="90"/>
      <c r="PHL174" s="90"/>
      <c r="PHM174" s="90"/>
      <c r="PHN174" s="90"/>
      <c r="PHO174" s="90"/>
      <c r="PHP174" s="90"/>
      <c r="PHQ174" s="90"/>
      <c r="PHR174" s="90"/>
      <c r="PHS174" s="90"/>
      <c r="PHT174" s="90"/>
      <c r="PHU174" s="90"/>
      <c r="PHV174" s="90"/>
      <c r="PHW174" s="90"/>
      <c r="PHX174" s="90"/>
      <c r="PHY174" s="90"/>
      <c r="PHZ174" s="90"/>
      <c r="PIA174" s="90"/>
      <c r="PIB174" s="90"/>
      <c r="PIC174" s="90"/>
      <c r="PID174" s="90"/>
      <c r="PIE174" s="90"/>
      <c r="PIF174" s="90"/>
      <c r="PIG174" s="90"/>
      <c r="PIH174" s="90"/>
      <c r="PII174" s="90"/>
      <c r="PIJ174" s="90"/>
      <c r="PIK174" s="90"/>
      <c r="PIL174" s="90"/>
      <c r="PIM174" s="90"/>
      <c r="PIN174" s="90"/>
      <c r="PIO174" s="90"/>
      <c r="PIP174" s="90"/>
      <c r="PIQ174" s="90"/>
      <c r="PIR174" s="90"/>
      <c r="PIS174" s="90"/>
      <c r="PIT174" s="90"/>
      <c r="PIU174" s="90"/>
      <c r="PIV174" s="90"/>
      <c r="PIW174" s="90"/>
      <c r="PIX174" s="90"/>
      <c r="PIY174" s="90"/>
      <c r="PIZ174" s="90"/>
      <c r="PJA174" s="90"/>
      <c r="PJB174" s="90"/>
      <c r="PJC174" s="90"/>
      <c r="PJD174" s="90"/>
      <c r="PJE174" s="90"/>
      <c r="PJF174" s="90"/>
      <c r="PJG174" s="90"/>
      <c r="PJH174" s="90"/>
      <c r="PJI174" s="90"/>
      <c r="PJJ174" s="90"/>
      <c r="PJK174" s="90"/>
      <c r="PJL174" s="90"/>
      <c r="PJM174" s="90"/>
      <c r="PJN174" s="90"/>
      <c r="PJO174" s="90"/>
      <c r="PJP174" s="90"/>
      <c r="PJQ174" s="90"/>
      <c r="PJR174" s="90"/>
      <c r="PJS174" s="90"/>
      <c r="PJT174" s="90"/>
      <c r="PJU174" s="90"/>
      <c r="PJV174" s="90"/>
      <c r="PJW174" s="90"/>
      <c r="PJX174" s="90"/>
      <c r="PJY174" s="90"/>
      <c r="PJZ174" s="90"/>
      <c r="PKA174" s="90"/>
      <c r="PKB174" s="90"/>
      <c r="PKC174" s="90"/>
      <c r="PKD174" s="90"/>
      <c r="PKE174" s="90"/>
      <c r="PKF174" s="90"/>
      <c r="PKG174" s="90"/>
      <c r="PKH174" s="90"/>
      <c r="PKI174" s="90"/>
      <c r="PKJ174" s="90"/>
      <c r="PKK174" s="90"/>
      <c r="PKL174" s="90"/>
      <c r="PKM174" s="90"/>
      <c r="PKN174" s="90"/>
      <c r="PKO174" s="90"/>
      <c r="PKP174" s="90"/>
      <c r="PKQ174" s="90"/>
      <c r="PKR174" s="90"/>
      <c r="PKS174" s="90"/>
      <c r="PKT174" s="90"/>
      <c r="PKU174" s="90"/>
      <c r="PKV174" s="90"/>
      <c r="PKW174" s="90"/>
      <c r="PKX174" s="90"/>
      <c r="PKY174" s="90"/>
      <c r="PKZ174" s="90"/>
      <c r="PLA174" s="90"/>
      <c r="PLB174" s="90"/>
      <c r="PLC174" s="90"/>
      <c r="PLD174" s="90"/>
      <c r="PLE174" s="90"/>
      <c r="PLF174" s="90"/>
      <c r="PLG174" s="90"/>
      <c r="PLH174" s="90"/>
      <c r="PLI174" s="90"/>
      <c r="PLJ174" s="90"/>
      <c r="PLK174" s="90"/>
      <c r="PLL174" s="90"/>
      <c r="PLM174" s="90"/>
      <c r="PLN174" s="90"/>
      <c r="PLO174" s="90"/>
      <c r="PLP174" s="90"/>
      <c r="PLQ174" s="90"/>
      <c r="PLR174" s="90"/>
      <c r="PLS174" s="90"/>
      <c r="PLT174" s="90"/>
      <c r="PLU174" s="90"/>
      <c r="PLV174" s="90"/>
      <c r="PLW174" s="90"/>
      <c r="PLX174" s="90"/>
      <c r="PLY174" s="90"/>
      <c r="PLZ174" s="90"/>
      <c r="PMA174" s="90"/>
      <c r="PMB174" s="90"/>
      <c r="PMC174" s="90"/>
      <c r="PMD174" s="90"/>
      <c r="PME174" s="90"/>
      <c r="PMF174" s="90"/>
      <c r="PMG174" s="90"/>
      <c r="PMH174" s="90"/>
      <c r="PMI174" s="90"/>
      <c r="PMJ174" s="90"/>
      <c r="PMK174" s="90"/>
      <c r="PML174" s="90"/>
      <c r="PMM174" s="90"/>
      <c r="PMN174" s="90"/>
      <c r="PMO174" s="90"/>
      <c r="PMP174" s="90"/>
      <c r="PMQ174" s="90"/>
      <c r="PMR174" s="90"/>
      <c r="PMS174" s="90"/>
      <c r="PMT174" s="90"/>
      <c r="PMU174" s="90"/>
      <c r="PMV174" s="90"/>
      <c r="PMW174" s="90"/>
      <c r="PMX174" s="90"/>
      <c r="PMY174" s="90"/>
      <c r="PMZ174" s="90"/>
      <c r="PNA174" s="90"/>
      <c r="PNB174" s="90"/>
      <c r="PNC174" s="90"/>
      <c r="PND174" s="90"/>
      <c r="PNE174" s="90"/>
      <c r="PNF174" s="90"/>
      <c r="PNG174" s="90"/>
      <c r="PNH174" s="90"/>
      <c r="PNI174" s="90"/>
      <c r="PNJ174" s="90"/>
      <c r="PNK174" s="90"/>
      <c r="PNL174" s="90"/>
      <c r="PNM174" s="90"/>
      <c r="PNN174" s="90"/>
      <c r="PNO174" s="90"/>
      <c r="PNP174" s="90"/>
      <c r="PNQ174" s="90"/>
      <c r="PNR174" s="90"/>
      <c r="PNS174" s="90"/>
      <c r="PNT174" s="90"/>
      <c r="PNU174" s="90"/>
      <c r="PNV174" s="90"/>
      <c r="PNW174" s="90"/>
      <c r="PNX174" s="90"/>
      <c r="PNY174" s="90"/>
      <c r="PNZ174" s="90"/>
      <c r="POA174" s="90"/>
      <c r="POB174" s="90"/>
      <c r="POC174" s="90"/>
      <c r="POD174" s="90"/>
      <c r="POE174" s="90"/>
      <c r="POF174" s="90"/>
      <c r="POG174" s="90"/>
      <c r="POH174" s="90"/>
      <c r="POI174" s="90"/>
      <c r="POJ174" s="90"/>
      <c r="POK174" s="90"/>
      <c r="POL174" s="90"/>
      <c r="POM174" s="90"/>
      <c r="PON174" s="90"/>
      <c r="POO174" s="90"/>
      <c r="POP174" s="90"/>
      <c r="POQ174" s="90"/>
      <c r="POR174" s="90"/>
      <c r="POS174" s="90"/>
      <c r="POT174" s="90"/>
      <c r="POU174" s="90"/>
      <c r="POV174" s="90"/>
      <c r="POW174" s="90"/>
      <c r="POX174" s="90"/>
      <c r="POY174" s="90"/>
      <c r="POZ174" s="90"/>
      <c r="PPA174" s="90"/>
      <c r="PPB174" s="90"/>
      <c r="PPC174" s="90"/>
      <c r="PPD174" s="90"/>
      <c r="PPE174" s="90"/>
      <c r="PPF174" s="90"/>
      <c r="PPG174" s="90"/>
      <c r="PPH174" s="90"/>
      <c r="PPI174" s="90"/>
      <c r="PPJ174" s="90"/>
      <c r="PPK174" s="90"/>
      <c r="PPL174" s="90"/>
      <c r="PPM174" s="90"/>
      <c r="PPN174" s="90"/>
      <c r="PPO174" s="90"/>
      <c r="PPP174" s="90"/>
      <c r="PPQ174" s="90"/>
      <c r="PPR174" s="90"/>
      <c r="PPS174" s="90"/>
      <c r="PPT174" s="90"/>
      <c r="PPU174" s="90"/>
      <c r="PPV174" s="90"/>
      <c r="PPW174" s="90"/>
      <c r="PPX174" s="90"/>
      <c r="PPY174" s="90"/>
      <c r="PPZ174" s="90"/>
      <c r="PQA174" s="90"/>
      <c r="PQB174" s="90"/>
      <c r="PQC174" s="90"/>
      <c r="PQD174" s="90"/>
      <c r="PQE174" s="90"/>
      <c r="PQF174" s="90"/>
      <c r="PQG174" s="90"/>
      <c r="PQH174" s="90"/>
      <c r="PQI174" s="90"/>
      <c r="PQJ174" s="90"/>
      <c r="PQK174" s="90"/>
      <c r="PQL174" s="90"/>
      <c r="PQM174" s="90"/>
      <c r="PQN174" s="90"/>
      <c r="PQO174" s="90"/>
      <c r="PQP174" s="90"/>
      <c r="PQQ174" s="90"/>
      <c r="PQR174" s="90"/>
      <c r="PQS174" s="90"/>
      <c r="PQT174" s="90"/>
      <c r="PQU174" s="90"/>
      <c r="PQV174" s="90"/>
      <c r="PQW174" s="90"/>
      <c r="PQX174" s="90"/>
      <c r="PQY174" s="90"/>
      <c r="PQZ174" s="90"/>
      <c r="PRA174" s="90"/>
      <c r="PRB174" s="90"/>
      <c r="PRC174" s="90"/>
      <c r="PRD174" s="90"/>
      <c r="PRE174" s="90"/>
      <c r="PRF174" s="90"/>
      <c r="PRG174" s="90"/>
      <c r="PRH174" s="90"/>
      <c r="PRI174" s="90"/>
      <c r="PRJ174" s="90"/>
      <c r="PRK174" s="90"/>
      <c r="PRL174" s="90"/>
      <c r="PRM174" s="90"/>
      <c r="PRN174" s="90"/>
      <c r="PRO174" s="90"/>
      <c r="PRP174" s="90"/>
      <c r="PRQ174" s="90"/>
      <c r="PRR174" s="90"/>
      <c r="PRS174" s="90"/>
      <c r="PRT174" s="90"/>
      <c r="PRU174" s="90"/>
      <c r="PRV174" s="90"/>
      <c r="PRW174" s="90"/>
      <c r="PRX174" s="90"/>
      <c r="PRY174" s="90"/>
      <c r="PRZ174" s="90"/>
      <c r="PSA174" s="90"/>
      <c r="PSB174" s="90"/>
      <c r="PSC174" s="90"/>
      <c r="PSD174" s="90"/>
      <c r="PSE174" s="90"/>
      <c r="PSF174" s="90"/>
      <c r="PSG174" s="90"/>
      <c r="PSH174" s="90"/>
      <c r="PSI174" s="90"/>
      <c r="PSJ174" s="90"/>
      <c r="PSK174" s="90"/>
      <c r="PSL174" s="90"/>
      <c r="PSM174" s="90"/>
      <c r="PSN174" s="90"/>
      <c r="PSO174" s="90"/>
      <c r="PSP174" s="90"/>
      <c r="PSQ174" s="90"/>
      <c r="PSR174" s="90"/>
      <c r="PSS174" s="90"/>
      <c r="PST174" s="90"/>
      <c r="PSU174" s="90"/>
      <c r="PSV174" s="90"/>
      <c r="PSW174" s="90"/>
      <c r="PSX174" s="90"/>
      <c r="PSY174" s="90"/>
      <c r="PSZ174" s="90"/>
      <c r="PTA174" s="90"/>
      <c r="PTB174" s="90"/>
      <c r="PTC174" s="90"/>
      <c r="PTD174" s="90"/>
      <c r="PTE174" s="90"/>
      <c r="PTF174" s="90"/>
      <c r="PTG174" s="90"/>
      <c r="PTH174" s="90"/>
      <c r="PTI174" s="90"/>
      <c r="PTJ174" s="90"/>
      <c r="PTK174" s="90"/>
      <c r="PTL174" s="90"/>
      <c r="PTM174" s="90"/>
      <c r="PTN174" s="90"/>
      <c r="PTO174" s="90"/>
      <c r="PTP174" s="90"/>
      <c r="PTQ174" s="90"/>
      <c r="PTR174" s="90"/>
      <c r="PTS174" s="90"/>
      <c r="PTT174" s="90"/>
      <c r="PTU174" s="90"/>
      <c r="PTV174" s="90"/>
      <c r="PTW174" s="90"/>
      <c r="PTX174" s="90"/>
      <c r="PTY174" s="90"/>
      <c r="PTZ174" s="90"/>
      <c r="PUA174" s="90"/>
      <c r="PUB174" s="90"/>
      <c r="PUC174" s="90"/>
      <c r="PUD174" s="90"/>
      <c r="PUE174" s="90"/>
      <c r="PUF174" s="90"/>
      <c r="PUG174" s="90"/>
      <c r="PUH174" s="90"/>
      <c r="PUI174" s="90"/>
      <c r="PUJ174" s="90"/>
      <c r="PUK174" s="90"/>
      <c r="PUL174" s="90"/>
      <c r="PUM174" s="90"/>
      <c r="PUN174" s="90"/>
      <c r="PUO174" s="90"/>
      <c r="PUP174" s="90"/>
      <c r="PUQ174" s="90"/>
      <c r="PUR174" s="90"/>
      <c r="PUS174" s="90"/>
      <c r="PUT174" s="90"/>
      <c r="PUU174" s="90"/>
      <c r="PUV174" s="90"/>
      <c r="PUW174" s="90"/>
      <c r="PUX174" s="90"/>
      <c r="PUY174" s="90"/>
      <c r="PUZ174" s="90"/>
      <c r="PVA174" s="90"/>
      <c r="PVB174" s="90"/>
      <c r="PVC174" s="90"/>
      <c r="PVD174" s="90"/>
      <c r="PVE174" s="90"/>
      <c r="PVF174" s="90"/>
      <c r="PVG174" s="90"/>
      <c r="PVH174" s="90"/>
      <c r="PVI174" s="90"/>
      <c r="PVJ174" s="90"/>
      <c r="PVK174" s="90"/>
      <c r="PVL174" s="90"/>
      <c r="PVM174" s="90"/>
      <c r="PVN174" s="90"/>
      <c r="PVO174" s="90"/>
      <c r="PVP174" s="90"/>
      <c r="PVQ174" s="90"/>
      <c r="PVR174" s="90"/>
      <c r="PVS174" s="90"/>
      <c r="PVT174" s="90"/>
      <c r="PVU174" s="90"/>
      <c r="PVV174" s="90"/>
      <c r="PVW174" s="90"/>
      <c r="PVX174" s="90"/>
      <c r="PVY174" s="90"/>
      <c r="PVZ174" s="90"/>
      <c r="PWA174" s="90"/>
      <c r="PWB174" s="90"/>
      <c r="PWC174" s="90"/>
      <c r="PWD174" s="90"/>
      <c r="PWE174" s="90"/>
      <c r="PWF174" s="90"/>
      <c r="PWG174" s="90"/>
      <c r="PWH174" s="90"/>
      <c r="PWI174" s="90"/>
      <c r="PWJ174" s="90"/>
      <c r="PWK174" s="90"/>
      <c r="PWL174" s="90"/>
      <c r="PWM174" s="90"/>
      <c r="PWN174" s="90"/>
      <c r="PWO174" s="90"/>
      <c r="PWP174" s="90"/>
      <c r="PWQ174" s="90"/>
      <c r="PWR174" s="90"/>
      <c r="PWS174" s="90"/>
      <c r="PWT174" s="90"/>
      <c r="PWU174" s="90"/>
      <c r="PWV174" s="90"/>
      <c r="PWW174" s="90"/>
      <c r="PWX174" s="90"/>
      <c r="PWY174" s="90"/>
      <c r="PWZ174" s="90"/>
      <c r="PXA174" s="90"/>
      <c r="PXB174" s="90"/>
      <c r="PXC174" s="90"/>
      <c r="PXD174" s="90"/>
      <c r="PXE174" s="90"/>
      <c r="PXF174" s="90"/>
      <c r="PXG174" s="90"/>
      <c r="PXH174" s="90"/>
      <c r="PXI174" s="90"/>
      <c r="PXJ174" s="90"/>
      <c r="PXK174" s="90"/>
      <c r="PXL174" s="90"/>
      <c r="PXM174" s="90"/>
      <c r="PXN174" s="90"/>
      <c r="PXO174" s="90"/>
      <c r="PXP174" s="90"/>
      <c r="PXQ174" s="90"/>
      <c r="PXR174" s="90"/>
      <c r="PXS174" s="90"/>
      <c r="PXT174" s="90"/>
      <c r="PXU174" s="90"/>
      <c r="PXV174" s="90"/>
      <c r="PXW174" s="90"/>
      <c r="PXX174" s="90"/>
      <c r="PXY174" s="90"/>
      <c r="PXZ174" s="90"/>
      <c r="PYA174" s="90"/>
      <c r="PYB174" s="90"/>
      <c r="PYC174" s="90"/>
      <c r="PYD174" s="90"/>
      <c r="PYE174" s="90"/>
      <c r="PYF174" s="90"/>
      <c r="PYG174" s="90"/>
      <c r="PYH174" s="90"/>
      <c r="PYI174" s="90"/>
      <c r="PYJ174" s="90"/>
      <c r="PYK174" s="90"/>
      <c r="PYL174" s="90"/>
      <c r="PYM174" s="90"/>
      <c r="PYN174" s="90"/>
      <c r="PYO174" s="90"/>
      <c r="PYP174" s="90"/>
      <c r="PYQ174" s="90"/>
      <c r="PYR174" s="90"/>
      <c r="PYS174" s="90"/>
      <c r="PYT174" s="90"/>
      <c r="PYU174" s="90"/>
      <c r="PYV174" s="90"/>
      <c r="PYW174" s="90"/>
      <c r="PYX174" s="90"/>
      <c r="PYY174" s="90"/>
      <c r="PYZ174" s="90"/>
      <c r="PZA174" s="90"/>
      <c r="PZB174" s="90"/>
      <c r="PZC174" s="90"/>
      <c r="PZD174" s="90"/>
      <c r="PZE174" s="90"/>
      <c r="PZF174" s="90"/>
      <c r="PZG174" s="90"/>
      <c r="PZH174" s="90"/>
      <c r="PZI174" s="90"/>
      <c r="PZJ174" s="90"/>
      <c r="PZK174" s="90"/>
      <c r="PZL174" s="90"/>
      <c r="PZM174" s="90"/>
      <c r="PZN174" s="90"/>
      <c r="PZO174" s="90"/>
      <c r="PZP174" s="90"/>
      <c r="PZQ174" s="90"/>
      <c r="PZR174" s="90"/>
      <c r="PZS174" s="90"/>
      <c r="PZT174" s="90"/>
      <c r="PZU174" s="90"/>
      <c r="PZV174" s="90"/>
      <c r="PZW174" s="90"/>
      <c r="PZX174" s="90"/>
      <c r="PZY174" s="90"/>
      <c r="PZZ174" s="90"/>
      <c r="QAA174" s="90"/>
      <c r="QAB174" s="90"/>
      <c r="QAC174" s="90"/>
      <c r="QAD174" s="90"/>
      <c r="QAE174" s="90"/>
      <c r="QAF174" s="90"/>
      <c r="QAG174" s="90"/>
      <c r="QAH174" s="90"/>
      <c r="QAI174" s="90"/>
      <c r="QAJ174" s="90"/>
      <c r="QAK174" s="90"/>
      <c r="QAL174" s="90"/>
      <c r="QAM174" s="90"/>
      <c r="QAN174" s="90"/>
      <c r="QAO174" s="90"/>
      <c r="QAP174" s="90"/>
      <c r="QAQ174" s="90"/>
      <c r="QAR174" s="90"/>
      <c r="QAS174" s="90"/>
      <c r="QAT174" s="90"/>
      <c r="QAU174" s="90"/>
      <c r="QAV174" s="90"/>
      <c r="QAW174" s="90"/>
      <c r="QAX174" s="90"/>
      <c r="QAY174" s="90"/>
      <c r="QAZ174" s="90"/>
      <c r="QBA174" s="90"/>
      <c r="QBB174" s="90"/>
      <c r="QBC174" s="90"/>
      <c r="QBD174" s="90"/>
      <c r="QBE174" s="90"/>
      <c r="QBF174" s="90"/>
      <c r="QBG174" s="90"/>
      <c r="QBH174" s="90"/>
      <c r="QBI174" s="90"/>
      <c r="QBJ174" s="90"/>
      <c r="QBK174" s="90"/>
      <c r="QBL174" s="90"/>
      <c r="QBM174" s="90"/>
      <c r="QBN174" s="90"/>
      <c r="QBO174" s="90"/>
      <c r="QBP174" s="90"/>
      <c r="QBQ174" s="90"/>
      <c r="QBR174" s="90"/>
      <c r="QBS174" s="90"/>
      <c r="QBT174" s="90"/>
      <c r="QBU174" s="90"/>
      <c r="QBV174" s="90"/>
      <c r="QBW174" s="90"/>
      <c r="QBX174" s="90"/>
      <c r="QBY174" s="90"/>
      <c r="QBZ174" s="90"/>
      <c r="QCA174" s="90"/>
      <c r="QCB174" s="90"/>
      <c r="QCC174" s="90"/>
      <c r="QCD174" s="90"/>
      <c r="QCE174" s="90"/>
      <c r="QCF174" s="90"/>
      <c r="QCG174" s="90"/>
      <c r="QCH174" s="90"/>
      <c r="QCI174" s="90"/>
      <c r="QCJ174" s="90"/>
      <c r="QCK174" s="90"/>
      <c r="QCL174" s="90"/>
      <c r="QCM174" s="90"/>
      <c r="QCN174" s="90"/>
      <c r="QCO174" s="90"/>
      <c r="QCP174" s="90"/>
      <c r="QCQ174" s="90"/>
      <c r="QCR174" s="90"/>
      <c r="QCS174" s="90"/>
      <c r="QCT174" s="90"/>
      <c r="QCU174" s="90"/>
      <c r="QCV174" s="90"/>
      <c r="QCW174" s="90"/>
      <c r="QCX174" s="90"/>
      <c r="QCY174" s="90"/>
      <c r="QCZ174" s="90"/>
      <c r="QDA174" s="90"/>
      <c r="QDB174" s="90"/>
      <c r="QDC174" s="90"/>
      <c r="QDD174" s="90"/>
      <c r="QDE174" s="90"/>
      <c r="QDF174" s="90"/>
      <c r="QDG174" s="90"/>
      <c r="QDH174" s="90"/>
      <c r="QDI174" s="90"/>
      <c r="QDJ174" s="90"/>
      <c r="QDK174" s="90"/>
      <c r="QDL174" s="90"/>
      <c r="QDM174" s="90"/>
      <c r="QDN174" s="90"/>
      <c r="QDO174" s="90"/>
      <c r="QDP174" s="90"/>
      <c r="QDQ174" s="90"/>
      <c r="QDR174" s="90"/>
      <c r="QDS174" s="90"/>
      <c r="QDT174" s="90"/>
      <c r="QDU174" s="90"/>
      <c r="QDV174" s="90"/>
      <c r="QDW174" s="90"/>
      <c r="QDX174" s="90"/>
      <c r="QDY174" s="90"/>
      <c r="QDZ174" s="90"/>
      <c r="QEA174" s="90"/>
      <c r="QEB174" s="90"/>
      <c r="QEC174" s="90"/>
      <c r="QED174" s="90"/>
      <c r="QEE174" s="90"/>
      <c r="QEF174" s="90"/>
      <c r="QEG174" s="90"/>
      <c r="QEH174" s="90"/>
      <c r="QEI174" s="90"/>
      <c r="QEJ174" s="90"/>
      <c r="QEK174" s="90"/>
      <c r="QEL174" s="90"/>
      <c r="QEM174" s="90"/>
      <c r="QEN174" s="90"/>
      <c r="QEO174" s="90"/>
      <c r="QEP174" s="90"/>
      <c r="QEQ174" s="90"/>
      <c r="QER174" s="90"/>
      <c r="QES174" s="90"/>
      <c r="QET174" s="90"/>
      <c r="QEU174" s="90"/>
      <c r="QEV174" s="90"/>
      <c r="QEW174" s="90"/>
      <c r="QEX174" s="90"/>
      <c r="QEY174" s="90"/>
      <c r="QEZ174" s="90"/>
      <c r="QFA174" s="90"/>
      <c r="QFB174" s="90"/>
      <c r="QFC174" s="90"/>
      <c r="QFD174" s="90"/>
      <c r="QFE174" s="90"/>
      <c r="QFF174" s="90"/>
      <c r="QFG174" s="90"/>
      <c r="QFH174" s="90"/>
      <c r="QFI174" s="90"/>
      <c r="QFJ174" s="90"/>
      <c r="QFK174" s="90"/>
      <c r="QFL174" s="90"/>
      <c r="QFM174" s="90"/>
      <c r="QFN174" s="90"/>
      <c r="QFO174" s="90"/>
      <c r="QFP174" s="90"/>
      <c r="QFQ174" s="90"/>
      <c r="QFR174" s="90"/>
      <c r="QFS174" s="90"/>
      <c r="QFT174" s="90"/>
      <c r="QFU174" s="90"/>
      <c r="QFV174" s="90"/>
      <c r="QFW174" s="90"/>
      <c r="QFX174" s="90"/>
      <c r="QFY174" s="90"/>
      <c r="QFZ174" s="90"/>
      <c r="QGA174" s="90"/>
      <c r="QGB174" s="90"/>
      <c r="QGC174" s="90"/>
      <c r="QGD174" s="90"/>
      <c r="QGE174" s="90"/>
      <c r="QGF174" s="90"/>
      <c r="QGG174" s="90"/>
      <c r="QGH174" s="90"/>
      <c r="QGI174" s="90"/>
      <c r="QGJ174" s="90"/>
      <c r="QGK174" s="90"/>
      <c r="QGL174" s="90"/>
      <c r="QGM174" s="90"/>
      <c r="QGN174" s="90"/>
      <c r="QGO174" s="90"/>
      <c r="QGP174" s="90"/>
      <c r="QGQ174" s="90"/>
      <c r="QGR174" s="90"/>
      <c r="QGS174" s="90"/>
      <c r="QGT174" s="90"/>
      <c r="QGU174" s="90"/>
      <c r="QGV174" s="90"/>
      <c r="QGW174" s="90"/>
      <c r="QGX174" s="90"/>
      <c r="QGY174" s="90"/>
      <c r="QGZ174" s="90"/>
      <c r="QHA174" s="90"/>
      <c r="QHB174" s="90"/>
      <c r="QHC174" s="90"/>
      <c r="QHD174" s="90"/>
      <c r="QHE174" s="90"/>
      <c r="QHF174" s="90"/>
      <c r="QHG174" s="90"/>
      <c r="QHH174" s="90"/>
      <c r="QHI174" s="90"/>
      <c r="QHJ174" s="90"/>
      <c r="QHK174" s="90"/>
      <c r="QHL174" s="90"/>
      <c r="QHM174" s="90"/>
      <c r="QHN174" s="90"/>
      <c r="QHO174" s="90"/>
      <c r="QHP174" s="90"/>
      <c r="QHQ174" s="90"/>
      <c r="QHR174" s="90"/>
      <c r="QHS174" s="90"/>
      <c r="QHT174" s="90"/>
      <c r="QHU174" s="90"/>
      <c r="QHV174" s="90"/>
      <c r="QHW174" s="90"/>
      <c r="QHX174" s="90"/>
      <c r="QHY174" s="90"/>
      <c r="QHZ174" s="90"/>
      <c r="QIA174" s="90"/>
      <c r="QIB174" s="90"/>
      <c r="QIC174" s="90"/>
      <c r="QID174" s="90"/>
      <c r="QIE174" s="90"/>
      <c r="QIF174" s="90"/>
      <c r="QIG174" s="90"/>
      <c r="QIH174" s="90"/>
      <c r="QII174" s="90"/>
      <c r="QIJ174" s="90"/>
      <c r="QIK174" s="90"/>
      <c r="QIL174" s="90"/>
      <c r="QIM174" s="90"/>
      <c r="QIN174" s="90"/>
      <c r="QIO174" s="90"/>
      <c r="QIP174" s="90"/>
      <c r="QIQ174" s="90"/>
      <c r="QIR174" s="90"/>
      <c r="QIS174" s="90"/>
      <c r="QIT174" s="90"/>
      <c r="QIU174" s="90"/>
      <c r="QIV174" s="90"/>
      <c r="QIW174" s="90"/>
      <c r="QIX174" s="90"/>
      <c r="QIY174" s="90"/>
      <c r="QIZ174" s="90"/>
      <c r="QJA174" s="90"/>
      <c r="QJB174" s="90"/>
      <c r="QJC174" s="90"/>
      <c r="QJD174" s="90"/>
      <c r="QJE174" s="90"/>
      <c r="QJF174" s="90"/>
      <c r="QJG174" s="90"/>
      <c r="QJH174" s="90"/>
      <c r="QJI174" s="90"/>
      <c r="QJJ174" s="90"/>
      <c r="QJK174" s="90"/>
      <c r="QJL174" s="90"/>
      <c r="QJM174" s="90"/>
      <c r="QJN174" s="90"/>
      <c r="QJO174" s="90"/>
      <c r="QJP174" s="90"/>
      <c r="QJQ174" s="90"/>
      <c r="QJR174" s="90"/>
      <c r="QJS174" s="90"/>
      <c r="QJT174" s="90"/>
      <c r="QJU174" s="90"/>
      <c r="QJV174" s="90"/>
      <c r="QJW174" s="90"/>
      <c r="QJX174" s="90"/>
      <c r="QJY174" s="90"/>
      <c r="QJZ174" s="90"/>
      <c r="QKA174" s="90"/>
      <c r="QKB174" s="90"/>
      <c r="QKC174" s="90"/>
      <c r="QKD174" s="90"/>
      <c r="QKE174" s="90"/>
      <c r="QKF174" s="90"/>
      <c r="QKG174" s="90"/>
      <c r="QKH174" s="90"/>
      <c r="QKI174" s="90"/>
      <c r="QKJ174" s="90"/>
      <c r="QKK174" s="90"/>
      <c r="QKL174" s="90"/>
      <c r="QKM174" s="90"/>
      <c r="QKN174" s="90"/>
      <c r="QKO174" s="90"/>
      <c r="QKP174" s="90"/>
      <c r="QKQ174" s="90"/>
      <c r="QKR174" s="90"/>
      <c r="QKS174" s="90"/>
      <c r="QKT174" s="90"/>
      <c r="QKU174" s="90"/>
      <c r="QKV174" s="90"/>
      <c r="QKW174" s="90"/>
      <c r="QKX174" s="90"/>
      <c r="QKY174" s="90"/>
      <c r="QKZ174" s="90"/>
      <c r="QLA174" s="90"/>
      <c r="QLB174" s="90"/>
      <c r="QLC174" s="90"/>
      <c r="QLD174" s="90"/>
      <c r="QLE174" s="90"/>
      <c r="QLF174" s="90"/>
      <c r="QLG174" s="90"/>
      <c r="QLH174" s="90"/>
      <c r="QLI174" s="90"/>
      <c r="QLJ174" s="90"/>
      <c r="QLK174" s="90"/>
      <c r="QLL174" s="90"/>
      <c r="QLM174" s="90"/>
      <c r="QLN174" s="90"/>
      <c r="QLO174" s="90"/>
      <c r="QLP174" s="90"/>
      <c r="QLQ174" s="90"/>
      <c r="QLR174" s="90"/>
      <c r="QLS174" s="90"/>
      <c r="QLT174" s="90"/>
      <c r="QLU174" s="90"/>
      <c r="QLV174" s="90"/>
      <c r="QLW174" s="90"/>
      <c r="QLX174" s="90"/>
      <c r="QLY174" s="90"/>
      <c r="QLZ174" s="90"/>
      <c r="QMA174" s="90"/>
      <c r="QMB174" s="90"/>
      <c r="QMC174" s="90"/>
      <c r="QMD174" s="90"/>
      <c r="QME174" s="90"/>
      <c r="QMF174" s="90"/>
      <c r="QMG174" s="90"/>
      <c r="QMH174" s="90"/>
      <c r="QMI174" s="90"/>
      <c r="QMJ174" s="90"/>
      <c r="QMK174" s="90"/>
      <c r="QML174" s="90"/>
      <c r="QMM174" s="90"/>
      <c r="QMN174" s="90"/>
      <c r="QMO174" s="90"/>
      <c r="QMP174" s="90"/>
      <c r="QMQ174" s="90"/>
      <c r="QMR174" s="90"/>
      <c r="QMS174" s="90"/>
      <c r="QMT174" s="90"/>
      <c r="QMU174" s="90"/>
      <c r="QMV174" s="90"/>
      <c r="QMW174" s="90"/>
      <c r="QMX174" s="90"/>
      <c r="QMY174" s="90"/>
      <c r="QMZ174" s="90"/>
      <c r="QNA174" s="90"/>
      <c r="QNB174" s="90"/>
      <c r="QNC174" s="90"/>
      <c r="QND174" s="90"/>
      <c r="QNE174" s="90"/>
      <c r="QNF174" s="90"/>
      <c r="QNG174" s="90"/>
      <c r="QNH174" s="90"/>
      <c r="QNI174" s="90"/>
      <c r="QNJ174" s="90"/>
      <c r="QNK174" s="90"/>
      <c r="QNL174" s="90"/>
      <c r="QNM174" s="90"/>
      <c r="QNN174" s="90"/>
      <c r="QNO174" s="90"/>
      <c r="QNP174" s="90"/>
      <c r="QNQ174" s="90"/>
      <c r="QNR174" s="90"/>
      <c r="QNS174" s="90"/>
      <c r="QNT174" s="90"/>
      <c r="QNU174" s="90"/>
      <c r="QNV174" s="90"/>
      <c r="QNW174" s="90"/>
      <c r="QNX174" s="90"/>
      <c r="QNY174" s="90"/>
      <c r="QNZ174" s="90"/>
      <c r="QOA174" s="90"/>
      <c r="QOB174" s="90"/>
      <c r="QOC174" s="90"/>
      <c r="QOD174" s="90"/>
      <c r="QOE174" s="90"/>
      <c r="QOF174" s="90"/>
      <c r="QOG174" s="90"/>
      <c r="QOH174" s="90"/>
      <c r="QOI174" s="90"/>
      <c r="QOJ174" s="90"/>
      <c r="QOK174" s="90"/>
      <c r="QOL174" s="90"/>
      <c r="QOM174" s="90"/>
      <c r="QON174" s="90"/>
      <c r="QOO174" s="90"/>
      <c r="QOP174" s="90"/>
      <c r="QOQ174" s="90"/>
      <c r="QOR174" s="90"/>
      <c r="QOS174" s="90"/>
      <c r="QOT174" s="90"/>
      <c r="QOU174" s="90"/>
      <c r="QOV174" s="90"/>
      <c r="QOW174" s="90"/>
      <c r="QOX174" s="90"/>
      <c r="QOY174" s="90"/>
      <c r="QOZ174" s="90"/>
      <c r="QPA174" s="90"/>
      <c r="QPB174" s="90"/>
      <c r="QPC174" s="90"/>
      <c r="QPD174" s="90"/>
      <c r="QPE174" s="90"/>
      <c r="QPF174" s="90"/>
      <c r="QPG174" s="90"/>
      <c r="QPH174" s="90"/>
      <c r="QPI174" s="90"/>
      <c r="QPJ174" s="90"/>
      <c r="QPK174" s="90"/>
      <c r="QPL174" s="90"/>
      <c r="QPM174" s="90"/>
      <c r="QPN174" s="90"/>
      <c r="QPO174" s="90"/>
      <c r="QPP174" s="90"/>
      <c r="QPQ174" s="90"/>
      <c r="QPR174" s="90"/>
      <c r="QPS174" s="90"/>
      <c r="QPT174" s="90"/>
      <c r="QPU174" s="90"/>
      <c r="QPV174" s="90"/>
      <c r="QPW174" s="90"/>
      <c r="QPX174" s="90"/>
      <c r="QPY174" s="90"/>
      <c r="QPZ174" s="90"/>
      <c r="QQA174" s="90"/>
      <c r="QQB174" s="90"/>
      <c r="QQC174" s="90"/>
      <c r="QQD174" s="90"/>
      <c r="QQE174" s="90"/>
      <c r="QQF174" s="90"/>
      <c r="QQG174" s="90"/>
      <c r="QQH174" s="90"/>
      <c r="QQI174" s="90"/>
      <c r="QQJ174" s="90"/>
      <c r="QQK174" s="90"/>
      <c r="QQL174" s="90"/>
      <c r="QQM174" s="90"/>
      <c r="QQN174" s="90"/>
      <c r="QQO174" s="90"/>
      <c r="QQP174" s="90"/>
      <c r="QQQ174" s="90"/>
      <c r="QQR174" s="90"/>
      <c r="QQS174" s="90"/>
      <c r="QQT174" s="90"/>
      <c r="QQU174" s="90"/>
      <c r="QQV174" s="90"/>
      <c r="QQW174" s="90"/>
      <c r="QQX174" s="90"/>
      <c r="QQY174" s="90"/>
      <c r="QQZ174" s="90"/>
      <c r="QRA174" s="90"/>
      <c r="QRB174" s="90"/>
      <c r="QRC174" s="90"/>
      <c r="QRD174" s="90"/>
      <c r="QRE174" s="90"/>
      <c r="QRF174" s="90"/>
      <c r="QRG174" s="90"/>
      <c r="QRH174" s="90"/>
      <c r="QRI174" s="90"/>
      <c r="QRJ174" s="90"/>
      <c r="QRK174" s="90"/>
      <c r="QRL174" s="90"/>
      <c r="QRM174" s="90"/>
      <c r="QRN174" s="90"/>
      <c r="QRO174" s="90"/>
      <c r="QRP174" s="90"/>
      <c r="QRQ174" s="90"/>
      <c r="QRR174" s="90"/>
      <c r="QRS174" s="90"/>
      <c r="QRT174" s="90"/>
      <c r="QRU174" s="90"/>
      <c r="QRV174" s="90"/>
      <c r="QRW174" s="90"/>
      <c r="QRX174" s="90"/>
      <c r="QRY174" s="90"/>
      <c r="QRZ174" s="90"/>
      <c r="QSA174" s="90"/>
      <c r="QSB174" s="90"/>
      <c r="QSC174" s="90"/>
      <c r="QSD174" s="90"/>
      <c r="QSE174" s="90"/>
      <c r="QSF174" s="90"/>
      <c r="QSG174" s="90"/>
      <c r="QSH174" s="90"/>
      <c r="QSI174" s="90"/>
      <c r="QSJ174" s="90"/>
      <c r="QSK174" s="90"/>
      <c r="QSL174" s="90"/>
      <c r="QSM174" s="90"/>
      <c r="QSN174" s="90"/>
      <c r="QSO174" s="90"/>
      <c r="QSP174" s="90"/>
      <c r="QSQ174" s="90"/>
      <c r="QSR174" s="90"/>
      <c r="QSS174" s="90"/>
      <c r="QST174" s="90"/>
      <c r="QSU174" s="90"/>
      <c r="QSV174" s="90"/>
      <c r="QSW174" s="90"/>
      <c r="QSX174" s="90"/>
      <c r="QSY174" s="90"/>
      <c r="QSZ174" s="90"/>
      <c r="QTA174" s="90"/>
      <c r="QTB174" s="90"/>
      <c r="QTC174" s="90"/>
      <c r="QTD174" s="90"/>
      <c r="QTE174" s="90"/>
      <c r="QTF174" s="90"/>
      <c r="QTG174" s="90"/>
      <c r="QTH174" s="90"/>
      <c r="QTI174" s="90"/>
      <c r="QTJ174" s="90"/>
      <c r="QTK174" s="90"/>
      <c r="QTL174" s="90"/>
      <c r="QTM174" s="90"/>
      <c r="QTN174" s="90"/>
      <c r="QTO174" s="90"/>
      <c r="QTP174" s="90"/>
      <c r="QTQ174" s="90"/>
      <c r="QTR174" s="90"/>
      <c r="QTS174" s="90"/>
      <c r="QTT174" s="90"/>
      <c r="QTU174" s="90"/>
      <c r="QTV174" s="90"/>
      <c r="QTW174" s="90"/>
      <c r="QTX174" s="90"/>
      <c r="QTY174" s="90"/>
      <c r="QTZ174" s="90"/>
      <c r="QUA174" s="90"/>
      <c r="QUB174" s="90"/>
      <c r="QUC174" s="90"/>
      <c r="QUD174" s="90"/>
      <c r="QUE174" s="90"/>
      <c r="QUF174" s="90"/>
      <c r="QUG174" s="90"/>
      <c r="QUH174" s="90"/>
      <c r="QUI174" s="90"/>
      <c r="QUJ174" s="90"/>
      <c r="QUK174" s="90"/>
      <c r="QUL174" s="90"/>
      <c r="QUM174" s="90"/>
      <c r="QUN174" s="90"/>
      <c r="QUO174" s="90"/>
      <c r="QUP174" s="90"/>
      <c r="QUQ174" s="90"/>
      <c r="QUR174" s="90"/>
      <c r="QUS174" s="90"/>
      <c r="QUT174" s="90"/>
      <c r="QUU174" s="90"/>
      <c r="QUV174" s="90"/>
      <c r="QUW174" s="90"/>
      <c r="QUX174" s="90"/>
      <c r="QUY174" s="90"/>
      <c r="QUZ174" s="90"/>
      <c r="QVA174" s="90"/>
      <c r="QVB174" s="90"/>
      <c r="QVC174" s="90"/>
      <c r="QVD174" s="90"/>
      <c r="QVE174" s="90"/>
      <c r="QVF174" s="90"/>
      <c r="QVG174" s="90"/>
      <c r="QVH174" s="90"/>
      <c r="QVI174" s="90"/>
      <c r="QVJ174" s="90"/>
      <c r="QVK174" s="90"/>
      <c r="QVL174" s="90"/>
      <c r="QVM174" s="90"/>
      <c r="QVN174" s="90"/>
      <c r="QVO174" s="90"/>
      <c r="QVP174" s="90"/>
      <c r="QVQ174" s="90"/>
      <c r="QVR174" s="90"/>
      <c r="QVS174" s="90"/>
      <c r="QVT174" s="90"/>
      <c r="QVU174" s="90"/>
      <c r="QVV174" s="90"/>
      <c r="QVW174" s="90"/>
      <c r="QVX174" s="90"/>
      <c r="QVY174" s="90"/>
      <c r="QVZ174" s="90"/>
      <c r="QWA174" s="90"/>
      <c r="QWB174" s="90"/>
      <c r="QWC174" s="90"/>
      <c r="QWD174" s="90"/>
      <c r="QWE174" s="90"/>
      <c r="QWF174" s="90"/>
      <c r="QWG174" s="90"/>
      <c r="QWH174" s="90"/>
      <c r="QWI174" s="90"/>
      <c r="QWJ174" s="90"/>
      <c r="QWK174" s="90"/>
      <c r="QWL174" s="90"/>
      <c r="QWM174" s="90"/>
      <c r="QWN174" s="90"/>
      <c r="QWO174" s="90"/>
      <c r="QWP174" s="90"/>
      <c r="QWQ174" s="90"/>
      <c r="QWR174" s="90"/>
      <c r="QWS174" s="90"/>
      <c r="QWT174" s="90"/>
      <c r="QWU174" s="90"/>
      <c r="QWV174" s="90"/>
      <c r="QWW174" s="90"/>
      <c r="QWX174" s="90"/>
      <c r="QWY174" s="90"/>
      <c r="QWZ174" s="90"/>
      <c r="QXA174" s="90"/>
      <c r="QXB174" s="90"/>
      <c r="QXC174" s="90"/>
      <c r="QXD174" s="90"/>
      <c r="QXE174" s="90"/>
      <c r="QXF174" s="90"/>
      <c r="QXG174" s="90"/>
      <c r="QXH174" s="90"/>
      <c r="QXI174" s="90"/>
      <c r="QXJ174" s="90"/>
      <c r="QXK174" s="90"/>
      <c r="QXL174" s="90"/>
      <c r="QXM174" s="90"/>
      <c r="QXN174" s="90"/>
      <c r="QXO174" s="90"/>
      <c r="QXP174" s="90"/>
      <c r="QXQ174" s="90"/>
      <c r="QXR174" s="90"/>
      <c r="QXS174" s="90"/>
      <c r="QXT174" s="90"/>
      <c r="QXU174" s="90"/>
      <c r="QXV174" s="90"/>
      <c r="QXW174" s="90"/>
      <c r="QXX174" s="90"/>
      <c r="QXY174" s="90"/>
      <c r="QXZ174" s="90"/>
      <c r="QYA174" s="90"/>
      <c r="QYB174" s="90"/>
      <c r="QYC174" s="90"/>
      <c r="QYD174" s="90"/>
      <c r="QYE174" s="90"/>
      <c r="QYF174" s="90"/>
      <c r="QYG174" s="90"/>
      <c r="QYH174" s="90"/>
      <c r="QYI174" s="90"/>
      <c r="QYJ174" s="90"/>
      <c r="QYK174" s="90"/>
      <c r="QYL174" s="90"/>
      <c r="QYM174" s="90"/>
      <c r="QYN174" s="90"/>
      <c r="QYO174" s="90"/>
      <c r="QYP174" s="90"/>
      <c r="QYQ174" s="90"/>
      <c r="QYR174" s="90"/>
      <c r="QYS174" s="90"/>
      <c r="QYT174" s="90"/>
      <c r="QYU174" s="90"/>
      <c r="QYV174" s="90"/>
      <c r="QYW174" s="90"/>
      <c r="QYX174" s="90"/>
      <c r="QYY174" s="90"/>
      <c r="QYZ174" s="90"/>
      <c r="QZA174" s="90"/>
      <c r="QZB174" s="90"/>
      <c r="QZC174" s="90"/>
      <c r="QZD174" s="90"/>
      <c r="QZE174" s="90"/>
      <c r="QZF174" s="90"/>
      <c r="QZG174" s="90"/>
      <c r="QZH174" s="90"/>
      <c r="QZI174" s="90"/>
      <c r="QZJ174" s="90"/>
      <c r="QZK174" s="90"/>
      <c r="QZL174" s="90"/>
      <c r="QZM174" s="90"/>
      <c r="QZN174" s="90"/>
      <c r="QZO174" s="90"/>
      <c r="QZP174" s="90"/>
      <c r="QZQ174" s="90"/>
      <c r="QZR174" s="90"/>
      <c r="QZS174" s="90"/>
      <c r="QZT174" s="90"/>
      <c r="QZU174" s="90"/>
      <c r="QZV174" s="90"/>
      <c r="QZW174" s="90"/>
      <c r="QZX174" s="90"/>
      <c r="QZY174" s="90"/>
      <c r="QZZ174" s="90"/>
      <c r="RAA174" s="90"/>
      <c r="RAB174" s="90"/>
      <c r="RAC174" s="90"/>
      <c r="RAD174" s="90"/>
      <c r="RAE174" s="90"/>
      <c r="RAF174" s="90"/>
      <c r="RAG174" s="90"/>
      <c r="RAH174" s="90"/>
      <c r="RAI174" s="90"/>
      <c r="RAJ174" s="90"/>
      <c r="RAK174" s="90"/>
      <c r="RAL174" s="90"/>
      <c r="RAM174" s="90"/>
      <c r="RAN174" s="90"/>
      <c r="RAO174" s="90"/>
      <c r="RAP174" s="90"/>
      <c r="RAQ174" s="90"/>
      <c r="RAR174" s="90"/>
      <c r="RAS174" s="90"/>
      <c r="RAT174" s="90"/>
      <c r="RAU174" s="90"/>
      <c r="RAV174" s="90"/>
      <c r="RAW174" s="90"/>
      <c r="RAX174" s="90"/>
      <c r="RAY174" s="90"/>
      <c r="RAZ174" s="90"/>
      <c r="RBA174" s="90"/>
      <c r="RBB174" s="90"/>
      <c r="RBC174" s="90"/>
      <c r="RBD174" s="90"/>
      <c r="RBE174" s="90"/>
      <c r="RBF174" s="90"/>
      <c r="RBG174" s="90"/>
      <c r="RBH174" s="90"/>
      <c r="RBI174" s="90"/>
      <c r="RBJ174" s="90"/>
      <c r="RBK174" s="90"/>
      <c r="RBL174" s="90"/>
      <c r="RBM174" s="90"/>
      <c r="RBN174" s="90"/>
      <c r="RBO174" s="90"/>
      <c r="RBP174" s="90"/>
      <c r="RBQ174" s="90"/>
      <c r="RBR174" s="90"/>
      <c r="RBS174" s="90"/>
      <c r="RBT174" s="90"/>
      <c r="RBU174" s="90"/>
      <c r="RBV174" s="90"/>
      <c r="RBW174" s="90"/>
      <c r="RBX174" s="90"/>
      <c r="RBY174" s="90"/>
      <c r="RBZ174" s="90"/>
      <c r="RCA174" s="90"/>
      <c r="RCB174" s="90"/>
      <c r="RCC174" s="90"/>
      <c r="RCD174" s="90"/>
      <c r="RCE174" s="90"/>
      <c r="RCF174" s="90"/>
      <c r="RCG174" s="90"/>
      <c r="RCH174" s="90"/>
      <c r="RCI174" s="90"/>
      <c r="RCJ174" s="90"/>
      <c r="RCK174" s="90"/>
      <c r="RCL174" s="90"/>
      <c r="RCM174" s="90"/>
      <c r="RCN174" s="90"/>
      <c r="RCO174" s="90"/>
      <c r="RCP174" s="90"/>
      <c r="RCQ174" s="90"/>
      <c r="RCR174" s="90"/>
      <c r="RCS174" s="90"/>
      <c r="RCT174" s="90"/>
      <c r="RCU174" s="90"/>
      <c r="RCV174" s="90"/>
      <c r="RCW174" s="90"/>
      <c r="RCX174" s="90"/>
      <c r="RCY174" s="90"/>
      <c r="RCZ174" s="90"/>
      <c r="RDA174" s="90"/>
      <c r="RDB174" s="90"/>
      <c r="RDC174" s="90"/>
      <c r="RDD174" s="90"/>
      <c r="RDE174" s="90"/>
      <c r="RDF174" s="90"/>
      <c r="RDG174" s="90"/>
      <c r="RDH174" s="90"/>
      <c r="RDI174" s="90"/>
      <c r="RDJ174" s="90"/>
      <c r="RDK174" s="90"/>
      <c r="RDL174" s="90"/>
      <c r="RDM174" s="90"/>
      <c r="RDN174" s="90"/>
      <c r="RDO174" s="90"/>
      <c r="RDP174" s="90"/>
      <c r="RDQ174" s="90"/>
      <c r="RDR174" s="90"/>
      <c r="RDS174" s="90"/>
      <c r="RDT174" s="90"/>
      <c r="RDU174" s="90"/>
      <c r="RDV174" s="90"/>
      <c r="RDW174" s="90"/>
      <c r="RDX174" s="90"/>
      <c r="RDY174" s="90"/>
      <c r="RDZ174" s="90"/>
      <c r="REA174" s="90"/>
      <c r="REB174" s="90"/>
      <c r="REC174" s="90"/>
      <c r="RED174" s="90"/>
      <c r="REE174" s="90"/>
      <c r="REF174" s="90"/>
      <c r="REG174" s="90"/>
      <c r="REH174" s="90"/>
      <c r="REI174" s="90"/>
      <c r="REJ174" s="90"/>
      <c r="REK174" s="90"/>
      <c r="REL174" s="90"/>
      <c r="REM174" s="90"/>
      <c r="REN174" s="90"/>
      <c r="REO174" s="90"/>
      <c r="REP174" s="90"/>
      <c r="REQ174" s="90"/>
      <c r="RER174" s="90"/>
      <c r="RES174" s="90"/>
      <c r="RET174" s="90"/>
      <c r="REU174" s="90"/>
      <c r="REV174" s="90"/>
      <c r="REW174" s="90"/>
      <c r="REX174" s="90"/>
      <c r="REY174" s="90"/>
      <c r="REZ174" s="90"/>
      <c r="RFA174" s="90"/>
      <c r="RFB174" s="90"/>
      <c r="RFC174" s="90"/>
      <c r="RFD174" s="90"/>
      <c r="RFE174" s="90"/>
      <c r="RFF174" s="90"/>
      <c r="RFG174" s="90"/>
      <c r="RFH174" s="90"/>
      <c r="RFI174" s="90"/>
      <c r="RFJ174" s="90"/>
      <c r="RFK174" s="90"/>
      <c r="RFL174" s="90"/>
      <c r="RFM174" s="90"/>
      <c r="RFN174" s="90"/>
      <c r="RFO174" s="90"/>
      <c r="RFP174" s="90"/>
      <c r="RFQ174" s="90"/>
      <c r="RFR174" s="90"/>
      <c r="RFS174" s="90"/>
      <c r="RFT174" s="90"/>
      <c r="RFU174" s="90"/>
      <c r="RFV174" s="90"/>
      <c r="RFW174" s="90"/>
      <c r="RFX174" s="90"/>
      <c r="RFY174" s="90"/>
      <c r="RFZ174" s="90"/>
      <c r="RGA174" s="90"/>
      <c r="RGB174" s="90"/>
      <c r="RGC174" s="90"/>
      <c r="RGD174" s="90"/>
      <c r="RGE174" s="90"/>
      <c r="RGF174" s="90"/>
      <c r="RGG174" s="90"/>
      <c r="RGH174" s="90"/>
      <c r="RGI174" s="90"/>
      <c r="RGJ174" s="90"/>
      <c r="RGK174" s="90"/>
      <c r="RGL174" s="90"/>
      <c r="RGM174" s="90"/>
      <c r="RGN174" s="90"/>
      <c r="RGO174" s="90"/>
      <c r="RGP174" s="90"/>
      <c r="RGQ174" s="90"/>
      <c r="RGR174" s="90"/>
      <c r="RGS174" s="90"/>
      <c r="RGT174" s="90"/>
      <c r="RGU174" s="90"/>
      <c r="RGV174" s="90"/>
      <c r="RGW174" s="90"/>
      <c r="RGX174" s="90"/>
      <c r="RGY174" s="90"/>
      <c r="RGZ174" s="90"/>
      <c r="RHA174" s="90"/>
      <c r="RHB174" s="90"/>
      <c r="RHC174" s="90"/>
      <c r="RHD174" s="90"/>
      <c r="RHE174" s="90"/>
      <c r="RHF174" s="90"/>
      <c r="RHG174" s="90"/>
      <c r="RHH174" s="90"/>
      <c r="RHI174" s="90"/>
      <c r="RHJ174" s="90"/>
      <c r="RHK174" s="90"/>
      <c r="RHL174" s="90"/>
      <c r="RHM174" s="90"/>
      <c r="RHN174" s="90"/>
      <c r="RHO174" s="90"/>
      <c r="RHP174" s="90"/>
      <c r="RHQ174" s="90"/>
      <c r="RHR174" s="90"/>
      <c r="RHS174" s="90"/>
      <c r="RHT174" s="90"/>
      <c r="RHU174" s="90"/>
      <c r="RHV174" s="90"/>
      <c r="RHW174" s="90"/>
      <c r="RHX174" s="90"/>
      <c r="RHY174" s="90"/>
      <c r="RHZ174" s="90"/>
      <c r="RIA174" s="90"/>
      <c r="RIB174" s="90"/>
      <c r="RIC174" s="90"/>
      <c r="RID174" s="90"/>
      <c r="RIE174" s="90"/>
      <c r="RIF174" s="90"/>
      <c r="RIG174" s="90"/>
      <c r="RIH174" s="90"/>
      <c r="RII174" s="90"/>
      <c r="RIJ174" s="90"/>
      <c r="RIK174" s="90"/>
      <c r="RIL174" s="90"/>
      <c r="RIM174" s="90"/>
      <c r="RIN174" s="90"/>
      <c r="RIO174" s="90"/>
      <c r="RIP174" s="90"/>
      <c r="RIQ174" s="90"/>
      <c r="RIR174" s="90"/>
      <c r="RIS174" s="90"/>
      <c r="RIT174" s="90"/>
      <c r="RIU174" s="90"/>
      <c r="RIV174" s="90"/>
      <c r="RIW174" s="90"/>
      <c r="RIX174" s="90"/>
      <c r="RIY174" s="90"/>
      <c r="RIZ174" s="90"/>
      <c r="RJA174" s="90"/>
      <c r="RJB174" s="90"/>
      <c r="RJC174" s="90"/>
      <c r="RJD174" s="90"/>
      <c r="RJE174" s="90"/>
      <c r="RJF174" s="90"/>
      <c r="RJG174" s="90"/>
      <c r="RJH174" s="90"/>
      <c r="RJI174" s="90"/>
      <c r="RJJ174" s="90"/>
      <c r="RJK174" s="90"/>
      <c r="RJL174" s="90"/>
      <c r="RJM174" s="90"/>
      <c r="RJN174" s="90"/>
      <c r="RJO174" s="90"/>
      <c r="RJP174" s="90"/>
      <c r="RJQ174" s="90"/>
      <c r="RJR174" s="90"/>
      <c r="RJS174" s="90"/>
      <c r="RJT174" s="90"/>
      <c r="RJU174" s="90"/>
      <c r="RJV174" s="90"/>
      <c r="RJW174" s="90"/>
      <c r="RJX174" s="90"/>
      <c r="RJY174" s="90"/>
      <c r="RJZ174" s="90"/>
      <c r="RKA174" s="90"/>
      <c r="RKB174" s="90"/>
      <c r="RKC174" s="90"/>
      <c r="RKD174" s="90"/>
      <c r="RKE174" s="90"/>
      <c r="RKF174" s="90"/>
      <c r="RKG174" s="90"/>
      <c r="RKH174" s="90"/>
      <c r="RKI174" s="90"/>
      <c r="RKJ174" s="90"/>
      <c r="RKK174" s="90"/>
      <c r="RKL174" s="90"/>
      <c r="RKM174" s="90"/>
      <c r="RKN174" s="90"/>
      <c r="RKO174" s="90"/>
      <c r="RKP174" s="90"/>
      <c r="RKQ174" s="90"/>
      <c r="RKR174" s="90"/>
      <c r="RKS174" s="90"/>
      <c r="RKT174" s="90"/>
      <c r="RKU174" s="90"/>
      <c r="RKV174" s="90"/>
      <c r="RKW174" s="90"/>
      <c r="RKX174" s="90"/>
      <c r="RKY174" s="90"/>
      <c r="RKZ174" s="90"/>
      <c r="RLA174" s="90"/>
      <c r="RLB174" s="90"/>
      <c r="RLC174" s="90"/>
      <c r="RLD174" s="90"/>
      <c r="RLE174" s="90"/>
      <c r="RLF174" s="90"/>
      <c r="RLG174" s="90"/>
      <c r="RLH174" s="90"/>
      <c r="RLI174" s="90"/>
      <c r="RLJ174" s="90"/>
      <c r="RLK174" s="90"/>
      <c r="RLL174" s="90"/>
      <c r="RLM174" s="90"/>
      <c r="RLN174" s="90"/>
      <c r="RLO174" s="90"/>
      <c r="RLP174" s="90"/>
      <c r="RLQ174" s="90"/>
      <c r="RLR174" s="90"/>
      <c r="RLS174" s="90"/>
      <c r="RLT174" s="90"/>
      <c r="RLU174" s="90"/>
      <c r="RLV174" s="90"/>
      <c r="RLW174" s="90"/>
      <c r="RLX174" s="90"/>
      <c r="RLY174" s="90"/>
      <c r="RLZ174" s="90"/>
      <c r="RMA174" s="90"/>
      <c r="RMB174" s="90"/>
      <c r="RMC174" s="90"/>
      <c r="RMD174" s="90"/>
      <c r="RME174" s="90"/>
      <c r="RMF174" s="90"/>
      <c r="RMG174" s="90"/>
      <c r="RMH174" s="90"/>
      <c r="RMI174" s="90"/>
      <c r="RMJ174" s="90"/>
      <c r="RMK174" s="90"/>
      <c r="RML174" s="90"/>
      <c r="RMM174" s="90"/>
      <c r="RMN174" s="90"/>
      <c r="RMO174" s="90"/>
      <c r="RMP174" s="90"/>
      <c r="RMQ174" s="90"/>
      <c r="RMR174" s="90"/>
      <c r="RMS174" s="90"/>
      <c r="RMT174" s="90"/>
      <c r="RMU174" s="90"/>
      <c r="RMV174" s="90"/>
      <c r="RMW174" s="90"/>
      <c r="RMX174" s="90"/>
      <c r="RMY174" s="90"/>
      <c r="RMZ174" s="90"/>
      <c r="RNA174" s="90"/>
      <c r="RNB174" s="90"/>
      <c r="RNC174" s="90"/>
      <c r="RND174" s="90"/>
      <c r="RNE174" s="90"/>
      <c r="RNF174" s="90"/>
      <c r="RNG174" s="90"/>
      <c r="RNH174" s="90"/>
      <c r="RNI174" s="90"/>
      <c r="RNJ174" s="90"/>
      <c r="RNK174" s="90"/>
      <c r="RNL174" s="90"/>
      <c r="RNM174" s="90"/>
      <c r="RNN174" s="90"/>
      <c r="RNO174" s="90"/>
      <c r="RNP174" s="90"/>
      <c r="RNQ174" s="90"/>
      <c r="RNR174" s="90"/>
      <c r="RNS174" s="90"/>
      <c r="RNT174" s="90"/>
      <c r="RNU174" s="90"/>
      <c r="RNV174" s="90"/>
      <c r="RNW174" s="90"/>
      <c r="RNX174" s="90"/>
      <c r="RNY174" s="90"/>
      <c r="RNZ174" s="90"/>
      <c r="ROA174" s="90"/>
      <c r="ROB174" s="90"/>
      <c r="ROC174" s="90"/>
      <c r="ROD174" s="90"/>
      <c r="ROE174" s="90"/>
      <c r="ROF174" s="90"/>
      <c r="ROG174" s="90"/>
      <c r="ROH174" s="90"/>
      <c r="ROI174" s="90"/>
      <c r="ROJ174" s="90"/>
      <c r="ROK174" s="90"/>
      <c r="ROL174" s="90"/>
      <c r="ROM174" s="90"/>
      <c r="RON174" s="90"/>
      <c r="ROO174" s="90"/>
      <c r="ROP174" s="90"/>
      <c r="ROQ174" s="90"/>
      <c r="ROR174" s="90"/>
      <c r="ROS174" s="90"/>
      <c r="ROT174" s="90"/>
      <c r="ROU174" s="90"/>
      <c r="ROV174" s="90"/>
      <c r="ROW174" s="90"/>
      <c r="ROX174" s="90"/>
      <c r="ROY174" s="90"/>
      <c r="ROZ174" s="90"/>
      <c r="RPA174" s="90"/>
      <c r="RPB174" s="90"/>
      <c r="RPC174" s="90"/>
      <c r="RPD174" s="90"/>
      <c r="RPE174" s="90"/>
      <c r="RPF174" s="90"/>
      <c r="RPG174" s="90"/>
      <c r="RPH174" s="90"/>
      <c r="RPI174" s="90"/>
      <c r="RPJ174" s="90"/>
      <c r="RPK174" s="90"/>
      <c r="RPL174" s="90"/>
      <c r="RPM174" s="90"/>
      <c r="RPN174" s="90"/>
      <c r="RPO174" s="90"/>
      <c r="RPP174" s="90"/>
      <c r="RPQ174" s="90"/>
      <c r="RPR174" s="90"/>
      <c r="RPS174" s="90"/>
      <c r="RPT174" s="90"/>
      <c r="RPU174" s="90"/>
      <c r="RPV174" s="90"/>
      <c r="RPW174" s="90"/>
      <c r="RPX174" s="90"/>
      <c r="RPY174" s="90"/>
      <c r="RPZ174" s="90"/>
      <c r="RQA174" s="90"/>
      <c r="RQB174" s="90"/>
      <c r="RQC174" s="90"/>
      <c r="RQD174" s="90"/>
      <c r="RQE174" s="90"/>
      <c r="RQF174" s="90"/>
      <c r="RQG174" s="90"/>
      <c r="RQH174" s="90"/>
      <c r="RQI174" s="90"/>
      <c r="RQJ174" s="90"/>
      <c r="RQK174" s="90"/>
      <c r="RQL174" s="90"/>
      <c r="RQM174" s="90"/>
      <c r="RQN174" s="90"/>
      <c r="RQO174" s="90"/>
      <c r="RQP174" s="90"/>
      <c r="RQQ174" s="90"/>
      <c r="RQR174" s="90"/>
      <c r="RQS174" s="90"/>
      <c r="RQT174" s="90"/>
      <c r="RQU174" s="90"/>
      <c r="RQV174" s="90"/>
      <c r="RQW174" s="90"/>
      <c r="RQX174" s="90"/>
      <c r="RQY174" s="90"/>
      <c r="RQZ174" s="90"/>
      <c r="RRA174" s="90"/>
      <c r="RRB174" s="90"/>
      <c r="RRC174" s="90"/>
      <c r="RRD174" s="90"/>
      <c r="RRE174" s="90"/>
      <c r="RRF174" s="90"/>
      <c r="RRG174" s="90"/>
      <c r="RRH174" s="90"/>
      <c r="RRI174" s="90"/>
      <c r="RRJ174" s="90"/>
      <c r="RRK174" s="90"/>
      <c r="RRL174" s="90"/>
      <c r="RRM174" s="90"/>
      <c r="RRN174" s="90"/>
      <c r="RRO174" s="90"/>
      <c r="RRP174" s="90"/>
      <c r="RRQ174" s="90"/>
      <c r="RRR174" s="90"/>
      <c r="RRS174" s="90"/>
      <c r="RRT174" s="90"/>
      <c r="RRU174" s="90"/>
      <c r="RRV174" s="90"/>
      <c r="RRW174" s="90"/>
      <c r="RRX174" s="90"/>
      <c r="RRY174" s="90"/>
      <c r="RRZ174" s="90"/>
      <c r="RSA174" s="90"/>
      <c r="RSB174" s="90"/>
      <c r="RSC174" s="90"/>
      <c r="RSD174" s="90"/>
      <c r="RSE174" s="90"/>
      <c r="RSF174" s="90"/>
      <c r="RSG174" s="90"/>
      <c r="RSH174" s="90"/>
      <c r="RSI174" s="90"/>
      <c r="RSJ174" s="90"/>
      <c r="RSK174" s="90"/>
      <c r="RSL174" s="90"/>
      <c r="RSM174" s="90"/>
      <c r="RSN174" s="90"/>
      <c r="RSO174" s="90"/>
      <c r="RSP174" s="90"/>
      <c r="RSQ174" s="90"/>
      <c r="RSR174" s="90"/>
      <c r="RSS174" s="90"/>
      <c r="RST174" s="90"/>
      <c r="RSU174" s="90"/>
      <c r="RSV174" s="90"/>
      <c r="RSW174" s="90"/>
      <c r="RSX174" s="90"/>
      <c r="RSY174" s="90"/>
      <c r="RSZ174" s="90"/>
      <c r="RTA174" s="90"/>
      <c r="RTB174" s="90"/>
      <c r="RTC174" s="90"/>
      <c r="RTD174" s="90"/>
      <c r="RTE174" s="90"/>
      <c r="RTF174" s="90"/>
      <c r="RTG174" s="90"/>
      <c r="RTH174" s="90"/>
      <c r="RTI174" s="90"/>
      <c r="RTJ174" s="90"/>
      <c r="RTK174" s="90"/>
      <c r="RTL174" s="90"/>
      <c r="RTM174" s="90"/>
      <c r="RTN174" s="90"/>
      <c r="RTO174" s="90"/>
      <c r="RTP174" s="90"/>
      <c r="RTQ174" s="90"/>
      <c r="RTR174" s="90"/>
      <c r="RTS174" s="90"/>
      <c r="RTT174" s="90"/>
      <c r="RTU174" s="90"/>
      <c r="RTV174" s="90"/>
      <c r="RTW174" s="90"/>
      <c r="RTX174" s="90"/>
      <c r="RTY174" s="90"/>
      <c r="RTZ174" s="90"/>
      <c r="RUA174" s="90"/>
      <c r="RUB174" s="90"/>
      <c r="RUC174" s="90"/>
      <c r="RUD174" s="90"/>
      <c r="RUE174" s="90"/>
      <c r="RUF174" s="90"/>
      <c r="RUG174" s="90"/>
      <c r="RUH174" s="90"/>
      <c r="RUI174" s="90"/>
      <c r="RUJ174" s="90"/>
      <c r="RUK174" s="90"/>
      <c r="RUL174" s="90"/>
      <c r="RUM174" s="90"/>
      <c r="RUN174" s="90"/>
      <c r="RUO174" s="90"/>
      <c r="RUP174" s="90"/>
      <c r="RUQ174" s="90"/>
      <c r="RUR174" s="90"/>
      <c r="RUS174" s="90"/>
      <c r="RUT174" s="90"/>
      <c r="RUU174" s="90"/>
      <c r="RUV174" s="90"/>
      <c r="RUW174" s="90"/>
      <c r="RUX174" s="90"/>
      <c r="RUY174" s="90"/>
      <c r="RUZ174" s="90"/>
      <c r="RVA174" s="90"/>
      <c r="RVB174" s="90"/>
      <c r="RVC174" s="90"/>
      <c r="RVD174" s="90"/>
      <c r="RVE174" s="90"/>
      <c r="RVF174" s="90"/>
      <c r="RVG174" s="90"/>
      <c r="RVH174" s="90"/>
      <c r="RVI174" s="90"/>
      <c r="RVJ174" s="90"/>
      <c r="RVK174" s="90"/>
      <c r="RVL174" s="90"/>
      <c r="RVM174" s="90"/>
      <c r="RVN174" s="90"/>
      <c r="RVO174" s="90"/>
      <c r="RVP174" s="90"/>
      <c r="RVQ174" s="90"/>
      <c r="RVR174" s="90"/>
      <c r="RVS174" s="90"/>
      <c r="RVT174" s="90"/>
      <c r="RVU174" s="90"/>
      <c r="RVV174" s="90"/>
      <c r="RVW174" s="90"/>
      <c r="RVX174" s="90"/>
      <c r="RVY174" s="90"/>
      <c r="RVZ174" s="90"/>
      <c r="RWA174" s="90"/>
      <c r="RWB174" s="90"/>
      <c r="RWC174" s="90"/>
      <c r="RWD174" s="90"/>
      <c r="RWE174" s="90"/>
      <c r="RWF174" s="90"/>
      <c r="RWG174" s="90"/>
      <c r="RWH174" s="90"/>
      <c r="RWI174" s="90"/>
      <c r="RWJ174" s="90"/>
      <c r="RWK174" s="90"/>
      <c r="RWL174" s="90"/>
      <c r="RWM174" s="90"/>
      <c r="RWN174" s="90"/>
      <c r="RWO174" s="90"/>
      <c r="RWP174" s="90"/>
      <c r="RWQ174" s="90"/>
      <c r="RWR174" s="90"/>
      <c r="RWS174" s="90"/>
      <c r="RWT174" s="90"/>
      <c r="RWU174" s="90"/>
      <c r="RWV174" s="90"/>
      <c r="RWW174" s="90"/>
      <c r="RWX174" s="90"/>
      <c r="RWY174" s="90"/>
      <c r="RWZ174" s="90"/>
      <c r="RXA174" s="90"/>
      <c r="RXB174" s="90"/>
      <c r="RXC174" s="90"/>
      <c r="RXD174" s="90"/>
      <c r="RXE174" s="90"/>
      <c r="RXF174" s="90"/>
      <c r="RXG174" s="90"/>
      <c r="RXH174" s="90"/>
      <c r="RXI174" s="90"/>
      <c r="RXJ174" s="90"/>
      <c r="RXK174" s="90"/>
      <c r="RXL174" s="90"/>
      <c r="RXM174" s="90"/>
      <c r="RXN174" s="90"/>
      <c r="RXO174" s="90"/>
      <c r="RXP174" s="90"/>
      <c r="RXQ174" s="90"/>
      <c r="RXR174" s="90"/>
      <c r="RXS174" s="90"/>
      <c r="RXT174" s="90"/>
      <c r="RXU174" s="90"/>
      <c r="RXV174" s="90"/>
      <c r="RXW174" s="90"/>
      <c r="RXX174" s="90"/>
      <c r="RXY174" s="90"/>
      <c r="RXZ174" s="90"/>
      <c r="RYA174" s="90"/>
      <c r="RYB174" s="90"/>
      <c r="RYC174" s="90"/>
      <c r="RYD174" s="90"/>
      <c r="RYE174" s="90"/>
      <c r="RYF174" s="90"/>
      <c r="RYG174" s="90"/>
      <c r="RYH174" s="90"/>
      <c r="RYI174" s="90"/>
      <c r="RYJ174" s="90"/>
      <c r="RYK174" s="90"/>
      <c r="RYL174" s="90"/>
      <c r="RYM174" s="90"/>
      <c r="RYN174" s="90"/>
      <c r="RYO174" s="90"/>
      <c r="RYP174" s="90"/>
      <c r="RYQ174" s="90"/>
      <c r="RYR174" s="90"/>
      <c r="RYS174" s="90"/>
      <c r="RYT174" s="90"/>
      <c r="RYU174" s="90"/>
      <c r="RYV174" s="90"/>
      <c r="RYW174" s="90"/>
      <c r="RYX174" s="90"/>
      <c r="RYY174" s="90"/>
      <c r="RYZ174" s="90"/>
      <c r="RZA174" s="90"/>
      <c r="RZB174" s="90"/>
      <c r="RZC174" s="90"/>
      <c r="RZD174" s="90"/>
      <c r="RZE174" s="90"/>
      <c r="RZF174" s="90"/>
      <c r="RZG174" s="90"/>
      <c r="RZH174" s="90"/>
      <c r="RZI174" s="90"/>
      <c r="RZJ174" s="90"/>
      <c r="RZK174" s="90"/>
      <c r="RZL174" s="90"/>
      <c r="RZM174" s="90"/>
      <c r="RZN174" s="90"/>
      <c r="RZO174" s="90"/>
      <c r="RZP174" s="90"/>
      <c r="RZQ174" s="90"/>
      <c r="RZR174" s="90"/>
      <c r="RZS174" s="90"/>
      <c r="RZT174" s="90"/>
      <c r="RZU174" s="90"/>
      <c r="RZV174" s="90"/>
      <c r="RZW174" s="90"/>
      <c r="RZX174" s="90"/>
      <c r="RZY174" s="90"/>
      <c r="RZZ174" s="90"/>
      <c r="SAA174" s="90"/>
      <c r="SAB174" s="90"/>
      <c r="SAC174" s="90"/>
      <c r="SAD174" s="90"/>
      <c r="SAE174" s="90"/>
      <c r="SAF174" s="90"/>
      <c r="SAG174" s="90"/>
      <c r="SAH174" s="90"/>
      <c r="SAI174" s="90"/>
      <c r="SAJ174" s="90"/>
      <c r="SAK174" s="90"/>
      <c r="SAL174" s="90"/>
      <c r="SAM174" s="90"/>
      <c r="SAN174" s="90"/>
      <c r="SAO174" s="90"/>
      <c r="SAP174" s="90"/>
      <c r="SAQ174" s="90"/>
      <c r="SAR174" s="90"/>
      <c r="SAS174" s="90"/>
      <c r="SAT174" s="90"/>
      <c r="SAU174" s="90"/>
      <c r="SAV174" s="90"/>
      <c r="SAW174" s="90"/>
      <c r="SAX174" s="90"/>
      <c r="SAY174" s="90"/>
      <c r="SAZ174" s="90"/>
      <c r="SBA174" s="90"/>
      <c r="SBB174" s="90"/>
      <c r="SBC174" s="90"/>
      <c r="SBD174" s="90"/>
      <c r="SBE174" s="90"/>
      <c r="SBF174" s="90"/>
      <c r="SBG174" s="90"/>
      <c r="SBH174" s="90"/>
      <c r="SBI174" s="90"/>
      <c r="SBJ174" s="90"/>
      <c r="SBK174" s="90"/>
      <c r="SBL174" s="90"/>
      <c r="SBM174" s="90"/>
      <c r="SBN174" s="90"/>
      <c r="SBO174" s="90"/>
      <c r="SBP174" s="90"/>
      <c r="SBQ174" s="90"/>
      <c r="SBR174" s="90"/>
      <c r="SBS174" s="90"/>
      <c r="SBT174" s="90"/>
      <c r="SBU174" s="90"/>
      <c r="SBV174" s="90"/>
      <c r="SBW174" s="90"/>
      <c r="SBX174" s="90"/>
      <c r="SBY174" s="90"/>
      <c r="SBZ174" s="90"/>
      <c r="SCA174" s="90"/>
      <c r="SCB174" s="90"/>
      <c r="SCC174" s="90"/>
      <c r="SCD174" s="90"/>
      <c r="SCE174" s="90"/>
      <c r="SCF174" s="90"/>
      <c r="SCG174" s="90"/>
      <c r="SCH174" s="90"/>
      <c r="SCI174" s="90"/>
      <c r="SCJ174" s="90"/>
      <c r="SCK174" s="90"/>
      <c r="SCL174" s="90"/>
      <c r="SCM174" s="90"/>
      <c r="SCN174" s="90"/>
      <c r="SCO174" s="90"/>
      <c r="SCP174" s="90"/>
      <c r="SCQ174" s="90"/>
      <c r="SCR174" s="90"/>
      <c r="SCS174" s="90"/>
      <c r="SCT174" s="90"/>
      <c r="SCU174" s="90"/>
      <c r="SCV174" s="90"/>
      <c r="SCW174" s="90"/>
      <c r="SCX174" s="90"/>
      <c r="SCY174" s="90"/>
      <c r="SCZ174" s="90"/>
      <c r="SDA174" s="90"/>
      <c r="SDB174" s="90"/>
      <c r="SDC174" s="90"/>
      <c r="SDD174" s="90"/>
      <c r="SDE174" s="90"/>
      <c r="SDF174" s="90"/>
      <c r="SDG174" s="90"/>
      <c r="SDH174" s="90"/>
      <c r="SDI174" s="90"/>
      <c r="SDJ174" s="90"/>
      <c r="SDK174" s="90"/>
      <c r="SDL174" s="90"/>
      <c r="SDM174" s="90"/>
      <c r="SDN174" s="90"/>
      <c r="SDO174" s="90"/>
      <c r="SDP174" s="90"/>
      <c r="SDQ174" s="90"/>
      <c r="SDR174" s="90"/>
      <c r="SDS174" s="90"/>
      <c r="SDT174" s="90"/>
      <c r="SDU174" s="90"/>
      <c r="SDV174" s="90"/>
      <c r="SDW174" s="90"/>
      <c r="SDX174" s="90"/>
      <c r="SDY174" s="90"/>
      <c r="SDZ174" s="90"/>
      <c r="SEA174" s="90"/>
      <c r="SEB174" s="90"/>
      <c r="SEC174" s="90"/>
      <c r="SED174" s="90"/>
      <c r="SEE174" s="90"/>
      <c r="SEF174" s="90"/>
      <c r="SEG174" s="90"/>
      <c r="SEH174" s="90"/>
      <c r="SEI174" s="90"/>
      <c r="SEJ174" s="90"/>
      <c r="SEK174" s="90"/>
      <c r="SEL174" s="90"/>
      <c r="SEM174" s="90"/>
      <c r="SEN174" s="90"/>
      <c r="SEO174" s="90"/>
      <c r="SEP174" s="90"/>
      <c r="SEQ174" s="90"/>
      <c r="SER174" s="90"/>
      <c r="SES174" s="90"/>
      <c r="SET174" s="90"/>
      <c r="SEU174" s="90"/>
      <c r="SEV174" s="90"/>
      <c r="SEW174" s="90"/>
      <c r="SEX174" s="90"/>
      <c r="SEY174" s="90"/>
      <c r="SEZ174" s="90"/>
      <c r="SFA174" s="90"/>
      <c r="SFB174" s="90"/>
      <c r="SFC174" s="90"/>
      <c r="SFD174" s="90"/>
      <c r="SFE174" s="90"/>
      <c r="SFF174" s="90"/>
      <c r="SFG174" s="90"/>
      <c r="SFH174" s="90"/>
      <c r="SFI174" s="90"/>
      <c r="SFJ174" s="90"/>
      <c r="SFK174" s="90"/>
      <c r="SFL174" s="90"/>
      <c r="SFM174" s="90"/>
      <c r="SFN174" s="90"/>
      <c r="SFO174" s="90"/>
      <c r="SFP174" s="90"/>
      <c r="SFQ174" s="90"/>
      <c r="SFR174" s="90"/>
      <c r="SFS174" s="90"/>
      <c r="SFT174" s="90"/>
      <c r="SFU174" s="90"/>
      <c r="SFV174" s="90"/>
      <c r="SFW174" s="90"/>
      <c r="SFX174" s="90"/>
      <c r="SFY174" s="90"/>
      <c r="SFZ174" s="90"/>
      <c r="SGA174" s="90"/>
      <c r="SGB174" s="90"/>
      <c r="SGC174" s="90"/>
      <c r="SGD174" s="90"/>
      <c r="SGE174" s="90"/>
      <c r="SGF174" s="90"/>
      <c r="SGG174" s="90"/>
      <c r="SGH174" s="90"/>
      <c r="SGI174" s="90"/>
      <c r="SGJ174" s="90"/>
      <c r="SGK174" s="90"/>
      <c r="SGL174" s="90"/>
      <c r="SGM174" s="90"/>
      <c r="SGN174" s="90"/>
      <c r="SGO174" s="90"/>
      <c r="SGP174" s="90"/>
      <c r="SGQ174" s="90"/>
      <c r="SGR174" s="90"/>
      <c r="SGS174" s="90"/>
      <c r="SGT174" s="90"/>
      <c r="SGU174" s="90"/>
      <c r="SGV174" s="90"/>
      <c r="SGW174" s="90"/>
      <c r="SGX174" s="90"/>
      <c r="SGY174" s="90"/>
      <c r="SGZ174" s="90"/>
      <c r="SHA174" s="90"/>
      <c r="SHB174" s="90"/>
      <c r="SHC174" s="90"/>
      <c r="SHD174" s="90"/>
      <c r="SHE174" s="90"/>
      <c r="SHF174" s="90"/>
      <c r="SHG174" s="90"/>
      <c r="SHH174" s="90"/>
      <c r="SHI174" s="90"/>
      <c r="SHJ174" s="90"/>
      <c r="SHK174" s="90"/>
      <c r="SHL174" s="90"/>
      <c r="SHM174" s="90"/>
      <c r="SHN174" s="90"/>
      <c r="SHO174" s="90"/>
      <c r="SHP174" s="90"/>
      <c r="SHQ174" s="90"/>
      <c r="SHR174" s="90"/>
      <c r="SHS174" s="90"/>
      <c r="SHT174" s="90"/>
      <c r="SHU174" s="90"/>
      <c r="SHV174" s="90"/>
      <c r="SHW174" s="90"/>
      <c r="SHX174" s="90"/>
      <c r="SHY174" s="90"/>
      <c r="SHZ174" s="90"/>
      <c r="SIA174" s="90"/>
      <c r="SIB174" s="90"/>
      <c r="SIC174" s="90"/>
      <c r="SID174" s="90"/>
      <c r="SIE174" s="90"/>
      <c r="SIF174" s="90"/>
      <c r="SIG174" s="90"/>
      <c r="SIH174" s="90"/>
      <c r="SII174" s="90"/>
      <c r="SIJ174" s="90"/>
      <c r="SIK174" s="90"/>
      <c r="SIL174" s="90"/>
      <c r="SIM174" s="90"/>
      <c r="SIN174" s="90"/>
      <c r="SIO174" s="90"/>
      <c r="SIP174" s="90"/>
      <c r="SIQ174" s="90"/>
      <c r="SIR174" s="90"/>
      <c r="SIS174" s="90"/>
      <c r="SIT174" s="90"/>
      <c r="SIU174" s="90"/>
      <c r="SIV174" s="90"/>
      <c r="SIW174" s="90"/>
      <c r="SIX174" s="90"/>
      <c r="SIY174" s="90"/>
      <c r="SIZ174" s="90"/>
      <c r="SJA174" s="90"/>
      <c r="SJB174" s="90"/>
      <c r="SJC174" s="90"/>
      <c r="SJD174" s="90"/>
      <c r="SJE174" s="90"/>
      <c r="SJF174" s="90"/>
      <c r="SJG174" s="90"/>
      <c r="SJH174" s="90"/>
      <c r="SJI174" s="90"/>
      <c r="SJJ174" s="90"/>
      <c r="SJK174" s="90"/>
      <c r="SJL174" s="90"/>
      <c r="SJM174" s="90"/>
      <c r="SJN174" s="90"/>
      <c r="SJO174" s="90"/>
      <c r="SJP174" s="90"/>
      <c r="SJQ174" s="90"/>
      <c r="SJR174" s="90"/>
      <c r="SJS174" s="90"/>
      <c r="SJT174" s="90"/>
      <c r="SJU174" s="90"/>
      <c r="SJV174" s="90"/>
      <c r="SJW174" s="90"/>
      <c r="SJX174" s="90"/>
      <c r="SJY174" s="90"/>
      <c r="SJZ174" s="90"/>
      <c r="SKA174" s="90"/>
      <c r="SKB174" s="90"/>
      <c r="SKC174" s="90"/>
      <c r="SKD174" s="90"/>
      <c r="SKE174" s="90"/>
      <c r="SKF174" s="90"/>
      <c r="SKG174" s="90"/>
      <c r="SKH174" s="90"/>
      <c r="SKI174" s="90"/>
      <c r="SKJ174" s="90"/>
      <c r="SKK174" s="90"/>
      <c r="SKL174" s="90"/>
      <c r="SKM174" s="90"/>
      <c r="SKN174" s="90"/>
      <c r="SKO174" s="90"/>
      <c r="SKP174" s="90"/>
      <c r="SKQ174" s="90"/>
      <c r="SKR174" s="90"/>
      <c r="SKS174" s="90"/>
      <c r="SKT174" s="90"/>
      <c r="SKU174" s="90"/>
      <c r="SKV174" s="90"/>
      <c r="SKW174" s="90"/>
      <c r="SKX174" s="90"/>
      <c r="SKY174" s="90"/>
      <c r="SKZ174" s="90"/>
      <c r="SLA174" s="90"/>
      <c r="SLB174" s="90"/>
      <c r="SLC174" s="90"/>
      <c r="SLD174" s="90"/>
      <c r="SLE174" s="90"/>
      <c r="SLF174" s="90"/>
      <c r="SLG174" s="90"/>
      <c r="SLH174" s="90"/>
      <c r="SLI174" s="90"/>
      <c r="SLJ174" s="90"/>
      <c r="SLK174" s="90"/>
      <c r="SLL174" s="90"/>
      <c r="SLM174" s="90"/>
      <c r="SLN174" s="90"/>
      <c r="SLO174" s="90"/>
      <c r="SLP174" s="90"/>
      <c r="SLQ174" s="90"/>
      <c r="SLR174" s="90"/>
      <c r="SLS174" s="90"/>
      <c r="SLT174" s="90"/>
      <c r="SLU174" s="90"/>
      <c r="SLV174" s="90"/>
      <c r="SLW174" s="90"/>
      <c r="SLX174" s="90"/>
      <c r="SLY174" s="90"/>
      <c r="SLZ174" s="90"/>
      <c r="SMA174" s="90"/>
      <c r="SMB174" s="90"/>
      <c r="SMC174" s="90"/>
      <c r="SMD174" s="90"/>
      <c r="SME174" s="90"/>
      <c r="SMF174" s="90"/>
      <c r="SMG174" s="90"/>
      <c r="SMH174" s="90"/>
      <c r="SMI174" s="90"/>
      <c r="SMJ174" s="90"/>
      <c r="SMK174" s="90"/>
      <c r="SML174" s="90"/>
      <c r="SMM174" s="90"/>
      <c r="SMN174" s="90"/>
      <c r="SMO174" s="90"/>
      <c r="SMP174" s="90"/>
      <c r="SMQ174" s="90"/>
      <c r="SMR174" s="90"/>
      <c r="SMS174" s="90"/>
      <c r="SMT174" s="90"/>
      <c r="SMU174" s="90"/>
      <c r="SMV174" s="90"/>
      <c r="SMW174" s="90"/>
      <c r="SMX174" s="90"/>
      <c r="SMY174" s="90"/>
      <c r="SMZ174" s="90"/>
      <c r="SNA174" s="90"/>
      <c r="SNB174" s="90"/>
      <c r="SNC174" s="90"/>
      <c r="SND174" s="90"/>
      <c r="SNE174" s="90"/>
      <c r="SNF174" s="90"/>
      <c r="SNG174" s="90"/>
      <c r="SNH174" s="90"/>
      <c r="SNI174" s="90"/>
      <c r="SNJ174" s="90"/>
      <c r="SNK174" s="90"/>
      <c r="SNL174" s="90"/>
      <c r="SNM174" s="90"/>
      <c r="SNN174" s="90"/>
      <c r="SNO174" s="90"/>
      <c r="SNP174" s="90"/>
      <c r="SNQ174" s="90"/>
      <c r="SNR174" s="90"/>
      <c r="SNS174" s="90"/>
      <c r="SNT174" s="90"/>
      <c r="SNU174" s="90"/>
      <c r="SNV174" s="90"/>
      <c r="SNW174" s="90"/>
      <c r="SNX174" s="90"/>
      <c r="SNY174" s="90"/>
      <c r="SNZ174" s="90"/>
      <c r="SOA174" s="90"/>
      <c r="SOB174" s="90"/>
      <c r="SOC174" s="90"/>
      <c r="SOD174" s="90"/>
      <c r="SOE174" s="90"/>
      <c r="SOF174" s="90"/>
      <c r="SOG174" s="90"/>
      <c r="SOH174" s="90"/>
      <c r="SOI174" s="90"/>
      <c r="SOJ174" s="90"/>
      <c r="SOK174" s="90"/>
      <c r="SOL174" s="90"/>
      <c r="SOM174" s="90"/>
      <c r="SON174" s="90"/>
      <c r="SOO174" s="90"/>
      <c r="SOP174" s="90"/>
      <c r="SOQ174" s="90"/>
      <c r="SOR174" s="90"/>
      <c r="SOS174" s="90"/>
      <c r="SOT174" s="90"/>
      <c r="SOU174" s="90"/>
      <c r="SOV174" s="90"/>
      <c r="SOW174" s="90"/>
      <c r="SOX174" s="90"/>
      <c r="SOY174" s="90"/>
      <c r="SOZ174" s="90"/>
      <c r="SPA174" s="90"/>
      <c r="SPB174" s="90"/>
      <c r="SPC174" s="90"/>
      <c r="SPD174" s="90"/>
      <c r="SPE174" s="90"/>
      <c r="SPF174" s="90"/>
      <c r="SPG174" s="90"/>
      <c r="SPH174" s="90"/>
      <c r="SPI174" s="90"/>
      <c r="SPJ174" s="90"/>
      <c r="SPK174" s="90"/>
      <c r="SPL174" s="90"/>
      <c r="SPM174" s="90"/>
      <c r="SPN174" s="90"/>
      <c r="SPO174" s="90"/>
      <c r="SPP174" s="90"/>
      <c r="SPQ174" s="90"/>
      <c r="SPR174" s="90"/>
      <c r="SPS174" s="90"/>
      <c r="SPT174" s="90"/>
      <c r="SPU174" s="90"/>
      <c r="SPV174" s="90"/>
      <c r="SPW174" s="90"/>
      <c r="SPX174" s="90"/>
      <c r="SPY174" s="90"/>
      <c r="SPZ174" s="90"/>
      <c r="SQA174" s="90"/>
      <c r="SQB174" s="90"/>
      <c r="SQC174" s="90"/>
      <c r="SQD174" s="90"/>
      <c r="SQE174" s="90"/>
      <c r="SQF174" s="90"/>
      <c r="SQG174" s="90"/>
      <c r="SQH174" s="90"/>
      <c r="SQI174" s="90"/>
      <c r="SQJ174" s="90"/>
      <c r="SQK174" s="90"/>
      <c r="SQL174" s="90"/>
      <c r="SQM174" s="90"/>
      <c r="SQN174" s="90"/>
      <c r="SQO174" s="90"/>
      <c r="SQP174" s="90"/>
      <c r="SQQ174" s="90"/>
      <c r="SQR174" s="90"/>
      <c r="SQS174" s="90"/>
      <c r="SQT174" s="90"/>
      <c r="SQU174" s="90"/>
      <c r="SQV174" s="90"/>
      <c r="SQW174" s="90"/>
      <c r="SQX174" s="90"/>
      <c r="SQY174" s="90"/>
      <c r="SQZ174" s="90"/>
      <c r="SRA174" s="90"/>
      <c r="SRB174" s="90"/>
      <c r="SRC174" s="90"/>
      <c r="SRD174" s="90"/>
      <c r="SRE174" s="90"/>
      <c r="SRF174" s="90"/>
      <c r="SRG174" s="90"/>
      <c r="SRH174" s="90"/>
      <c r="SRI174" s="90"/>
      <c r="SRJ174" s="90"/>
      <c r="SRK174" s="90"/>
      <c r="SRL174" s="90"/>
      <c r="SRM174" s="90"/>
      <c r="SRN174" s="90"/>
      <c r="SRO174" s="90"/>
      <c r="SRP174" s="90"/>
      <c r="SRQ174" s="90"/>
      <c r="SRR174" s="90"/>
      <c r="SRS174" s="90"/>
      <c r="SRT174" s="90"/>
      <c r="SRU174" s="90"/>
      <c r="SRV174" s="90"/>
      <c r="SRW174" s="90"/>
      <c r="SRX174" s="90"/>
      <c r="SRY174" s="90"/>
      <c r="SRZ174" s="90"/>
      <c r="SSA174" s="90"/>
      <c r="SSB174" s="90"/>
      <c r="SSC174" s="90"/>
      <c r="SSD174" s="90"/>
      <c r="SSE174" s="90"/>
      <c r="SSF174" s="90"/>
      <c r="SSG174" s="90"/>
      <c r="SSH174" s="90"/>
      <c r="SSI174" s="90"/>
      <c r="SSJ174" s="90"/>
      <c r="SSK174" s="90"/>
      <c r="SSL174" s="90"/>
      <c r="SSM174" s="90"/>
      <c r="SSN174" s="90"/>
      <c r="SSO174" s="90"/>
      <c r="SSP174" s="90"/>
      <c r="SSQ174" s="90"/>
      <c r="SSR174" s="90"/>
      <c r="SSS174" s="90"/>
      <c r="SST174" s="90"/>
      <c r="SSU174" s="90"/>
      <c r="SSV174" s="90"/>
      <c r="SSW174" s="90"/>
      <c r="SSX174" s="90"/>
      <c r="SSY174" s="90"/>
      <c r="SSZ174" s="90"/>
      <c r="STA174" s="90"/>
      <c r="STB174" s="90"/>
      <c r="STC174" s="90"/>
      <c r="STD174" s="90"/>
      <c r="STE174" s="90"/>
      <c r="STF174" s="90"/>
      <c r="STG174" s="90"/>
      <c r="STH174" s="90"/>
      <c r="STI174" s="90"/>
      <c r="STJ174" s="90"/>
      <c r="STK174" s="90"/>
      <c r="STL174" s="90"/>
      <c r="STM174" s="90"/>
      <c r="STN174" s="90"/>
      <c r="STO174" s="90"/>
      <c r="STP174" s="90"/>
      <c r="STQ174" s="90"/>
      <c r="STR174" s="90"/>
      <c r="STS174" s="90"/>
      <c r="STT174" s="90"/>
      <c r="STU174" s="90"/>
      <c r="STV174" s="90"/>
      <c r="STW174" s="90"/>
      <c r="STX174" s="90"/>
      <c r="STY174" s="90"/>
      <c r="STZ174" s="90"/>
      <c r="SUA174" s="90"/>
      <c r="SUB174" s="90"/>
      <c r="SUC174" s="90"/>
      <c r="SUD174" s="90"/>
      <c r="SUE174" s="90"/>
      <c r="SUF174" s="90"/>
      <c r="SUG174" s="90"/>
      <c r="SUH174" s="90"/>
      <c r="SUI174" s="90"/>
      <c r="SUJ174" s="90"/>
      <c r="SUK174" s="90"/>
      <c r="SUL174" s="90"/>
      <c r="SUM174" s="90"/>
      <c r="SUN174" s="90"/>
      <c r="SUO174" s="90"/>
      <c r="SUP174" s="90"/>
      <c r="SUQ174" s="90"/>
      <c r="SUR174" s="90"/>
      <c r="SUS174" s="90"/>
      <c r="SUT174" s="90"/>
      <c r="SUU174" s="90"/>
      <c r="SUV174" s="90"/>
      <c r="SUW174" s="90"/>
      <c r="SUX174" s="90"/>
      <c r="SUY174" s="90"/>
      <c r="SUZ174" s="90"/>
      <c r="SVA174" s="90"/>
      <c r="SVB174" s="90"/>
      <c r="SVC174" s="90"/>
      <c r="SVD174" s="90"/>
      <c r="SVE174" s="90"/>
      <c r="SVF174" s="90"/>
      <c r="SVG174" s="90"/>
      <c r="SVH174" s="90"/>
      <c r="SVI174" s="90"/>
      <c r="SVJ174" s="90"/>
      <c r="SVK174" s="90"/>
      <c r="SVL174" s="90"/>
      <c r="SVM174" s="90"/>
      <c r="SVN174" s="90"/>
      <c r="SVO174" s="90"/>
      <c r="SVP174" s="90"/>
      <c r="SVQ174" s="90"/>
      <c r="SVR174" s="90"/>
      <c r="SVS174" s="90"/>
      <c r="SVT174" s="90"/>
      <c r="SVU174" s="90"/>
      <c r="SVV174" s="90"/>
      <c r="SVW174" s="90"/>
      <c r="SVX174" s="90"/>
      <c r="SVY174" s="90"/>
      <c r="SVZ174" s="90"/>
      <c r="SWA174" s="90"/>
      <c r="SWB174" s="90"/>
      <c r="SWC174" s="90"/>
      <c r="SWD174" s="90"/>
      <c r="SWE174" s="90"/>
      <c r="SWF174" s="90"/>
      <c r="SWG174" s="90"/>
      <c r="SWH174" s="90"/>
      <c r="SWI174" s="90"/>
      <c r="SWJ174" s="90"/>
      <c r="SWK174" s="90"/>
      <c r="SWL174" s="90"/>
      <c r="SWM174" s="90"/>
      <c r="SWN174" s="90"/>
      <c r="SWO174" s="90"/>
      <c r="SWP174" s="90"/>
      <c r="SWQ174" s="90"/>
      <c r="SWR174" s="90"/>
      <c r="SWS174" s="90"/>
      <c r="SWT174" s="90"/>
      <c r="SWU174" s="90"/>
      <c r="SWV174" s="90"/>
      <c r="SWW174" s="90"/>
      <c r="SWX174" s="90"/>
      <c r="SWY174" s="90"/>
      <c r="SWZ174" s="90"/>
      <c r="SXA174" s="90"/>
      <c r="SXB174" s="90"/>
      <c r="SXC174" s="90"/>
      <c r="SXD174" s="90"/>
      <c r="SXE174" s="90"/>
      <c r="SXF174" s="90"/>
      <c r="SXG174" s="90"/>
      <c r="SXH174" s="90"/>
      <c r="SXI174" s="90"/>
      <c r="SXJ174" s="90"/>
      <c r="SXK174" s="90"/>
      <c r="SXL174" s="90"/>
      <c r="SXM174" s="90"/>
      <c r="SXN174" s="90"/>
      <c r="SXO174" s="90"/>
      <c r="SXP174" s="90"/>
      <c r="SXQ174" s="90"/>
      <c r="SXR174" s="90"/>
      <c r="SXS174" s="90"/>
      <c r="SXT174" s="90"/>
      <c r="SXU174" s="90"/>
      <c r="SXV174" s="90"/>
      <c r="SXW174" s="90"/>
      <c r="SXX174" s="90"/>
      <c r="SXY174" s="90"/>
      <c r="SXZ174" s="90"/>
      <c r="SYA174" s="90"/>
      <c r="SYB174" s="90"/>
      <c r="SYC174" s="90"/>
      <c r="SYD174" s="90"/>
      <c r="SYE174" s="90"/>
      <c r="SYF174" s="90"/>
      <c r="SYG174" s="90"/>
      <c r="SYH174" s="90"/>
      <c r="SYI174" s="90"/>
      <c r="SYJ174" s="90"/>
      <c r="SYK174" s="90"/>
      <c r="SYL174" s="90"/>
      <c r="SYM174" s="90"/>
      <c r="SYN174" s="90"/>
      <c r="SYO174" s="90"/>
      <c r="SYP174" s="90"/>
      <c r="SYQ174" s="90"/>
      <c r="SYR174" s="90"/>
      <c r="SYS174" s="90"/>
      <c r="SYT174" s="90"/>
      <c r="SYU174" s="90"/>
      <c r="SYV174" s="90"/>
      <c r="SYW174" s="90"/>
      <c r="SYX174" s="90"/>
      <c r="SYY174" s="90"/>
      <c r="SYZ174" s="90"/>
      <c r="SZA174" s="90"/>
      <c r="SZB174" s="90"/>
      <c r="SZC174" s="90"/>
      <c r="SZD174" s="90"/>
      <c r="SZE174" s="90"/>
      <c r="SZF174" s="90"/>
      <c r="SZG174" s="90"/>
      <c r="SZH174" s="90"/>
      <c r="SZI174" s="90"/>
      <c r="SZJ174" s="90"/>
      <c r="SZK174" s="90"/>
      <c r="SZL174" s="90"/>
      <c r="SZM174" s="90"/>
      <c r="SZN174" s="90"/>
      <c r="SZO174" s="90"/>
      <c r="SZP174" s="90"/>
      <c r="SZQ174" s="90"/>
      <c r="SZR174" s="90"/>
      <c r="SZS174" s="90"/>
      <c r="SZT174" s="90"/>
      <c r="SZU174" s="90"/>
      <c r="SZV174" s="90"/>
      <c r="SZW174" s="90"/>
      <c r="SZX174" s="90"/>
      <c r="SZY174" s="90"/>
      <c r="SZZ174" s="90"/>
      <c r="TAA174" s="90"/>
      <c r="TAB174" s="90"/>
      <c r="TAC174" s="90"/>
      <c r="TAD174" s="90"/>
      <c r="TAE174" s="90"/>
      <c r="TAF174" s="90"/>
      <c r="TAG174" s="90"/>
      <c r="TAH174" s="90"/>
      <c r="TAI174" s="90"/>
      <c r="TAJ174" s="90"/>
      <c r="TAK174" s="90"/>
      <c r="TAL174" s="90"/>
      <c r="TAM174" s="90"/>
      <c r="TAN174" s="90"/>
      <c r="TAO174" s="90"/>
      <c r="TAP174" s="90"/>
      <c r="TAQ174" s="90"/>
      <c r="TAR174" s="90"/>
      <c r="TAS174" s="90"/>
      <c r="TAT174" s="90"/>
      <c r="TAU174" s="90"/>
      <c r="TAV174" s="90"/>
      <c r="TAW174" s="90"/>
      <c r="TAX174" s="90"/>
      <c r="TAY174" s="90"/>
      <c r="TAZ174" s="90"/>
      <c r="TBA174" s="90"/>
      <c r="TBB174" s="90"/>
      <c r="TBC174" s="90"/>
      <c r="TBD174" s="90"/>
      <c r="TBE174" s="90"/>
      <c r="TBF174" s="90"/>
      <c r="TBG174" s="90"/>
      <c r="TBH174" s="90"/>
      <c r="TBI174" s="90"/>
      <c r="TBJ174" s="90"/>
      <c r="TBK174" s="90"/>
      <c r="TBL174" s="90"/>
      <c r="TBM174" s="90"/>
      <c r="TBN174" s="90"/>
      <c r="TBO174" s="90"/>
      <c r="TBP174" s="90"/>
      <c r="TBQ174" s="90"/>
      <c r="TBR174" s="90"/>
      <c r="TBS174" s="90"/>
      <c r="TBT174" s="90"/>
      <c r="TBU174" s="90"/>
      <c r="TBV174" s="90"/>
      <c r="TBW174" s="90"/>
      <c r="TBX174" s="90"/>
      <c r="TBY174" s="90"/>
      <c r="TBZ174" s="90"/>
      <c r="TCA174" s="90"/>
      <c r="TCB174" s="90"/>
      <c r="TCC174" s="90"/>
      <c r="TCD174" s="90"/>
      <c r="TCE174" s="90"/>
      <c r="TCF174" s="90"/>
      <c r="TCG174" s="90"/>
      <c r="TCH174" s="90"/>
      <c r="TCI174" s="90"/>
      <c r="TCJ174" s="90"/>
      <c r="TCK174" s="90"/>
      <c r="TCL174" s="90"/>
      <c r="TCM174" s="90"/>
      <c r="TCN174" s="90"/>
      <c r="TCO174" s="90"/>
      <c r="TCP174" s="90"/>
      <c r="TCQ174" s="90"/>
      <c r="TCR174" s="90"/>
      <c r="TCS174" s="90"/>
      <c r="TCT174" s="90"/>
      <c r="TCU174" s="90"/>
      <c r="TCV174" s="90"/>
      <c r="TCW174" s="90"/>
      <c r="TCX174" s="90"/>
      <c r="TCY174" s="90"/>
      <c r="TCZ174" s="90"/>
      <c r="TDA174" s="90"/>
      <c r="TDB174" s="90"/>
      <c r="TDC174" s="90"/>
      <c r="TDD174" s="90"/>
      <c r="TDE174" s="90"/>
      <c r="TDF174" s="90"/>
      <c r="TDG174" s="90"/>
      <c r="TDH174" s="90"/>
      <c r="TDI174" s="90"/>
      <c r="TDJ174" s="90"/>
      <c r="TDK174" s="90"/>
      <c r="TDL174" s="90"/>
      <c r="TDM174" s="90"/>
      <c r="TDN174" s="90"/>
      <c r="TDO174" s="90"/>
      <c r="TDP174" s="90"/>
      <c r="TDQ174" s="90"/>
      <c r="TDR174" s="90"/>
      <c r="TDS174" s="90"/>
      <c r="TDT174" s="90"/>
      <c r="TDU174" s="90"/>
      <c r="TDV174" s="90"/>
      <c r="TDW174" s="90"/>
      <c r="TDX174" s="90"/>
      <c r="TDY174" s="90"/>
      <c r="TDZ174" s="90"/>
      <c r="TEA174" s="90"/>
      <c r="TEB174" s="90"/>
      <c r="TEC174" s="90"/>
      <c r="TED174" s="90"/>
      <c r="TEE174" s="90"/>
      <c r="TEF174" s="90"/>
      <c r="TEG174" s="90"/>
      <c r="TEH174" s="90"/>
      <c r="TEI174" s="90"/>
      <c r="TEJ174" s="90"/>
      <c r="TEK174" s="90"/>
      <c r="TEL174" s="90"/>
      <c r="TEM174" s="90"/>
      <c r="TEN174" s="90"/>
      <c r="TEO174" s="90"/>
      <c r="TEP174" s="90"/>
      <c r="TEQ174" s="90"/>
      <c r="TER174" s="90"/>
      <c r="TES174" s="90"/>
      <c r="TET174" s="90"/>
      <c r="TEU174" s="90"/>
      <c r="TEV174" s="90"/>
      <c r="TEW174" s="90"/>
      <c r="TEX174" s="90"/>
      <c r="TEY174" s="90"/>
      <c r="TEZ174" s="90"/>
      <c r="TFA174" s="90"/>
      <c r="TFB174" s="90"/>
      <c r="TFC174" s="90"/>
      <c r="TFD174" s="90"/>
      <c r="TFE174" s="90"/>
      <c r="TFF174" s="90"/>
      <c r="TFG174" s="90"/>
      <c r="TFH174" s="90"/>
      <c r="TFI174" s="90"/>
      <c r="TFJ174" s="90"/>
      <c r="TFK174" s="90"/>
      <c r="TFL174" s="90"/>
      <c r="TFM174" s="90"/>
      <c r="TFN174" s="90"/>
      <c r="TFO174" s="90"/>
      <c r="TFP174" s="90"/>
      <c r="TFQ174" s="90"/>
      <c r="TFR174" s="90"/>
      <c r="TFS174" s="90"/>
      <c r="TFT174" s="90"/>
      <c r="TFU174" s="90"/>
      <c r="TFV174" s="90"/>
      <c r="TFW174" s="90"/>
      <c r="TFX174" s="90"/>
      <c r="TFY174" s="90"/>
      <c r="TFZ174" s="90"/>
      <c r="TGA174" s="90"/>
      <c r="TGB174" s="90"/>
      <c r="TGC174" s="90"/>
      <c r="TGD174" s="90"/>
      <c r="TGE174" s="90"/>
      <c r="TGF174" s="90"/>
      <c r="TGG174" s="90"/>
      <c r="TGH174" s="90"/>
      <c r="TGI174" s="90"/>
      <c r="TGJ174" s="90"/>
      <c r="TGK174" s="90"/>
      <c r="TGL174" s="90"/>
      <c r="TGM174" s="90"/>
      <c r="TGN174" s="90"/>
      <c r="TGO174" s="90"/>
      <c r="TGP174" s="90"/>
      <c r="TGQ174" s="90"/>
      <c r="TGR174" s="90"/>
      <c r="TGS174" s="90"/>
      <c r="TGT174" s="90"/>
      <c r="TGU174" s="90"/>
      <c r="TGV174" s="90"/>
      <c r="TGW174" s="90"/>
      <c r="TGX174" s="90"/>
      <c r="TGY174" s="90"/>
      <c r="TGZ174" s="90"/>
      <c r="THA174" s="90"/>
      <c r="THB174" s="90"/>
      <c r="THC174" s="90"/>
      <c r="THD174" s="90"/>
      <c r="THE174" s="90"/>
      <c r="THF174" s="90"/>
      <c r="THG174" s="90"/>
      <c r="THH174" s="90"/>
      <c r="THI174" s="90"/>
      <c r="THJ174" s="90"/>
      <c r="THK174" s="90"/>
      <c r="THL174" s="90"/>
      <c r="THM174" s="90"/>
      <c r="THN174" s="90"/>
      <c r="THO174" s="90"/>
      <c r="THP174" s="90"/>
      <c r="THQ174" s="90"/>
      <c r="THR174" s="90"/>
      <c r="THS174" s="90"/>
      <c r="THT174" s="90"/>
      <c r="THU174" s="90"/>
      <c r="THV174" s="90"/>
      <c r="THW174" s="90"/>
      <c r="THX174" s="90"/>
      <c r="THY174" s="90"/>
      <c r="THZ174" s="90"/>
      <c r="TIA174" s="90"/>
      <c r="TIB174" s="90"/>
      <c r="TIC174" s="90"/>
      <c r="TID174" s="90"/>
      <c r="TIE174" s="90"/>
      <c r="TIF174" s="90"/>
      <c r="TIG174" s="90"/>
      <c r="TIH174" s="90"/>
      <c r="TII174" s="90"/>
      <c r="TIJ174" s="90"/>
      <c r="TIK174" s="90"/>
      <c r="TIL174" s="90"/>
      <c r="TIM174" s="90"/>
      <c r="TIN174" s="90"/>
      <c r="TIO174" s="90"/>
      <c r="TIP174" s="90"/>
      <c r="TIQ174" s="90"/>
      <c r="TIR174" s="90"/>
      <c r="TIS174" s="90"/>
      <c r="TIT174" s="90"/>
      <c r="TIU174" s="90"/>
      <c r="TIV174" s="90"/>
      <c r="TIW174" s="90"/>
      <c r="TIX174" s="90"/>
      <c r="TIY174" s="90"/>
      <c r="TIZ174" s="90"/>
      <c r="TJA174" s="90"/>
      <c r="TJB174" s="90"/>
      <c r="TJC174" s="90"/>
      <c r="TJD174" s="90"/>
      <c r="TJE174" s="90"/>
      <c r="TJF174" s="90"/>
      <c r="TJG174" s="90"/>
      <c r="TJH174" s="90"/>
      <c r="TJI174" s="90"/>
      <c r="TJJ174" s="90"/>
      <c r="TJK174" s="90"/>
      <c r="TJL174" s="90"/>
      <c r="TJM174" s="90"/>
      <c r="TJN174" s="90"/>
      <c r="TJO174" s="90"/>
      <c r="TJP174" s="90"/>
      <c r="TJQ174" s="90"/>
      <c r="TJR174" s="90"/>
      <c r="TJS174" s="90"/>
      <c r="TJT174" s="90"/>
      <c r="TJU174" s="90"/>
      <c r="TJV174" s="90"/>
      <c r="TJW174" s="90"/>
      <c r="TJX174" s="90"/>
      <c r="TJY174" s="90"/>
      <c r="TJZ174" s="90"/>
      <c r="TKA174" s="90"/>
      <c r="TKB174" s="90"/>
      <c r="TKC174" s="90"/>
      <c r="TKD174" s="90"/>
      <c r="TKE174" s="90"/>
      <c r="TKF174" s="90"/>
      <c r="TKG174" s="90"/>
      <c r="TKH174" s="90"/>
      <c r="TKI174" s="90"/>
      <c r="TKJ174" s="90"/>
      <c r="TKK174" s="90"/>
      <c r="TKL174" s="90"/>
      <c r="TKM174" s="90"/>
      <c r="TKN174" s="90"/>
      <c r="TKO174" s="90"/>
      <c r="TKP174" s="90"/>
      <c r="TKQ174" s="90"/>
      <c r="TKR174" s="90"/>
      <c r="TKS174" s="90"/>
      <c r="TKT174" s="90"/>
      <c r="TKU174" s="90"/>
      <c r="TKV174" s="90"/>
      <c r="TKW174" s="90"/>
      <c r="TKX174" s="90"/>
      <c r="TKY174" s="90"/>
      <c r="TKZ174" s="90"/>
      <c r="TLA174" s="90"/>
      <c r="TLB174" s="90"/>
      <c r="TLC174" s="90"/>
      <c r="TLD174" s="90"/>
      <c r="TLE174" s="90"/>
      <c r="TLF174" s="90"/>
      <c r="TLG174" s="90"/>
      <c r="TLH174" s="90"/>
      <c r="TLI174" s="90"/>
      <c r="TLJ174" s="90"/>
      <c r="TLK174" s="90"/>
      <c r="TLL174" s="90"/>
      <c r="TLM174" s="90"/>
      <c r="TLN174" s="90"/>
      <c r="TLO174" s="90"/>
      <c r="TLP174" s="90"/>
      <c r="TLQ174" s="90"/>
      <c r="TLR174" s="90"/>
      <c r="TLS174" s="90"/>
      <c r="TLT174" s="90"/>
      <c r="TLU174" s="90"/>
      <c r="TLV174" s="90"/>
      <c r="TLW174" s="90"/>
      <c r="TLX174" s="90"/>
      <c r="TLY174" s="90"/>
      <c r="TLZ174" s="90"/>
      <c r="TMA174" s="90"/>
      <c r="TMB174" s="90"/>
      <c r="TMC174" s="90"/>
      <c r="TMD174" s="90"/>
      <c r="TME174" s="90"/>
      <c r="TMF174" s="90"/>
      <c r="TMG174" s="90"/>
      <c r="TMH174" s="90"/>
      <c r="TMI174" s="90"/>
      <c r="TMJ174" s="90"/>
      <c r="TMK174" s="90"/>
      <c r="TML174" s="90"/>
      <c r="TMM174" s="90"/>
      <c r="TMN174" s="90"/>
      <c r="TMO174" s="90"/>
      <c r="TMP174" s="90"/>
      <c r="TMQ174" s="90"/>
      <c r="TMR174" s="90"/>
      <c r="TMS174" s="90"/>
      <c r="TMT174" s="90"/>
      <c r="TMU174" s="90"/>
      <c r="TMV174" s="90"/>
      <c r="TMW174" s="90"/>
      <c r="TMX174" s="90"/>
      <c r="TMY174" s="90"/>
      <c r="TMZ174" s="90"/>
      <c r="TNA174" s="90"/>
      <c r="TNB174" s="90"/>
      <c r="TNC174" s="90"/>
      <c r="TND174" s="90"/>
      <c r="TNE174" s="90"/>
      <c r="TNF174" s="90"/>
      <c r="TNG174" s="90"/>
      <c r="TNH174" s="90"/>
      <c r="TNI174" s="90"/>
      <c r="TNJ174" s="90"/>
      <c r="TNK174" s="90"/>
      <c r="TNL174" s="90"/>
      <c r="TNM174" s="90"/>
      <c r="TNN174" s="90"/>
      <c r="TNO174" s="90"/>
      <c r="TNP174" s="90"/>
      <c r="TNQ174" s="90"/>
      <c r="TNR174" s="90"/>
      <c r="TNS174" s="90"/>
      <c r="TNT174" s="90"/>
      <c r="TNU174" s="90"/>
      <c r="TNV174" s="90"/>
      <c r="TNW174" s="90"/>
      <c r="TNX174" s="90"/>
      <c r="TNY174" s="90"/>
      <c r="TNZ174" s="90"/>
      <c r="TOA174" s="90"/>
      <c r="TOB174" s="90"/>
      <c r="TOC174" s="90"/>
      <c r="TOD174" s="90"/>
      <c r="TOE174" s="90"/>
      <c r="TOF174" s="90"/>
      <c r="TOG174" s="90"/>
      <c r="TOH174" s="90"/>
      <c r="TOI174" s="90"/>
      <c r="TOJ174" s="90"/>
      <c r="TOK174" s="90"/>
      <c r="TOL174" s="90"/>
      <c r="TOM174" s="90"/>
      <c r="TON174" s="90"/>
      <c r="TOO174" s="90"/>
      <c r="TOP174" s="90"/>
      <c r="TOQ174" s="90"/>
      <c r="TOR174" s="90"/>
      <c r="TOS174" s="90"/>
      <c r="TOT174" s="90"/>
      <c r="TOU174" s="90"/>
      <c r="TOV174" s="90"/>
      <c r="TOW174" s="90"/>
      <c r="TOX174" s="90"/>
      <c r="TOY174" s="90"/>
      <c r="TOZ174" s="90"/>
      <c r="TPA174" s="90"/>
      <c r="TPB174" s="90"/>
      <c r="TPC174" s="90"/>
      <c r="TPD174" s="90"/>
      <c r="TPE174" s="90"/>
      <c r="TPF174" s="90"/>
      <c r="TPG174" s="90"/>
      <c r="TPH174" s="90"/>
      <c r="TPI174" s="90"/>
      <c r="TPJ174" s="90"/>
      <c r="TPK174" s="90"/>
      <c r="TPL174" s="90"/>
      <c r="TPM174" s="90"/>
      <c r="TPN174" s="90"/>
      <c r="TPO174" s="90"/>
      <c r="TPP174" s="90"/>
      <c r="TPQ174" s="90"/>
      <c r="TPR174" s="90"/>
      <c r="TPS174" s="90"/>
      <c r="TPT174" s="90"/>
      <c r="TPU174" s="90"/>
      <c r="TPV174" s="90"/>
      <c r="TPW174" s="90"/>
      <c r="TPX174" s="90"/>
      <c r="TPY174" s="90"/>
      <c r="TPZ174" s="90"/>
      <c r="TQA174" s="90"/>
      <c r="TQB174" s="90"/>
      <c r="TQC174" s="90"/>
      <c r="TQD174" s="90"/>
      <c r="TQE174" s="90"/>
      <c r="TQF174" s="90"/>
      <c r="TQG174" s="90"/>
      <c r="TQH174" s="90"/>
      <c r="TQI174" s="90"/>
      <c r="TQJ174" s="90"/>
      <c r="TQK174" s="90"/>
      <c r="TQL174" s="90"/>
      <c r="TQM174" s="90"/>
      <c r="TQN174" s="90"/>
      <c r="TQO174" s="90"/>
      <c r="TQP174" s="90"/>
      <c r="TQQ174" s="90"/>
      <c r="TQR174" s="90"/>
      <c r="TQS174" s="90"/>
      <c r="TQT174" s="90"/>
      <c r="TQU174" s="90"/>
      <c r="TQV174" s="90"/>
      <c r="TQW174" s="90"/>
      <c r="TQX174" s="90"/>
      <c r="TQY174" s="90"/>
      <c r="TQZ174" s="90"/>
      <c r="TRA174" s="90"/>
      <c r="TRB174" s="90"/>
      <c r="TRC174" s="90"/>
      <c r="TRD174" s="90"/>
      <c r="TRE174" s="90"/>
      <c r="TRF174" s="90"/>
      <c r="TRG174" s="90"/>
      <c r="TRH174" s="90"/>
      <c r="TRI174" s="90"/>
      <c r="TRJ174" s="90"/>
      <c r="TRK174" s="90"/>
      <c r="TRL174" s="90"/>
      <c r="TRM174" s="90"/>
      <c r="TRN174" s="90"/>
      <c r="TRO174" s="90"/>
      <c r="TRP174" s="90"/>
      <c r="TRQ174" s="90"/>
      <c r="TRR174" s="90"/>
      <c r="TRS174" s="90"/>
      <c r="TRT174" s="90"/>
      <c r="TRU174" s="90"/>
      <c r="TRV174" s="90"/>
      <c r="TRW174" s="90"/>
      <c r="TRX174" s="90"/>
      <c r="TRY174" s="90"/>
      <c r="TRZ174" s="90"/>
      <c r="TSA174" s="90"/>
      <c r="TSB174" s="90"/>
      <c r="TSC174" s="90"/>
      <c r="TSD174" s="90"/>
      <c r="TSE174" s="90"/>
      <c r="TSF174" s="90"/>
      <c r="TSG174" s="90"/>
      <c r="TSH174" s="90"/>
      <c r="TSI174" s="90"/>
      <c r="TSJ174" s="90"/>
      <c r="TSK174" s="90"/>
      <c r="TSL174" s="90"/>
      <c r="TSM174" s="90"/>
      <c r="TSN174" s="90"/>
      <c r="TSO174" s="90"/>
      <c r="TSP174" s="90"/>
      <c r="TSQ174" s="90"/>
      <c r="TSR174" s="90"/>
      <c r="TSS174" s="90"/>
      <c r="TST174" s="90"/>
      <c r="TSU174" s="90"/>
      <c r="TSV174" s="90"/>
      <c r="TSW174" s="90"/>
      <c r="TSX174" s="90"/>
      <c r="TSY174" s="90"/>
      <c r="TSZ174" s="90"/>
      <c r="TTA174" s="90"/>
      <c r="TTB174" s="90"/>
      <c r="TTC174" s="90"/>
      <c r="TTD174" s="90"/>
      <c r="TTE174" s="90"/>
      <c r="TTF174" s="90"/>
      <c r="TTG174" s="90"/>
      <c r="TTH174" s="90"/>
      <c r="TTI174" s="90"/>
      <c r="TTJ174" s="90"/>
      <c r="TTK174" s="90"/>
      <c r="TTL174" s="90"/>
      <c r="TTM174" s="90"/>
      <c r="TTN174" s="90"/>
      <c r="TTO174" s="90"/>
      <c r="TTP174" s="90"/>
      <c r="TTQ174" s="90"/>
      <c r="TTR174" s="90"/>
      <c r="TTS174" s="90"/>
      <c r="TTT174" s="90"/>
      <c r="TTU174" s="90"/>
      <c r="TTV174" s="90"/>
      <c r="TTW174" s="90"/>
      <c r="TTX174" s="90"/>
      <c r="TTY174" s="90"/>
      <c r="TTZ174" s="90"/>
      <c r="TUA174" s="90"/>
      <c r="TUB174" s="90"/>
      <c r="TUC174" s="90"/>
      <c r="TUD174" s="90"/>
      <c r="TUE174" s="90"/>
      <c r="TUF174" s="90"/>
      <c r="TUG174" s="90"/>
      <c r="TUH174" s="90"/>
      <c r="TUI174" s="90"/>
      <c r="TUJ174" s="90"/>
      <c r="TUK174" s="90"/>
      <c r="TUL174" s="90"/>
      <c r="TUM174" s="90"/>
      <c r="TUN174" s="90"/>
      <c r="TUO174" s="90"/>
      <c r="TUP174" s="90"/>
      <c r="TUQ174" s="90"/>
      <c r="TUR174" s="90"/>
      <c r="TUS174" s="90"/>
      <c r="TUT174" s="90"/>
      <c r="TUU174" s="90"/>
      <c r="TUV174" s="90"/>
      <c r="TUW174" s="90"/>
      <c r="TUX174" s="90"/>
      <c r="TUY174" s="90"/>
      <c r="TUZ174" s="90"/>
      <c r="TVA174" s="90"/>
      <c r="TVB174" s="90"/>
      <c r="TVC174" s="90"/>
      <c r="TVD174" s="90"/>
      <c r="TVE174" s="90"/>
      <c r="TVF174" s="90"/>
      <c r="TVG174" s="90"/>
      <c r="TVH174" s="90"/>
      <c r="TVI174" s="90"/>
      <c r="TVJ174" s="90"/>
      <c r="TVK174" s="90"/>
      <c r="TVL174" s="90"/>
      <c r="TVM174" s="90"/>
      <c r="TVN174" s="90"/>
      <c r="TVO174" s="90"/>
      <c r="TVP174" s="90"/>
      <c r="TVQ174" s="90"/>
      <c r="TVR174" s="90"/>
      <c r="TVS174" s="90"/>
      <c r="TVT174" s="90"/>
      <c r="TVU174" s="90"/>
      <c r="TVV174" s="90"/>
      <c r="TVW174" s="90"/>
      <c r="TVX174" s="90"/>
      <c r="TVY174" s="90"/>
      <c r="TVZ174" s="90"/>
      <c r="TWA174" s="90"/>
      <c r="TWB174" s="90"/>
      <c r="TWC174" s="90"/>
      <c r="TWD174" s="90"/>
      <c r="TWE174" s="90"/>
      <c r="TWF174" s="90"/>
      <c r="TWG174" s="90"/>
      <c r="TWH174" s="90"/>
      <c r="TWI174" s="90"/>
      <c r="TWJ174" s="90"/>
      <c r="TWK174" s="90"/>
      <c r="TWL174" s="90"/>
      <c r="TWM174" s="90"/>
      <c r="TWN174" s="90"/>
      <c r="TWO174" s="90"/>
      <c r="TWP174" s="90"/>
      <c r="TWQ174" s="90"/>
      <c r="TWR174" s="90"/>
      <c r="TWS174" s="90"/>
      <c r="TWT174" s="90"/>
      <c r="TWU174" s="90"/>
      <c r="TWV174" s="90"/>
      <c r="TWW174" s="90"/>
      <c r="TWX174" s="90"/>
      <c r="TWY174" s="90"/>
      <c r="TWZ174" s="90"/>
      <c r="TXA174" s="90"/>
      <c r="TXB174" s="90"/>
      <c r="TXC174" s="90"/>
      <c r="TXD174" s="90"/>
      <c r="TXE174" s="90"/>
      <c r="TXF174" s="90"/>
      <c r="TXG174" s="90"/>
      <c r="TXH174" s="90"/>
      <c r="TXI174" s="90"/>
      <c r="TXJ174" s="90"/>
      <c r="TXK174" s="90"/>
      <c r="TXL174" s="90"/>
      <c r="TXM174" s="90"/>
      <c r="TXN174" s="90"/>
      <c r="TXO174" s="90"/>
      <c r="TXP174" s="90"/>
      <c r="TXQ174" s="90"/>
      <c r="TXR174" s="90"/>
      <c r="TXS174" s="90"/>
      <c r="TXT174" s="90"/>
      <c r="TXU174" s="90"/>
      <c r="TXV174" s="90"/>
      <c r="TXW174" s="90"/>
      <c r="TXX174" s="90"/>
      <c r="TXY174" s="90"/>
      <c r="TXZ174" s="90"/>
      <c r="TYA174" s="90"/>
      <c r="TYB174" s="90"/>
      <c r="TYC174" s="90"/>
      <c r="TYD174" s="90"/>
      <c r="TYE174" s="90"/>
      <c r="TYF174" s="90"/>
      <c r="TYG174" s="90"/>
      <c r="TYH174" s="90"/>
      <c r="TYI174" s="90"/>
      <c r="TYJ174" s="90"/>
      <c r="TYK174" s="90"/>
      <c r="TYL174" s="90"/>
      <c r="TYM174" s="90"/>
      <c r="TYN174" s="90"/>
      <c r="TYO174" s="90"/>
      <c r="TYP174" s="90"/>
      <c r="TYQ174" s="90"/>
      <c r="TYR174" s="90"/>
      <c r="TYS174" s="90"/>
      <c r="TYT174" s="90"/>
      <c r="TYU174" s="90"/>
      <c r="TYV174" s="90"/>
      <c r="TYW174" s="90"/>
      <c r="TYX174" s="90"/>
      <c r="TYY174" s="90"/>
      <c r="TYZ174" s="90"/>
      <c r="TZA174" s="90"/>
      <c r="TZB174" s="90"/>
      <c r="TZC174" s="90"/>
      <c r="TZD174" s="90"/>
      <c r="TZE174" s="90"/>
      <c r="TZF174" s="90"/>
      <c r="TZG174" s="90"/>
      <c r="TZH174" s="90"/>
      <c r="TZI174" s="90"/>
      <c r="TZJ174" s="90"/>
      <c r="TZK174" s="90"/>
      <c r="TZL174" s="90"/>
      <c r="TZM174" s="90"/>
      <c r="TZN174" s="90"/>
      <c r="TZO174" s="90"/>
      <c r="TZP174" s="90"/>
      <c r="TZQ174" s="90"/>
      <c r="TZR174" s="90"/>
      <c r="TZS174" s="90"/>
      <c r="TZT174" s="90"/>
      <c r="TZU174" s="90"/>
      <c r="TZV174" s="90"/>
      <c r="TZW174" s="90"/>
      <c r="TZX174" s="90"/>
      <c r="TZY174" s="90"/>
      <c r="TZZ174" s="90"/>
      <c r="UAA174" s="90"/>
      <c r="UAB174" s="90"/>
      <c r="UAC174" s="90"/>
      <c r="UAD174" s="90"/>
      <c r="UAE174" s="90"/>
      <c r="UAF174" s="90"/>
      <c r="UAG174" s="90"/>
      <c r="UAH174" s="90"/>
      <c r="UAI174" s="90"/>
      <c r="UAJ174" s="90"/>
      <c r="UAK174" s="90"/>
      <c r="UAL174" s="90"/>
      <c r="UAM174" s="90"/>
      <c r="UAN174" s="90"/>
      <c r="UAO174" s="90"/>
      <c r="UAP174" s="90"/>
      <c r="UAQ174" s="90"/>
      <c r="UAR174" s="90"/>
      <c r="UAS174" s="90"/>
      <c r="UAT174" s="90"/>
      <c r="UAU174" s="90"/>
      <c r="UAV174" s="90"/>
      <c r="UAW174" s="90"/>
      <c r="UAX174" s="90"/>
      <c r="UAY174" s="90"/>
      <c r="UAZ174" s="90"/>
      <c r="UBA174" s="90"/>
      <c r="UBB174" s="90"/>
      <c r="UBC174" s="90"/>
      <c r="UBD174" s="90"/>
      <c r="UBE174" s="90"/>
      <c r="UBF174" s="90"/>
      <c r="UBG174" s="90"/>
      <c r="UBH174" s="90"/>
      <c r="UBI174" s="90"/>
      <c r="UBJ174" s="90"/>
      <c r="UBK174" s="90"/>
      <c r="UBL174" s="90"/>
      <c r="UBM174" s="90"/>
      <c r="UBN174" s="90"/>
      <c r="UBO174" s="90"/>
      <c r="UBP174" s="90"/>
      <c r="UBQ174" s="90"/>
      <c r="UBR174" s="90"/>
      <c r="UBS174" s="90"/>
      <c r="UBT174" s="90"/>
      <c r="UBU174" s="90"/>
      <c r="UBV174" s="90"/>
      <c r="UBW174" s="90"/>
      <c r="UBX174" s="90"/>
      <c r="UBY174" s="90"/>
      <c r="UBZ174" s="90"/>
      <c r="UCA174" s="90"/>
      <c r="UCB174" s="90"/>
      <c r="UCC174" s="90"/>
      <c r="UCD174" s="90"/>
      <c r="UCE174" s="90"/>
      <c r="UCF174" s="90"/>
      <c r="UCG174" s="90"/>
      <c r="UCH174" s="90"/>
      <c r="UCI174" s="90"/>
      <c r="UCJ174" s="90"/>
      <c r="UCK174" s="90"/>
      <c r="UCL174" s="90"/>
      <c r="UCM174" s="90"/>
      <c r="UCN174" s="90"/>
      <c r="UCO174" s="90"/>
      <c r="UCP174" s="90"/>
      <c r="UCQ174" s="90"/>
      <c r="UCR174" s="90"/>
      <c r="UCS174" s="90"/>
      <c r="UCT174" s="90"/>
      <c r="UCU174" s="90"/>
      <c r="UCV174" s="90"/>
      <c r="UCW174" s="90"/>
      <c r="UCX174" s="90"/>
      <c r="UCY174" s="90"/>
      <c r="UCZ174" s="90"/>
      <c r="UDA174" s="90"/>
      <c r="UDB174" s="90"/>
      <c r="UDC174" s="90"/>
      <c r="UDD174" s="90"/>
      <c r="UDE174" s="90"/>
      <c r="UDF174" s="90"/>
      <c r="UDG174" s="90"/>
      <c r="UDH174" s="90"/>
      <c r="UDI174" s="90"/>
      <c r="UDJ174" s="90"/>
      <c r="UDK174" s="90"/>
      <c r="UDL174" s="90"/>
      <c r="UDM174" s="90"/>
      <c r="UDN174" s="90"/>
      <c r="UDO174" s="90"/>
      <c r="UDP174" s="90"/>
      <c r="UDQ174" s="90"/>
      <c r="UDR174" s="90"/>
      <c r="UDS174" s="90"/>
      <c r="UDT174" s="90"/>
      <c r="UDU174" s="90"/>
      <c r="UDV174" s="90"/>
      <c r="UDW174" s="90"/>
      <c r="UDX174" s="90"/>
      <c r="UDY174" s="90"/>
      <c r="UDZ174" s="90"/>
      <c r="UEA174" s="90"/>
      <c r="UEB174" s="90"/>
      <c r="UEC174" s="90"/>
      <c r="UED174" s="90"/>
      <c r="UEE174" s="90"/>
      <c r="UEF174" s="90"/>
      <c r="UEG174" s="90"/>
      <c r="UEH174" s="90"/>
      <c r="UEI174" s="90"/>
      <c r="UEJ174" s="90"/>
      <c r="UEK174" s="90"/>
      <c r="UEL174" s="90"/>
      <c r="UEM174" s="90"/>
      <c r="UEN174" s="90"/>
      <c r="UEO174" s="90"/>
      <c r="UEP174" s="90"/>
      <c r="UEQ174" s="90"/>
      <c r="UER174" s="90"/>
      <c r="UES174" s="90"/>
      <c r="UET174" s="90"/>
      <c r="UEU174" s="90"/>
      <c r="UEV174" s="90"/>
      <c r="UEW174" s="90"/>
      <c r="UEX174" s="90"/>
      <c r="UEY174" s="90"/>
      <c r="UEZ174" s="90"/>
      <c r="UFA174" s="90"/>
      <c r="UFB174" s="90"/>
      <c r="UFC174" s="90"/>
      <c r="UFD174" s="90"/>
      <c r="UFE174" s="90"/>
      <c r="UFF174" s="90"/>
      <c r="UFG174" s="90"/>
      <c r="UFH174" s="90"/>
      <c r="UFI174" s="90"/>
      <c r="UFJ174" s="90"/>
      <c r="UFK174" s="90"/>
      <c r="UFL174" s="90"/>
      <c r="UFM174" s="90"/>
      <c r="UFN174" s="90"/>
      <c r="UFO174" s="90"/>
      <c r="UFP174" s="90"/>
      <c r="UFQ174" s="90"/>
      <c r="UFR174" s="90"/>
      <c r="UFS174" s="90"/>
      <c r="UFT174" s="90"/>
      <c r="UFU174" s="90"/>
      <c r="UFV174" s="90"/>
      <c r="UFW174" s="90"/>
      <c r="UFX174" s="90"/>
      <c r="UFY174" s="90"/>
      <c r="UFZ174" s="90"/>
      <c r="UGA174" s="90"/>
      <c r="UGB174" s="90"/>
      <c r="UGC174" s="90"/>
      <c r="UGD174" s="90"/>
      <c r="UGE174" s="90"/>
      <c r="UGF174" s="90"/>
      <c r="UGG174" s="90"/>
      <c r="UGH174" s="90"/>
      <c r="UGI174" s="90"/>
      <c r="UGJ174" s="90"/>
      <c r="UGK174" s="90"/>
      <c r="UGL174" s="90"/>
      <c r="UGM174" s="90"/>
      <c r="UGN174" s="90"/>
      <c r="UGO174" s="90"/>
      <c r="UGP174" s="90"/>
      <c r="UGQ174" s="90"/>
      <c r="UGR174" s="90"/>
      <c r="UGS174" s="90"/>
      <c r="UGT174" s="90"/>
      <c r="UGU174" s="90"/>
      <c r="UGV174" s="90"/>
      <c r="UGW174" s="90"/>
      <c r="UGX174" s="90"/>
      <c r="UGY174" s="90"/>
      <c r="UGZ174" s="90"/>
      <c r="UHA174" s="90"/>
      <c r="UHB174" s="90"/>
      <c r="UHC174" s="90"/>
      <c r="UHD174" s="90"/>
      <c r="UHE174" s="90"/>
      <c r="UHF174" s="90"/>
      <c r="UHG174" s="90"/>
      <c r="UHH174" s="90"/>
      <c r="UHI174" s="90"/>
      <c r="UHJ174" s="90"/>
      <c r="UHK174" s="90"/>
      <c r="UHL174" s="90"/>
      <c r="UHM174" s="90"/>
      <c r="UHN174" s="90"/>
      <c r="UHO174" s="90"/>
      <c r="UHP174" s="90"/>
      <c r="UHQ174" s="90"/>
      <c r="UHR174" s="90"/>
      <c r="UHS174" s="90"/>
      <c r="UHT174" s="90"/>
      <c r="UHU174" s="90"/>
      <c r="UHV174" s="90"/>
      <c r="UHW174" s="90"/>
      <c r="UHX174" s="90"/>
      <c r="UHY174" s="90"/>
      <c r="UHZ174" s="90"/>
      <c r="UIA174" s="90"/>
      <c r="UIB174" s="90"/>
      <c r="UIC174" s="90"/>
      <c r="UID174" s="90"/>
      <c r="UIE174" s="90"/>
      <c r="UIF174" s="90"/>
      <c r="UIG174" s="90"/>
      <c r="UIH174" s="90"/>
      <c r="UII174" s="90"/>
      <c r="UIJ174" s="90"/>
      <c r="UIK174" s="90"/>
      <c r="UIL174" s="90"/>
      <c r="UIM174" s="90"/>
      <c r="UIN174" s="90"/>
      <c r="UIO174" s="90"/>
      <c r="UIP174" s="90"/>
      <c r="UIQ174" s="90"/>
      <c r="UIR174" s="90"/>
      <c r="UIS174" s="90"/>
      <c r="UIT174" s="90"/>
      <c r="UIU174" s="90"/>
      <c r="UIV174" s="90"/>
      <c r="UIW174" s="90"/>
      <c r="UIX174" s="90"/>
      <c r="UIY174" s="90"/>
      <c r="UIZ174" s="90"/>
      <c r="UJA174" s="90"/>
      <c r="UJB174" s="90"/>
      <c r="UJC174" s="90"/>
      <c r="UJD174" s="90"/>
      <c r="UJE174" s="90"/>
      <c r="UJF174" s="90"/>
      <c r="UJG174" s="90"/>
      <c r="UJH174" s="90"/>
      <c r="UJI174" s="90"/>
      <c r="UJJ174" s="90"/>
      <c r="UJK174" s="90"/>
      <c r="UJL174" s="90"/>
      <c r="UJM174" s="90"/>
      <c r="UJN174" s="90"/>
      <c r="UJO174" s="90"/>
      <c r="UJP174" s="90"/>
      <c r="UJQ174" s="90"/>
      <c r="UJR174" s="90"/>
      <c r="UJS174" s="90"/>
      <c r="UJT174" s="90"/>
      <c r="UJU174" s="90"/>
      <c r="UJV174" s="90"/>
      <c r="UJW174" s="90"/>
      <c r="UJX174" s="90"/>
      <c r="UJY174" s="90"/>
      <c r="UJZ174" s="90"/>
      <c r="UKA174" s="90"/>
      <c r="UKB174" s="90"/>
      <c r="UKC174" s="90"/>
      <c r="UKD174" s="90"/>
      <c r="UKE174" s="90"/>
      <c r="UKF174" s="90"/>
      <c r="UKG174" s="90"/>
      <c r="UKH174" s="90"/>
      <c r="UKI174" s="90"/>
      <c r="UKJ174" s="90"/>
      <c r="UKK174" s="90"/>
      <c r="UKL174" s="90"/>
      <c r="UKM174" s="90"/>
      <c r="UKN174" s="90"/>
      <c r="UKO174" s="90"/>
      <c r="UKP174" s="90"/>
      <c r="UKQ174" s="90"/>
      <c r="UKR174" s="90"/>
      <c r="UKS174" s="90"/>
      <c r="UKT174" s="90"/>
      <c r="UKU174" s="90"/>
      <c r="UKV174" s="90"/>
      <c r="UKW174" s="90"/>
      <c r="UKX174" s="90"/>
      <c r="UKY174" s="90"/>
      <c r="UKZ174" s="90"/>
      <c r="ULA174" s="90"/>
      <c r="ULB174" s="90"/>
      <c r="ULC174" s="90"/>
      <c r="ULD174" s="90"/>
      <c r="ULE174" s="90"/>
      <c r="ULF174" s="90"/>
      <c r="ULG174" s="90"/>
      <c r="ULH174" s="90"/>
      <c r="ULI174" s="90"/>
      <c r="ULJ174" s="90"/>
      <c r="ULK174" s="90"/>
      <c r="ULL174" s="90"/>
      <c r="ULM174" s="90"/>
      <c r="ULN174" s="90"/>
      <c r="ULO174" s="90"/>
      <c r="ULP174" s="90"/>
      <c r="ULQ174" s="90"/>
      <c r="ULR174" s="90"/>
      <c r="ULS174" s="90"/>
      <c r="ULT174" s="90"/>
      <c r="ULU174" s="90"/>
      <c r="ULV174" s="90"/>
      <c r="ULW174" s="90"/>
      <c r="ULX174" s="90"/>
      <c r="ULY174" s="90"/>
      <c r="ULZ174" s="90"/>
      <c r="UMA174" s="90"/>
      <c r="UMB174" s="90"/>
      <c r="UMC174" s="90"/>
      <c r="UMD174" s="90"/>
      <c r="UME174" s="90"/>
      <c r="UMF174" s="90"/>
      <c r="UMG174" s="90"/>
      <c r="UMH174" s="90"/>
      <c r="UMI174" s="90"/>
      <c r="UMJ174" s="90"/>
      <c r="UMK174" s="90"/>
      <c r="UML174" s="90"/>
      <c r="UMM174" s="90"/>
      <c r="UMN174" s="90"/>
      <c r="UMO174" s="90"/>
      <c r="UMP174" s="90"/>
      <c r="UMQ174" s="90"/>
      <c r="UMR174" s="90"/>
      <c r="UMS174" s="90"/>
      <c r="UMT174" s="90"/>
      <c r="UMU174" s="90"/>
      <c r="UMV174" s="90"/>
      <c r="UMW174" s="90"/>
      <c r="UMX174" s="90"/>
      <c r="UMY174" s="90"/>
      <c r="UMZ174" s="90"/>
      <c r="UNA174" s="90"/>
      <c r="UNB174" s="90"/>
      <c r="UNC174" s="90"/>
      <c r="UND174" s="90"/>
      <c r="UNE174" s="90"/>
      <c r="UNF174" s="90"/>
      <c r="UNG174" s="90"/>
      <c r="UNH174" s="90"/>
      <c r="UNI174" s="90"/>
      <c r="UNJ174" s="90"/>
      <c r="UNK174" s="90"/>
      <c r="UNL174" s="90"/>
      <c r="UNM174" s="90"/>
      <c r="UNN174" s="90"/>
      <c r="UNO174" s="90"/>
      <c r="UNP174" s="90"/>
      <c r="UNQ174" s="90"/>
      <c r="UNR174" s="90"/>
      <c r="UNS174" s="90"/>
      <c r="UNT174" s="90"/>
      <c r="UNU174" s="90"/>
      <c r="UNV174" s="90"/>
      <c r="UNW174" s="90"/>
      <c r="UNX174" s="90"/>
      <c r="UNY174" s="90"/>
      <c r="UNZ174" s="90"/>
      <c r="UOA174" s="90"/>
      <c r="UOB174" s="90"/>
      <c r="UOC174" s="90"/>
      <c r="UOD174" s="90"/>
      <c r="UOE174" s="90"/>
      <c r="UOF174" s="90"/>
      <c r="UOG174" s="90"/>
      <c r="UOH174" s="90"/>
      <c r="UOI174" s="90"/>
      <c r="UOJ174" s="90"/>
      <c r="UOK174" s="90"/>
      <c r="UOL174" s="90"/>
      <c r="UOM174" s="90"/>
      <c r="UON174" s="90"/>
      <c r="UOO174" s="90"/>
      <c r="UOP174" s="90"/>
      <c r="UOQ174" s="90"/>
      <c r="UOR174" s="90"/>
      <c r="UOS174" s="90"/>
      <c r="UOT174" s="90"/>
      <c r="UOU174" s="90"/>
      <c r="UOV174" s="90"/>
      <c r="UOW174" s="90"/>
      <c r="UOX174" s="90"/>
      <c r="UOY174" s="90"/>
      <c r="UOZ174" s="90"/>
      <c r="UPA174" s="90"/>
      <c r="UPB174" s="90"/>
      <c r="UPC174" s="90"/>
      <c r="UPD174" s="90"/>
      <c r="UPE174" s="90"/>
      <c r="UPF174" s="90"/>
      <c r="UPG174" s="90"/>
      <c r="UPH174" s="90"/>
      <c r="UPI174" s="90"/>
      <c r="UPJ174" s="90"/>
      <c r="UPK174" s="90"/>
      <c r="UPL174" s="90"/>
      <c r="UPM174" s="90"/>
      <c r="UPN174" s="90"/>
      <c r="UPO174" s="90"/>
      <c r="UPP174" s="90"/>
      <c r="UPQ174" s="90"/>
      <c r="UPR174" s="90"/>
      <c r="UPS174" s="90"/>
      <c r="UPT174" s="90"/>
      <c r="UPU174" s="90"/>
      <c r="UPV174" s="90"/>
      <c r="UPW174" s="90"/>
      <c r="UPX174" s="90"/>
      <c r="UPY174" s="90"/>
      <c r="UPZ174" s="90"/>
      <c r="UQA174" s="90"/>
      <c r="UQB174" s="90"/>
      <c r="UQC174" s="90"/>
      <c r="UQD174" s="90"/>
      <c r="UQE174" s="90"/>
      <c r="UQF174" s="90"/>
      <c r="UQG174" s="90"/>
      <c r="UQH174" s="90"/>
      <c r="UQI174" s="90"/>
      <c r="UQJ174" s="90"/>
      <c r="UQK174" s="90"/>
      <c r="UQL174" s="90"/>
      <c r="UQM174" s="90"/>
      <c r="UQN174" s="90"/>
      <c r="UQO174" s="90"/>
      <c r="UQP174" s="90"/>
      <c r="UQQ174" s="90"/>
      <c r="UQR174" s="90"/>
      <c r="UQS174" s="90"/>
      <c r="UQT174" s="90"/>
      <c r="UQU174" s="90"/>
      <c r="UQV174" s="90"/>
      <c r="UQW174" s="90"/>
      <c r="UQX174" s="90"/>
      <c r="UQY174" s="90"/>
      <c r="UQZ174" s="90"/>
      <c r="URA174" s="90"/>
      <c r="URB174" s="90"/>
      <c r="URC174" s="90"/>
      <c r="URD174" s="90"/>
      <c r="URE174" s="90"/>
      <c r="URF174" s="90"/>
      <c r="URG174" s="90"/>
      <c r="URH174" s="90"/>
      <c r="URI174" s="90"/>
      <c r="URJ174" s="90"/>
      <c r="URK174" s="90"/>
      <c r="URL174" s="90"/>
      <c r="URM174" s="90"/>
      <c r="URN174" s="90"/>
      <c r="URO174" s="90"/>
      <c r="URP174" s="90"/>
      <c r="URQ174" s="90"/>
      <c r="URR174" s="90"/>
      <c r="URS174" s="90"/>
      <c r="URT174" s="90"/>
      <c r="URU174" s="90"/>
      <c r="URV174" s="90"/>
      <c r="URW174" s="90"/>
      <c r="URX174" s="90"/>
      <c r="URY174" s="90"/>
      <c r="URZ174" s="90"/>
      <c r="USA174" s="90"/>
      <c r="USB174" s="90"/>
      <c r="USC174" s="90"/>
      <c r="USD174" s="90"/>
      <c r="USE174" s="90"/>
      <c r="USF174" s="90"/>
      <c r="USG174" s="90"/>
      <c r="USH174" s="90"/>
      <c r="USI174" s="90"/>
      <c r="USJ174" s="90"/>
      <c r="USK174" s="90"/>
      <c r="USL174" s="90"/>
      <c r="USM174" s="90"/>
      <c r="USN174" s="90"/>
      <c r="USO174" s="90"/>
      <c r="USP174" s="90"/>
      <c r="USQ174" s="90"/>
      <c r="USR174" s="90"/>
      <c r="USS174" s="90"/>
      <c r="UST174" s="90"/>
      <c r="USU174" s="90"/>
      <c r="USV174" s="90"/>
      <c r="USW174" s="90"/>
      <c r="USX174" s="90"/>
      <c r="USY174" s="90"/>
      <c r="USZ174" s="90"/>
      <c r="UTA174" s="90"/>
      <c r="UTB174" s="90"/>
      <c r="UTC174" s="90"/>
      <c r="UTD174" s="90"/>
      <c r="UTE174" s="90"/>
      <c r="UTF174" s="90"/>
      <c r="UTG174" s="90"/>
      <c r="UTH174" s="90"/>
      <c r="UTI174" s="90"/>
      <c r="UTJ174" s="90"/>
      <c r="UTK174" s="90"/>
      <c r="UTL174" s="90"/>
      <c r="UTM174" s="90"/>
      <c r="UTN174" s="90"/>
      <c r="UTO174" s="90"/>
      <c r="UTP174" s="90"/>
      <c r="UTQ174" s="90"/>
      <c r="UTR174" s="90"/>
      <c r="UTS174" s="90"/>
      <c r="UTT174" s="90"/>
      <c r="UTU174" s="90"/>
      <c r="UTV174" s="90"/>
      <c r="UTW174" s="90"/>
      <c r="UTX174" s="90"/>
      <c r="UTY174" s="90"/>
      <c r="UTZ174" s="90"/>
      <c r="UUA174" s="90"/>
      <c r="UUB174" s="90"/>
      <c r="UUC174" s="90"/>
      <c r="UUD174" s="90"/>
      <c r="UUE174" s="90"/>
      <c r="UUF174" s="90"/>
      <c r="UUG174" s="90"/>
      <c r="UUH174" s="90"/>
      <c r="UUI174" s="90"/>
      <c r="UUJ174" s="90"/>
      <c r="UUK174" s="90"/>
      <c r="UUL174" s="90"/>
      <c r="UUM174" s="90"/>
      <c r="UUN174" s="90"/>
      <c r="UUO174" s="90"/>
      <c r="UUP174" s="90"/>
      <c r="UUQ174" s="90"/>
      <c r="UUR174" s="90"/>
      <c r="UUS174" s="90"/>
      <c r="UUT174" s="90"/>
      <c r="UUU174" s="90"/>
      <c r="UUV174" s="90"/>
      <c r="UUW174" s="90"/>
      <c r="UUX174" s="90"/>
      <c r="UUY174" s="90"/>
      <c r="UUZ174" s="90"/>
      <c r="UVA174" s="90"/>
      <c r="UVB174" s="90"/>
      <c r="UVC174" s="90"/>
      <c r="UVD174" s="90"/>
      <c r="UVE174" s="90"/>
      <c r="UVF174" s="90"/>
      <c r="UVG174" s="90"/>
      <c r="UVH174" s="90"/>
      <c r="UVI174" s="90"/>
      <c r="UVJ174" s="90"/>
      <c r="UVK174" s="90"/>
      <c r="UVL174" s="90"/>
      <c r="UVM174" s="90"/>
      <c r="UVN174" s="90"/>
      <c r="UVO174" s="90"/>
      <c r="UVP174" s="90"/>
      <c r="UVQ174" s="90"/>
      <c r="UVR174" s="90"/>
      <c r="UVS174" s="90"/>
      <c r="UVT174" s="90"/>
      <c r="UVU174" s="90"/>
      <c r="UVV174" s="90"/>
      <c r="UVW174" s="90"/>
      <c r="UVX174" s="90"/>
      <c r="UVY174" s="90"/>
      <c r="UVZ174" s="90"/>
      <c r="UWA174" s="90"/>
      <c r="UWB174" s="90"/>
      <c r="UWC174" s="90"/>
      <c r="UWD174" s="90"/>
      <c r="UWE174" s="90"/>
      <c r="UWF174" s="90"/>
      <c r="UWG174" s="90"/>
      <c r="UWH174" s="90"/>
      <c r="UWI174" s="90"/>
      <c r="UWJ174" s="90"/>
      <c r="UWK174" s="90"/>
      <c r="UWL174" s="90"/>
      <c r="UWM174" s="90"/>
      <c r="UWN174" s="90"/>
      <c r="UWO174" s="90"/>
      <c r="UWP174" s="90"/>
      <c r="UWQ174" s="90"/>
      <c r="UWR174" s="90"/>
      <c r="UWS174" s="90"/>
      <c r="UWT174" s="90"/>
      <c r="UWU174" s="90"/>
      <c r="UWV174" s="90"/>
      <c r="UWW174" s="90"/>
      <c r="UWX174" s="90"/>
      <c r="UWY174" s="90"/>
      <c r="UWZ174" s="90"/>
      <c r="UXA174" s="90"/>
      <c r="UXB174" s="90"/>
      <c r="UXC174" s="90"/>
      <c r="UXD174" s="90"/>
      <c r="UXE174" s="90"/>
      <c r="UXF174" s="90"/>
      <c r="UXG174" s="90"/>
      <c r="UXH174" s="90"/>
      <c r="UXI174" s="90"/>
      <c r="UXJ174" s="90"/>
      <c r="UXK174" s="90"/>
      <c r="UXL174" s="90"/>
      <c r="UXM174" s="90"/>
      <c r="UXN174" s="90"/>
      <c r="UXO174" s="90"/>
      <c r="UXP174" s="90"/>
      <c r="UXQ174" s="90"/>
      <c r="UXR174" s="90"/>
      <c r="UXS174" s="90"/>
      <c r="UXT174" s="90"/>
      <c r="UXU174" s="90"/>
      <c r="UXV174" s="90"/>
      <c r="UXW174" s="90"/>
      <c r="UXX174" s="90"/>
      <c r="UXY174" s="90"/>
      <c r="UXZ174" s="90"/>
      <c r="UYA174" s="90"/>
      <c r="UYB174" s="90"/>
      <c r="UYC174" s="90"/>
      <c r="UYD174" s="90"/>
      <c r="UYE174" s="90"/>
      <c r="UYF174" s="90"/>
      <c r="UYG174" s="90"/>
      <c r="UYH174" s="90"/>
      <c r="UYI174" s="90"/>
      <c r="UYJ174" s="90"/>
      <c r="UYK174" s="90"/>
      <c r="UYL174" s="90"/>
      <c r="UYM174" s="90"/>
      <c r="UYN174" s="90"/>
      <c r="UYO174" s="90"/>
      <c r="UYP174" s="90"/>
      <c r="UYQ174" s="90"/>
      <c r="UYR174" s="90"/>
      <c r="UYS174" s="90"/>
      <c r="UYT174" s="90"/>
      <c r="UYU174" s="90"/>
      <c r="UYV174" s="90"/>
      <c r="UYW174" s="90"/>
      <c r="UYX174" s="90"/>
      <c r="UYY174" s="90"/>
      <c r="UYZ174" s="90"/>
      <c r="UZA174" s="90"/>
      <c r="UZB174" s="90"/>
      <c r="UZC174" s="90"/>
      <c r="UZD174" s="90"/>
      <c r="UZE174" s="90"/>
      <c r="UZF174" s="90"/>
      <c r="UZG174" s="90"/>
      <c r="UZH174" s="90"/>
      <c r="UZI174" s="90"/>
      <c r="UZJ174" s="90"/>
      <c r="UZK174" s="90"/>
      <c r="UZL174" s="90"/>
      <c r="UZM174" s="90"/>
      <c r="UZN174" s="90"/>
      <c r="UZO174" s="90"/>
      <c r="UZP174" s="90"/>
      <c r="UZQ174" s="90"/>
      <c r="UZR174" s="90"/>
      <c r="UZS174" s="90"/>
      <c r="UZT174" s="90"/>
      <c r="UZU174" s="90"/>
      <c r="UZV174" s="90"/>
      <c r="UZW174" s="90"/>
      <c r="UZX174" s="90"/>
      <c r="UZY174" s="90"/>
      <c r="UZZ174" s="90"/>
      <c r="VAA174" s="90"/>
      <c r="VAB174" s="90"/>
      <c r="VAC174" s="90"/>
      <c r="VAD174" s="90"/>
      <c r="VAE174" s="90"/>
      <c r="VAF174" s="90"/>
      <c r="VAG174" s="90"/>
      <c r="VAH174" s="90"/>
      <c r="VAI174" s="90"/>
      <c r="VAJ174" s="90"/>
      <c r="VAK174" s="90"/>
      <c r="VAL174" s="90"/>
      <c r="VAM174" s="90"/>
      <c r="VAN174" s="90"/>
      <c r="VAO174" s="90"/>
      <c r="VAP174" s="90"/>
      <c r="VAQ174" s="90"/>
      <c r="VAR174" s="90"/>
      <c r="VAS174" s="90"/>
      <c r="VAT174" s="90"/>
      <c r="VAU174" s="90"/>
      <c r="VAV174" s="90"/>
      <c r="VAW174" s="90"/>
      <c r="VAX174" s="90"/>
      <c r="VAY174" s="90"/>
      <c r="VAZ174" s="90"/>
      <c r="VBA174" s="90"/>
      <c r="VBB174" s="90"/>
      <c r="VBC174" s="90"/>
      <c r="VBD174" s="90"/>
      <c r="VBE174" s="90"/>
      <c r="VBF174" s="90"/>
      <c r="VBG174" s="90"/>
      <c r="VBH174" s="90"/>
      <c r="VBI174" s="90"/>
      <c r="VBJ174" s="90"/>
      <c r="VBK174" s="90"/>
      <c r="VBL174" s="90"/>
      <c r="VBM174" s="90"/>
      <c r="VBN174" s="90"/>
      <c r="VBO174" s="90"/>
      <c r="VBP174" s="90"/>
      <c r="VBQ174" s="90"/>
      <c r="VBR174" s="90"/>
      <c r="VBS174" s="90"/>
      <c r="VBT174" s="90"/>
      <c r="VBU174" s="90"/>
      <c r="VBV174" s="90"/>
      <c r="VBW174" s="90"/>
      <c r="VBX174" s="90"/>
      <c r="VBY174" s="90"/>
      <c r="VBZ174" s="90"/>
      <c r="VCA174" s="90"/>
      <c r="VCB174" s="90"/>
      <c r="VCC174" s="90"/>
      <c r="VCD174" s="90"/>
      <c r="VCE174" s="90"/>
      <c r="VCF174" s="90"/>
      <c r="VCG174" s="90"/>
      <c r="VCH174" s="90"/>
      <c r="VCI174" s="90"/>
      <c r="VCJ174" s="90"/>
      <c r="VCK174" s="90"/>
      <c r="VCL174" s="90"/>
      <c r="VCM174" s="90"/>
      <c r="VCN174" s="90"/>
      <c r="VCO174" s="90"/>
      <c r="VCP174" s="90"/>
      <c r="VCQ174" s="90"/>
      <c r="VCR174" s="90"/>
      <c r="VCS174" s="90"/>
      <c r="VCT174" s="90"/>
      <c r="VCU174" s="90"/>
      <c r="VCV174" s="90"/>
      <c r="VCW174" s="90"/>
      <c r="VCX174" s="90"/>
      <c r="VCY174" s="90"/>
      <c r="VCZ174" s="90"/>
      <c r="VDA174" s="90"/>
      <c r="VDB174" s="90"/>
      <c r="VDC174" s="90"/>
      <c r="VDD174" s="90"/>
      <c r="VDE174" s="90"/>
      <c r="VDF174" s="90"/>
      <c r="VDG174" s="90"/>
      <c r="VDH174" s="90"/>
      <c r="VDI174" s="90"/>
      <c r="VDJ174" s="90"/>
      <c r="VDK174" s="90"/>
      <c r="VDL174" s="90"/>
      <c r="VDM174" s="90"/>
      <c r="VDN174" s="90"/>
      <c r="VDO174" s="90"/>
      <c r="VDP174" s="90"/>
      <c r="VDQ174" s="90"/>
      <c r="VDR174" s="90"/>
      <c r="VDS174" s="90"/>
      <c r="VDT174" s="90"/>
      <c r="VDU174" s="90"/>
      <c r="VDV174" s="90"/>
      <c r="VDW174" s="90"/>
      <c r="VDX174" s="90"/>
      <c r="VDY174" s="90"/>
      <c r="VDZ174" s="90"/>
      <c r="VEA174" s="90"/>
      <c r="VEB174" s="90"/>
      <c r="VEC174" s="90"/>
      <c r="VED174" s="90"/>
      <c r="VEE174" s="90"/>
      <c r="VEF174" s="90"/>
      <c r="VEG174" s="90"/>
      <c r="VEH174" s="90"/>
      <c r="VEI174" s="90"/>
      <c r="VEJ174" s="90"/>
      <c r="VEK174" s="90"/>
      <c r="VEL174" s="90"/>
      <c r="VEM174" s="90"/>
      <c r="VEN174" s="90"/>
      <c r="VEO174" s="90"/>
      <c r="VEP174" s="90"/>
      <c r="VEQ174" s="90"/>
      <c r="VER174" s="90"/>
      <c r="VES174" s="90"/>
      <c r="VET174" s="90"/>
      <c r="VEU174" s="90"/>
      <c r="VEV174" s="90"/>
      <c r="VEW174" s="90"/>
      <c r="VEX174" s="90"/>
      <c r="VEY174" s="90"/>
      <c r="VEZ174" s="90"/>
      <c r="VFA174" s="90"/>
      <c r="VFB174" s="90"/>
      <c r="VFC174" s="90"/>
      <c r="VFD174" s="90"/>
      <c r="VFE174" s="90"/>
      <c r="VFF174" s="90"/>
      <c r="VFG174" s="90"/>
      <c r="VFH174" s="90"/>
      <c r="VFI174" s="90"/>
      <c r="VFJ174" s="90"/>
      <c r="VFK174" s="90"/>
      <c r="VFL174" s="90"/>
      <c r="VFM174" s="90"/>
      <c r="VFN174" s="90"/>
      <c r="VFO174" s="90"/>
      <c r="VFP174" s="90"/>
      <c r="VFQ174" s="90"/>
      <c r="VFR174" s="90"/>
      <c r="VFS174" s="90"/>
      <c r="VFT174" s="90"/>
      <c r="VFU174" s="90"/>
      <c r="VFV174" s="90"/>
      <c r="VFW174" s="90"/>
      <c r="VFX174" s="90"/>
      <c r="VFY174" s="90"/>
      <c r="VFZ174" s="90"/>
      <c r="VGA174" s="90"/>
      <c r="VGB174" s="90"/>
      <c r="VGC174" s="90"/>
      <c r="VGD174" s="90"/>
      <c r="VGE174" s="90"/>
      <c r="VGF174" s="90"/>
      <c r="VGG174" s="90"/>
      <c r="VGH174" s="90"/>
      <c r="VGI174" s="90"/>
      <c r="VGJ174" s="90"/>
      <c r="VGK174" s="90"/>
      <c r="VGL174" s="90"/>
      <c r="VGM174" s="90"/>
      <c r="VGN174" s="90"/>
      <c r="VGO174" s="90"/>
      <c r="VGP174" s="90"/>
      <c r="VGQ174" s="90"/>
      <c r="VGR174" s="90"/>
      <c r="VGS174" s="90"/>
      <c r="VGT174" s="90"/>
      <c r="VGU174" s="90"/>
      <c r="VGV174" s="90"/>
      <c r="VGW174" s="90"/>
      <c r="VGX174" s="90"/>
      <c r="VGY174" s="90"/>
      <c r="VGZ174" s="90"/>
      <c r="VHA174" s="90"/>
      <c r="VHB174" s="90"/>
      <c r="VHC174" s="90"/>
      <c r="VHD174" s="90"/>
      <c r="VHE174" s="90"/>
      <c r="VHF174" s="90"/>
      <c r="VHG174" s="90"/>
      <c r="VHH174" s="90"/>
      <c r="VHI174" s="90"/>
      <c r="VHJ174" s="90"/>
      <c r="VHK174" s="90"/>
      <c r="VHL174" s="90"/>
      <c r="VHM174" s="90"/>
      <c r="VHN174" s="90"/>
      <c r="VHO174" s="90"/>
      <c r="VHP174" s="90"/>
      <c r="VHQ174" s="90"/>
      <c r="VHR174" s="90"/>
      <c r="VHS174" s="90"/>
      <c r="VHT174" s="90"/>
      <c r="VHU174" s="90"/>
      <c r="VHV174" s="90"/>
      <c r="VHW174" s="90"/>
      <c r="VHX174" s="90"/>
      <c r="VHY174" s="90"/>
      <c r="VHZ174" s="90"/>
      <c r="VIA174" s="90"/>
      <c r="VIB174" s="90"/>
      <c r="VIC174" s="90"/>
      <c r="VID174" s="90"/>
      <c r="VIE174" s="90"/>
      <c r="VIF174" s="90"/>
      <c r="VIG174" s="90"/>
      <c r="VIH174" s="90"/>
      <c r="VII174" s="90"/>
      <c r="VIJ174" s="90"/>
      <c r="VIK174" s="90"/>
      <c r="VIL174" s="90"/>
      <c r="VIM174" s="90"/>
      <c r="VIN174" s="90"/>
      <c r="VIO174" s="90"/>
      <c r="VIP174" s="90"/>
      <c r="VIQ174" s="90"/>
      <c r="VIR174" s="90"/>
      <c r="VIS174" s="90"/>
      <c r="VIT174" s="90"/>
      <c r="VIU174" s="90"/>
      <c r="VIV174" s="90"/>
      <c r="VIW174" s="90"/>
      <c r="VIX174" s="90"/>
      <c r="VIY174" s="90"/>
      <c r="VIZ174" s="90"/>
      <c r="VJA174" s="90"/>
      <c r="VJB174" s="90"/>
      <c r="VJC174" s="90"/>
      <c r="VJD174" s="90"/>
      <c r="VJE174" s="90"/>
      <c r="VJF174" s="90"/>
      <c r="VJG174" s="90"/>
      <c r="VJH174" s="90"/>
      <c r="VJI174" s="90"/>
      <c r="VJJ174" s="90"/>
      <c r="VJK174" s="90"/>
      <c r="VJL174" s="90"/>
      <c r="VJM174" s="90"/>
      <c r="VJN174" s="90"/>
      <c r="VJO174" s="90"/>
      <c r="VJP174" s="90"/>
      <c r="VJQ174" s="90"/>
      <c r="VJR174" s="90"/>
      <c r="VJS174" s="90"/>
      <c r="VJT174" s="90"/>
      <c r="VJU174" s="90"/>
      <c r="VJV174" s="90"/>
      <c r="VJW174" s="90"/>
      <c r="VJX174" s="90"/>
      <c r="VJY174" s="90"/>
      <c r="VJZ174" s="90"/>
      <c r="VKA174" s="90"/>
      <c r="VKB174" s="90"/>
      <c r="VKC174" s="90"/>
      <c r="VKD174" s="90"/>
      <c r="VKE174" s="90"/>
      <c r="VKF174" s="90"/>
      <c r="VKG174" s="90"/>
      <c r="VKH174" s="90"/>
      <c r="VKI174" s="90"/>
      <c r="VKJ174" s="90"/>
      <c r="VKK174" s="90"/>
      <c r="VKL174" s="90"/>
      <c r="VKM174" s="90"/>
      <c r="VKN174" s="90"/>
      <c r="VKO174" s="90"/>
      <c r="VKP174" s="90"/>
      <c r="VKQ174" s="90"/>
      <c r="VKR174" s="90"/>
      <c r="VKS174" s="90"/>
      <c r="VKT174" s="90"/>
      <c r="VKU174" s="90"/>
      <c r="VKV174" s="90"/>
      <c r="VKW174" s="90"/>
      <c r="VKX174" s="90"/>
      <c r="VKY174" s="90"/>
      <c r="VKZ174" s="90"/>
      <c r="VLA174" s="90"/>
      <c r="VLB174" s="90"/>
      <c r="VLC174" s="90"/>
      <c r="VLD174" s="90"/>
      <c r="VLE174" s="90"/>
      <c r="VLF174" s="90"/>
      <c r="VLG174" s="90"/>
      <c r="VLH174" s="90"/>
      <c r="VLI174" s="90"/>
      <c r="VLJ174" s="90"/>
      <c r="VLK174" s="90"/>
      <c r="VLL174" s="90"/>
      <c r="VLM174" s="90"/>
      <c r="VLN174" s="90"/>
      <c r="VLO174" s="90"/>
      <c r="VLP174" s="90"/>
      <c r="VLQ174" s="90"/>
      <c r="VLR174" s="90"/>
      <c r="VLS174" s="90"/>
      <c r="VLT174" s="90"/>
      <c r="VLU174" s="90"/>
      <c r="VLV174" s="90"/>
      <c r="VLW174" s="90"/>
      <c r="VLX174" s="90"/>
      <c r="VLY174" s="90"/>
      <c r="VLZ174" s="90"/>
      <c r="VMA174" s="90"/>
      <c r="VMB174" s="90"/>
      <c r="VMC174" s="90"/>
      <c r="VMD174" s="90"/>
      <c r="VME174" s="90"/>
      <c r="VMF174" s="90"/>
      <c r="VMG174" s="90"/>
      <c r="VMH174" s="90"/>
      <c r="VMI174" s="90"/>
      <c r="VMJ174" s="90"/>
      <c r="VMK174" s="90"/>
      <c r="VML174" s="90"/>
      <c r="VMM174" s="90"/>
      <c r="VMN174" s="90"/>
      <c r="VMO174" s="90"/>
      <c r="VMP174" s="90"/>
      <c r="VMQ174" s="90"/>
      <c r="VMR174" s="90"/>
      <c r="VMS174" s="90"/>
      <c r="VMT174" s="90"/>
      <c r="VMU174" s="90"/>
      <c r="VMV174" s="90"/>
      <c r="VMW174" s="90"/>
      <c r="VMX174" s="90"/>
      <c r="VMY174" s="90"/>
      <c r="VMZ174" s="90"/>
      <c r="VNA174" s="90"/>
      <c r="VNB174" s="90"/>
      <c r="VNC174" s="90"/>
      <c r="VND174" s="90"/>
      <c r="VNE174" s="90"/>
      <c r="VNF174" s="90"/>
      <c r="VNG174" s="90"/>
      <c r="VNH174" s="90"/>
      <c r="VNI174" s="90"/>
      <c r="VNJ174" s="90"/>
      <c r="VNK174" s="90"/>
      <c r="VNL174" s="90"/>
      <c r="VNM174" s="90"/>
      <c r="VNN174" s="90"/>
      <c r="VNO174" s="90"/>
      <c r="VNP174" s="90"/>
      <c r="VNQ174" s="90"/>
      <c r="VNR174" s="90"/>
      <c r="VNS174" s="90"/>
      <c r="VNT174" s="90"/>
      <c r="VNU174" s="90"/>
      <c r="VNV174" s="90"/>
      <c r="VNW174" s="90"/>
      <c r="VNX174" s="90"/>
      <c r="VNY174" s="90"/>
      <c r="VNZ174" s="90"/>
      <c r="VOA174" s="90"/>
      <c r="VOB174" s="90"/>
      <c r="VOC174" s="90"/>
      <c r="VOD174" s="90"/>
      <c r="VOE174" s="90"/>
      <c r="VOF174" s="90"/>
      <c r="VOG174" s="90"/>
      <c r="VOH174" s="90"/>
      <c r="VOI174" s="90"/>
      <c r="VOJ174" s="90"/>
      <c r="VOK174" s="90"/>
      <c r="VOL174" s="90"/>
      <c r="VOM174" s="90"/>
      <c r="VON174" s="90"/>
      <c r="VOO174" s="90"/>
      <c r="VOP174" s="90"/>
      <c r="VOQ174" s="90"/>
      <c r="VOR174" s="90"/>
      <c r="VOS174" s="90"/>
      <c r="VOT174" s="90"/>
      <c r="VOU174" s="90"/>
      <c r="VOV174" s="90"/>
      <c r="VOW174" s="90"/>
      <c r="VOX174" s="90"/>
      <c r="VOY174" s="90"/>
      <c r="VOZ174" s="90"/>
      <c r="VPA174" s="90"/>
      <c r="VPB174" s="90"/>
      <c r="VPC174" s="90"/>
      <c r="VPD174" s="90"/>
      <c r="VPE174" s="90"/>
      <c r="VPF174" s="90"/>
      <c r="VPG174" s="90"/>
      <c r="VPH174" s="90"/>
      <c r="VPI174" s="90"/>
      <c r="VPJ174" s="90"/>
      <c r="VPK174" s="90"/>
      <c r="VPL174" s="90"/>
      <c r="VPM174" s="90"/>
      <c r="VPN174" s="90"/>
      <c r="VPO174" s="90"/>
      <c r="VPP174" s="90"/>
      <c r="VPQ174" s="90"/>
      <c r="VPR174" s="90"/>
      <c r="VPS174" s="90"/>
      <c r="VPT174" s="90"/>
      <c r="VPU174" s="90"/>
      <c r="VPV174" s="90"/>
      <c r="VPW174" s="90"/>
      <c r="VPX174" s="90"/>
      <c r="VPY174" s="90"/>
      <c r="VPZ174" s="90"/>
      <c r="VQA174" s="90"/>
      <c r="VQB174" s="90"/>
      <c r="VQC174" s="90"/>
      <c r="VQD174" s="90"/>
      <c r="VQE174" s="90"/>
      <c r="VQF174" s="90"/>
      <c r="VQG174" s="90"/>
      <c r="VQH174" s="90"/>
      <c r="VQI174" s="90"/>
      <c r="VQJ174" s="90"/>
      <c r="VQK174" s="90"/>
      <c r="VQL174" s="90"/>
      <c r="VQM174" s="90"/>
      <c r="VQN174" s="90"/>
      <c r="VQO174" s="90"/>
      <c r="VQP174" s="90"/>
      <c r="VQQ174" s="90"/>
      <c r="VQR174" s="90"/>
      <c r="VQS174" s="90"/>
      <c r="VQT174" s="90"/>
      <c r="VQU174" s="90"/>
      <c r="VQV174" s="90"/>
      <c r="VQW174" s="90"/>
      <c r="VQX174" s="90"/>
      <c r="VQY174" s="90"/>
      <c r="VQZ174" s="90"/>
      <c r="VRA174" s="90"/>
      <c r="VRB174" s="90"/>
      <c r="VRC174" s="90"/>
      <c r="VRD174" s="90"/>
      <c r="VRE174" s="90"/>
      <c r="VRF174" s="90"/>
      <c r="VRG174" s="90"/>
      <c r="VRH174" s="90"/>
      <c r="VRI174" s="90"/>
      <c r="VRJ174" s="90"/>
      <c r="VRK174" s="90"/>
      <c r="VRL174" s="90"/>
      <c r="VRM174" s="90"/>
      <c r="VRN174" s="90"/>
      <c r="VRO174" s="90"/>
      <c r="VRP174" s="90"/>
      <c r="VRQ174" s="90"/>
      <c r="VRR174" s="90"/>
      <c r="VRS174" s="90"/>
      <c r="VRT174" s="90"/>
      <c r="VRU174" s="90"/>
      <c r="VRV174" s="90"/>
      <c r="VRW174" s="90"/>
      <c r="VRX174" s="90"/>
      <c r="VRY174" s="90"/>
      <c r="VRZ174" s="90"/>
      <c r="VSA174" s="90"/>
      <c r="VSB174" s="90"/>
      <c r="VSC174" s="90"/>
      <c r="VSD174" s="90"/>
      <c r="VSE174" s="90"/>
      <c r="VSF174" s="90"/>
      <c r="VSG174" s="90"/>
      <c r="VSH174" s="90"/>
      <c r="VSI174" s="90"/>
      <c r="VSJ174" s="90"/>
      <c r="VSK174" s="90"/>
      <c r="VSL174" s="90"/>
      <c r="VSM174" s="90"/>
      <c r="VSN174" s="90"/>
      <c r="VSO174" s="90"/>
      <c r="VSP174" s="90"/>
      <c r="VSQ174" s="90"/>
      <c r="VSR174" s="90"/>
      <c r="VSS174" s="90"/>
      <c r="VST174" s="90"/>
      <c r="VSU174" s="90"/>
      <c r="VSV174" s="90"/>
      <c r="VSW174" s="90"/>
      <c r="VSX174" s="90"/>
      <c r="VSY174" s="90"/>
      <c r="VSZ174" s="90"/>
      <c r="VTA174" s="90"/>
      <c r="VTB174" s="90"/>
      <c r="VTC174" s="90"/>
      <c r="VTD174" s="90"/>
      <c r="VTE174" s="90"/>
      <c r="VTF174" s="90"/>
      <c r="VTG174" s="90"/>
      <c r="VTH174" s="90"/>
      <c r="VTI174" s="90"/>
      <c r="VTJ174" s="90"/>
      <c r="VTK174" s="90"/>
      <c r="VTL174" s="90"/>
      <c r="VTM174" s="90"/>
      <c r="VTN174" s="90"/>
      <c r="VTO174" s="90"/>
      <c r="VTP174" s="90"/>
      <c r="VTQ174" s="90"/>
      <c r="VTR174" s="90"/>
      <c r="VTS174" s="90"/>
      <c r="VTT174" s="90"/>
      <c r="VTU174" s="90"/>
      <c r="VTV174" s="90"/>
      <c r="VTW174" s="90"/>
      <c r="VTX174" s="90"/>
      <c r="VTY174" s="90"/>
      <c r="VTZ174" s="90"/>
      <c r="VUA174" s="90"/>
      <c r="VUB174" s="90"/>
      <c r="VUC174" s="90"/>
      <c r="VUD174" s="90"/>
      <c r="VUE174" s="90"/>
      <c r="VUF174" s="90"/>
      <c r="VUG174" s="90"/>
      <c r="VUH174" s="90"/>
      <c r="VUI174" s="90"/>
      <c r="VUJ174" s="90"/>
      <c r="VUK174" s="90"/>
      <c r="VUL174" s="90"/>
      <c r="VUM174" s="90"/>
      <c r="VUN174" s="90"/>
      <c r="VUO174" s="90"/>
      <c r="VUP174" s="90"/>
      <c r="VUQ174" s="90"/>
      <c r="VUR174" s="90"/>
      <c r="VUS174" s="90"/>
      <c r="VUT174" s="90"/>
      <c r="VUU174" s="90"/>
      <c r="VUV174" s="90"/>
      <c r="VUW174" s="90"/>
      <c r="VUX174" s="90"/>
      <c r="VUY174" s="90"/>
      <c r="VUZ174" s="90"/>
      <c r="VVA174" s="90"/>
      <c r="VVB174" s="90"/>
      <c r="VVC174" s="90"/>
      <c r="VVD174" s="90"/>
      <c r="VVE174" s="90"/>
      <c r="VVF174" s="90"/>
      <c r="VVG174" s="90"/>
      <c r="VVH174" s="90"/>
      <c r="VVI174" s="90"/>
      <c r="VVJ174" s="90"/>
      <c r="VVK174" s="90"/>
      <c r="VVL174" s="90"/>
      <c r="VVM174" s="90"/>
      <c r="VVN174" s="90"/>
      <c r="VVO174" s="90"/>
      <c r="VVP174" s="90"/>
      <c r="VVQ174" s="90"/>
      <c r="VVR174" s="90"/>
      <c r="VVS174" s="90"/>
      <c r="VVT174" s="90"/>
      <c r="VVU174" s="90"/>
      <c r="VVV174" s="90"/>
      <c r="VVW174" s="90"/>
      <c r="VVX174" s="90"/>
      <c r="VVY174" s="90"/>
      <c r="VVZ174" s="90"/>
      <c r="VWA174" s="90"/>
      <c r="VWB174" s="90"/>
      <c r="VWC174" s="90"/>
      <c r="VWD174" s="90"/>
      <c r="VWE174" s="90"/>
      <c r="VWF174" s="90"/>
      <c r="VWG174" s="90"/>
      <c r="VWH174" s="90"/>
      <c r="VWI174" s="90"/>
      <c r="VWJ174" s="90"/>
      <c r="VWK174" s="90"/>
      <c r="VWL174" s="90"/>
      <c r="VWM174" s="90"/>
      <c r="VWN174" s="90"/>
      <c r="VWO174" s="90"/>
      <c r="VWP174" s="90"/>
      <c r="VWQ174" s="90"/>
      <c r="VWR174" s="90"/>
      <c r="VWS174" s="90"/>
      <c r="VWT174" s="90"/>
      <c r="VWU174" s="90"/>
      <c r="VWV174" s="90"/>
      <c r="VWW174" s="90"/>
      <c r="VWX174" s="90"/>
      <c r="VWY174" s="90"/>
      <c r="VWZ174" s="90"/>
      <c r="VXA174" s="90"/>
      <c r="VXB174" s="90"/>
      <c r="VXC174" s="90"/>
      <c r="VXD174" s="90"/>
      <c r="VXE174" s="90"/>
      <c r="VXF174" s="90"/>
      <c r="VXG174" s="90"/>
      <c r="VXH174" s="90"/>
      <c r="VXI174" s="90"/>
      <c r="VXJ174" s="90"/>
      <c r="VXK174" s="90"/>
      <c r="VXL174" s="90"/>
      <c r="VXM174" s="90"/>
      <c r="VXN174" s="90"/>
      <c r="VXO174" s="90"/>
      <c r="VXP174" s="90"/>
      <c r="VXQ174" s="90"/>
      <c r="VXR174" s="90"/>
      <c r="VXS174" s="90"/>
      <c r="VXT174" s="90"/>
      <c r="VXU174" s="90"/>
      <c r="VXV174" s="90"/>
      <c r="VXW174" s="90"/>
      <c r="VXX174" s="90"/>
      <c r="VXY174" s="90"/>
      <c r="VXZ174" s="90"/>
      <c r="VYA174" s="90"/>
      <c r="VYB174" s="90"/>
      <c r="VYC174" s="90"/>
      <c r="VYD174" s="90"/>
      <c r="VYE174" s="90"/>
      <c r="VYF174" s="90"/>
      <c r="VYG174" s="90"/>
      <c r="VYH174" s="90"/>
      <c r="VYI174" s="90"/>
      <c r="VYJ174" s="90"/>
      <c r="VYK174" s="90"/>
      <c r="VYL174" s="90"/>
      <c r="VYM174" s="90"/>
      <c r="VYN174" s="90"/>
      <c r="VYO174" s="90"/>
      <c r="VYP174" s="90"/>
      <c r="VYQ174" s="90"/>
      <c r="VYR174" s="90"/>
      <c r="VYS174" s="90"/>
      <c r="VYT174" s="90"/>
      <c r="VYU174" s="90"/>
      <c r="VYV174" s="90"/>
      <c r="VYW174" s="90"/>
      <c r="VYX174" s="90"/>
      <c r="VYY174" s="90"/>
      <c r="VYZ174" s="90"/>
      <c r="VZA174" s="90"/>
      <c r="VZB174" s="90"/>
      <c r="VZC174" s="90"/>
      <c r="VZD174" s="90"/>
      <c r="VZE174" s="90"/>
      <c r="VZF174" s="90"/>
      <c r="VZG174" s="90"/>
      <c r="VZH174" s="90"/>
      <c r="VZI174" s="90"/>
      <c r="VZJ174" s="90"/>
      <c r="VZK174" s="90"/>
      <c r="VZL174" s="90"/>
      <c r="VZM174" s="90"/>
      <c r="VZN174" s="90"/>
      <c r="VZO174" s="90"/>
      <c r="VZP174" s="90"/>
      <c r="VZQ174" s="90"/>
      <c r="VZR174" s="90"/>
      <c r="VZS174" s="90"/>
      <c r="VZT174" s="90"/>
      <c r="VZU174" s="90"/>
      <c r="VZV174" s="90"/>
      <c r="VZW174" s="90"/>
      <c r="VZX174" s="90"/>
      <c r="VZY174" s="90"/>
      <c r="VZZ174" s="90"/>
      <c r="WAA174" s="90"/>
      <c r="WAB174" s="90"/>
      <c r="WAC174" s="90"/>
      <c r="WAD174" s="90"/>
      <c r="WAE174" s="90"/>
      <c r="WAF174" s="90"/>
      <c r="WAG174" s="90"/>
      <c r="WAH174" s="90"/>
      <c r="WAI174" s="90"/>
      <c r="WAJ174" s="90"/>
      <c r="WAK174" s="90"/>
      <c r="WAL174" s="90"/>
      <c r="WAM174" s="90"/>
      <c r="WAN174" s="90"/>
      <c r="WAO174" s="90"/>
      <c r="WAP174" s="90"/>
      <c r="WAQ174" s="90"/>
      <c r="WAR174" s="90"/>
      <c r="WAS174" s="90"/>
      <c r="WAT174" s="90"/>
      <c r="WAU174" s="90"/>
      <c r="WAV174" s="90"/>
      <c r="WAW174" s="90"/>
      <c r="WAX174" s="90"/>
      <c r="WAY174" s="90"/>
      <c r="WAZ174" s="90"/>
      <c r="WBA174" s="90"/>
      <c r="WBB174" s="90"/>
      <c r="WBC174" s="90"/>
      <c r="WBD174" s="90"/>
      <c r="WBE174" s="90"/>
      <c r="WBF174" s="90"/>
      <c r="WBG174" s="90"/>
      <c r="WBH174" s="90"/>
      <c r="WBI174" s="90"/>
      <c r="WBJ174" s="90"/>
      <c r="WBK174" s="90"/>
      <c r="WBL174" s="90"/>
      <c r="WBM174" s="90"/>
      <c r="WBN174" s="90"/>
      <c r="WBO174" s="90"/>
      <c r="WBP174" s="90"/>
      <c r="WBQ174" s="90"/>
      <c r="WBR174" s="90"/>
      <c r="WBS174" s="90"/>
      <c r="WBT174" s="90"/>
      <c r="WBU174" s="90"/>
      <c r="WBV174" s="90"/>
      <c r="WBW174" s="90"/>
      <c r="WBX174" s="90"/>
      <c r="WBY174" s="90"/>
      <c r="WBZ174" s="90"/>
      <c r="WCA174" s="90"/>
      <c r="WCB174" s="90"/>
      <c r="WCC174" s="90"/>
      <c r="WCD174" s="90"/>
      <c r="WCE174" s="90"/>
      <c r="WCF174" s="90"/>
      <c r="WCG174" s="90"/>
      <c r="WCH174" s="90"/>
      <c r="WCI174" s="90"/>
      <c r="WCJ174" s="90"/>
      <c r="WCK174" s="90"/>
      <c r="WCL174" s="90"/>
      <c r="WCM174" s="90"/>
      <c r="WCN174" s="90"/>
      <c r="WCO174" s="90"/>
      <c r="WCP174" s="90"/>
      <c r="WCQ174" s="90"/>
      <c r="WCR174" s="90"/>
      <c r="WCS174" s="90"/>
      <c r="WCT174" s="90"/>
      <c r="WCU174" s="90"/>
      <c r="WCV174" s="90"/>
      <c r="WCW174" s="90"/>
      <c r="WCX174" s="90"/>
      <c r="WCY174" s="90"/>
      <c r="WCZ174" s="90"/>
      <c r="WDA174" s="90"/>
      <c r="WDB174" s="90"/>
      <c r="WDC174" s="90"/>
      <c r="WDD174" s="90"/>
      <c r="WDE174" s="90"/>
      <c r="WDF174" s="90"/>
      <c r="WDG174" s="90"/>
      <c r="WDH174" s="90"/>
      <c r="WDI174" s="90"/>
      <c r="WDJ174" s="90"/>
      <c r="WDK174" s="90"/>
      <c r="WDL174" s="90"/>
      <c r="WDM174" s="90"/>
      <c r="WDN174" s="90"/>
      <c r="WDO174" s="90"/>
      <c r="WDP174" s="90"/>
      <c r="WDQ174" s="90"/>
      <c r="WDR174" s="90"/>
      <c r="WDS174" s="90"/>
      <c r="WDT174" s="90"/>
      <c r="WDU174" s="90"/>
      <c r="WDV174" s="90"/>
      <c r="WDW174" s="90"/>
      <c r="WDX174" s="90"/>
      <c r="WDY174" s="90"/>
      <c r="WDZ174" s="90"/>
      <c r="WEA174" s="90"/>
      <c r="WEB174" s="90"/>
      <c r="WEC174" s="90"/>
      <c r="WED174" s="90"/>
      <c r="WEE174" s="90"/>
      <c r="WEF174" s="90"/>
      <c r="WEG174" s="90"/>
      <c r="WEH174" s="90"/>
      <c r="WEI174" s="90"/>
      <c r="WEJ174" s="90"/>
      <c r="WEK174" s="90"/>
      <c r="WEL174" s="90"/>
      <c r="WEM174" s="90"/>
      <c r="WEN174" s="90"/>
      <c r="WEO174" s="90"/>
      <c r="WEP174" s="90"/>
      <c r="WEQ174" s="90"/>
      <c r="WER174" s="90"/>
      <c r="WES174" s="90"/>
      <c r="WET174" s="90"/>
      <c r="WEU174" s="90"/>
      <c r="WEV174" s="90"/>
      <c r="WEW174" s="90"/>
      <c r="WEX174" s="90"/>
      <c r="WEY174" s="90"/>
      <c r="WEZ174" s="90"/>
      <c r="WFA174" s="90"/>
      <c r="WFB174" s="90"/>
      <c r="WFC174" s="90"/>
      <c r="WFD174" s="90"/>
      <c r="WFE174" s="90"/>
      <c r="WFF174" s="90"/>
      <c r="WFG174" s="90"/>
      <c r="WFH174" s="90"/>
      <c r="WFI174" s="90"/>
      <c r="WFJ174" s="90"/>
      <c r="WFK174" s="90"/>
      <c r="WFL174" s="90"/>
      <c r="WFM174" s="90"/>
      <c r="WFN174" s="90"/>
      <c r="WFO174" s="90"/>
      <c r="WFP174" s="90"/>
      <c r="WFQ174" s="90"/>
      <c r="WFR174" s="90"/>
      <c r="WFS174" s="90"/>
      <c r="WFT174" s="90"/>
      <c r="WFU174" s="90"/>
      <c r="WFV174" s="90"/>
      <c r="WFW174" s="90"/>
      <c r="WFX174" s="90"/>
      <c r="WFY174" s="90"/>
      <c r="WFZ174" s="90"/>
      <c r="WGA174" s="90"/>
      <c r="WGB174" s="90"/>
      <c r="WGC174" s="90"/>
      <c r="WGD174" s="90"/>
      <c r="WGE174" s="90"/>
      <c r="WGF174" s="90"/>
      <c r="WGG174" s="90"/>
      <c r="WGH174" s="90"/>
      <c r="WGI174" s="90"/>
      <c r="WGJ174" s="90"/>
      <c r="WGK174" s="90"/>
      <c r="WGL174" s="90"/>
      <c r="WGM174" s="90"/>
      <c r="WGN174" s="90"/>
      <c r="WGO174" s="90"/>
      <c r="WGP174" s="90"/>
      <c r="WGQ174" s="90"/>
      <c r="WGR174" s="90"/>
      <c r="WGS174" s="90"/>
      <c r="WGT174" s="90"/>
      <c r="WGU174" s="90"/>
      <c r="WGV174" s="90"/>
      <c r="WGW174" s="90"/>
      <c r="WGX174" s="90"/>
      <c r="WGY174" s="90"/>
      <c r="WGZ174" s="90"/>
      <c r="WHA174" s="90"/>
      <c r="WHB174" s="90"/>
      <c r="WHC174" s="90"/>
      <c r="WHD174" s="90"/>
      <c r="WHE174" s="90"/>
      <c r="WHF174" s="90"/>
      <c r="WHG174" s="90"/>
      <c r="WHH174" s="90"/>
      <c r="WHI174" s="90"/>
      <c r="WHJ174" s="90"/>
      <c r="WHK174" s="90"/>
      <c r="WHL174" s="90"/>
      <c r="WHM174" s="90"/>
      <c r="WHN174" s="90"/>
      <c r="WHO174" s="90"/>
      <c r="WHP174" s="90"/>
      <c r="WHQ174" s="90"/>
      <c r="WHR174" s="90"/>
      <c r="WHS174" s="90"/>
      <c r="WHT174" s="90"/>
      <c r="WHU174" s="90"/>
      <c r="WHV174" s="90"/>
      <c r="WHW174" s="90"/>
      <c r="WHX174" s="90"/>
      <c r="WHY174" s="90"/>
      <c r="WHZ174" s="90"/>
      <c r="WIA174" s="90"/>
      <c r="WIB174" s="90"/>
      <c r="WIC174" s="90"/>
      <c r="WID174" s="90"/>
      <c r="WIE174" s="90"/>
      <c r="WIF174" s="90"/>
      <c r="WIG174" s="90"/>
      <c r="WIH174" s="90"/>
      <c r="WII174" s="90"/>
      <c r="WIJ174" s="90"/>
      <c r="WIK174" s="90"/>
      <c r="WIL174" s="90"/>
      <c r="WIM174" s="90"/>
      <c r="WIN174" s="90"/>
      <c r="WIO174" s="90"/>
      <c r="WIP174" s="90"/>
      <c r="WIQ174" s="90"/>
      <c r="WIR174" s="90"/>
      <c r="WIS174" s="90"/>
      <c r="WIT174" s="90"/>
      <c r="WIU174" s="90"/>
      <c r="WIV174" s="90"/>
      <c r="WIW174" s="90"/>
      <c r="WIX174" s="90"/>
      <c r="WIY174" s="90"/>
      <c r="WIZ174" s="90"/>
      <c r="WJA174" s="90"/>
      <c r="WJB174" s="90"/>
      <c r="WJC174" s="90"/>
      <c r="WJD174" s="90"/>
      <c r="WJE174" s="90"/>
      <c r="WJF174" s="90"/>
      <c r="WJG174" s="90"/>
      <c r="WJH174" s="90"/>
      <c r="WJI174" s="90"/>
      <c r="WJJ174" s="90"/>
      <c r="WJK174" s="90"/>
      <c r="WJL174" s="90"/>
      <c r="WJM174" s="90"/>
      <c r="WJN174" s="90"/>
      <c r="WJO174" s="90"/>
      <c r="WJP174" s="90"/>
      <c r="WJQ174" s="90"/>
      <c r="WJR174" s="90"/>
      <c r="WJS174" s="90"/>
      <c r="WJT174" s="90"/>
      <c r="WJU174" s="90"/>
      <c r="WJV174" s="90"/>
      <c r="WJW174" s="90"/>
      <c r="WJX174" s="90"/>
      <c r="WJY174" s="90"/>
      <c r="WJZ174" s="90"/>
      <c r="WKA174" s="90"/>
      <c r="WKB174" s="90"/>
      <c r="WKC174" s="90"/>
      <c r="WKD174" s="90"/>
      <c r="WKE174" s="90"/>
      <c r="WKF174" s="90"/>
      <c r="WKG174" s="90"/>
      <c r="WKH174" s="90"/>
      <c r="WKI174" s="90"/>
      <c r="WKJ174" s="90"/>
      <c r="WKK174" s="90"/>
      <c r="WKL174" s="90"/>
      <c r="WKM174" s="90"/>
      <c r="WKN174" s="90"/>
      <c r="WKO174" s="90"/>
      <c r="WKP174" s="90"/>
      <c r="WKQ174" s="90"/>
      <c r="WKR174" s="90"/>
      <c r="WKS174" s="90"/>
      <c r="WKT174" s="90"/>
      <c r="WKU174" s="90"/>
      <c r="WKV174" s="90"/>
      <c r="WKW174" s="90"/>
      <c r="WKX174" s="90"/>
      <c r="WKY174" s="90"/>
      <c r="WKZ174" s="90"/>
      <c r="WLA174" s="90"/>
      <c r="WLB174" s="90"/>
      <c r="WLC174" s="90"/>
      <c r="WLD174" s="90"/>
      <c r="WLE174" s="90"/>
      <c r="WLF174" s="90"/>
      <c r="WLG174" s="90"/>
      <c r="WLH174" s="90"/>
      <c r="WLI174" s="90"/>
      <c r="WLJ174" s="90"/>
      <c r="WLK174" s="90"/>
      <c r="WLL174" s="90"/>
      <c r="WLM174" s="90"/>
      <c r="WLN174" s="90"/>
      <c r="WLO174" s="90"/>
      <c r="WLP174" s="90"/>
      <c r="WLQ174" s="90"/>
      <c r="WLR174" s="90"/>
      <c r="WLS174" s="90"/>
      <c r="WLT174" s="90"/>
      <c r="WLU174" s="90"/>
      <c r="WLV174" s="90"/>
      <c r="WLW174" s="90"/>
      <c r="WLX174" s="90"/>
      <c r="WLY174" s="90"/>
      <c r="WLZ174" s="90"/>
      <c r="WMA174" s="90"/>
      <c r="WMB174" s="90"/>
      <c r="WMC174" s="90"/>
      <c r="WMD174" s="90"/>
      <c r="WME174" s="90"/>
      <c r="WMF174" s="90"/>
      <c r="WMG174" s="90"/>
      <c r="WMH174" s="90"/>
      <c r="WMI174" s="90"/>
      <c r="WMJ174" s="90"/>
      <c r="WMK174" s="90"/>
      <c r="WML174" s="90"/>
      <c r="WMM174" s="90"/>
      <c r="WMN174" s="90"/>
      <c r="WMO174" s="90"/>
      <c r="WMP174" s="90"/>
      <c r="WMQ174" s="90"/>
      <c r="WMR174" s="90"/>
      <c r="WMS174" s="90"/>
      <c r="WMT174" s="90"/>
      <c r="WMU174" s="90"/>
      <c r="WMV174" s="90"/>
      <c r="WMW174" s="90"/>
      <c r="WMX174" s="90"/>
      <c r="WMY174" s="90"/>
      <c r="WMZ174" s="90"/>
      <c r="WNA174" s="90"/>
      <c r="WNB174" s="90"/>
      <c r="WNC174" s="90"/>
      <c r="WND174" s="90"/>
      <c r="WNE174" s="90"/>
      <c r="WNF174" s="90"/>
      <c r="WNG174" s="90"/>
      <c r="WNH174" s="90"/>
      <c r="WNI174" s="90"/>
      <c r="WNJ174" s="90"/>
      <c r="WNK174" s="90"/>
      <c r="WNL174" s="90"/>
      <c r="WNM174" s="90"/>
      <c r="WNN174" s="90"/>
      <c r="WNO174" s="90"/>
      <c r="WNP174" s="90"/>
      <c r="WNQ174" s="90"/>
      <c r="WNR174" s="90"/>
      <c r="WNS174" s="90"/>
      <c r="WNT174" s="90"/>
      <c r="WNU174" s="90"/>
      <c r="WNV174" s="90"/>
      <c r="WNW174" s="90"/>
      <c r="WNX174" s="90"/>
      <c r="WNY174" s="90"/>
      <c r="WNZ174" s="90"/>
      <c r="WOA174" s="90"/>
      <c r="WOB174" s="90"/>
      <c r="WOC174" s="90"/>
      <c r="WOD174" s="90"/>
      <c r="WOE174" s="90"/>
      <c r="WOF174" s="90"/>
      <c r="WOG174" s="90"/>
      <c r="WOH174" s="90"/>
      <c r="WOI174" s="90"/>
      <c r="WOJ174" s="90"/>
      <c r="WOK174" s="90"/>
      <c r="WOL174" s="90"/>
      <c r="WOM174" s="90"/>
      <c r="WON174" s="90"/>
      <c r="WOO174" s="90"/>
      <c r="WOP174" s="90"/>
      <c r="WOQ174" s="90"/>
      <c r="WOR174" s="90"/>
      <c r="WOS174" s="90"/>
      <c r="WOT174" s="90"/>
      <c r="WOU174" s="90"/>
      <c r="WOV174" s="90"/>
      <c r="WOW174" s="90"/>
      <c r="WOX174" s="90"/>
      <c r="WOY174" s="90"/>
      <c r="WOZ174" s="90"/>
      <c r="WPA174" s="90"/>
      <c r="WPB174" s="90"/>
      <c r="WPC174" s="90"/>
      <c r="WPD174" s="90"/>
      <c r="WPE174" s="90"/>
      <c r="WPF174" s="90"/>
      <c r="WPG174" s="90"/>
      <c r="WPH174" s="90"/>
      <c r="WPI174" s="90"/>
      <c r="WPJ174" s="90"/>
      <c r="WPK174" s="90"/>
      <c r="WPL174" s="90"/>
      <c r="WPM174" s="90"/>
      <c r="WPN174" s="90"/>
      <c r="WPO174" s="90"/>
      <c r="WPP174" s="90"/>
      <c r="WPQ174" s="90"/>
      <c r="WPR174" s="90"/>
      <c r="WPS174" s="90"/>
      <c r="WPT174" s="90"/>
      <c r="WPU174" s="90"/>
      <c r="WPV174" s="90"/>
      <c r="WPW174" s="90"/>
      <c r="WPX174" s="90"/>
      <c r="WPY174" s="90"/>
      <c r="WPZ174" s="90"/>
      <c r="WQA174" s="90"/>
      <c r="WQB174" s="90"/>
      <c r="WQC174" s="90"/>
      <c r="WQD174" s="90"/>
      <c r="WQE174" s="90"/>
      <c r="WQF174" s="90"/>
      <c r="WQG174" s="90"/>
      <c r="WQH174" s="90"/>
      <c r="WQI174" s="90"/>
      <c r="WQJ174" s="90"/>
      <c r="WQK174" s="90"/>
      <c r="WQL174" s="90"/>
      <c r="WQM174" s="90"/>
      <c r="WQN174" s="90"/>
      <c r="WQO174" s="90"/>
      <c r="WQP174" s="90"/>
      <c r="WQQ174" s="90"/>
      <c r="WQR174" s="90"/>
      <c r="WQS174" s="90"/>
      <c r="WQT174" s="90"/>
      <c r="WQU174" s="90"/>
      <c r="WQV174" s="90"/>
      <c r="WQW174" s="90"/>
      <c r="WQX174" s="90"/>
      <c r="WQY174" s="90"/>
      <c r="WQZ174" s="90"/>
      <c r="WRA174" s="90"/>
      <c r="WRB174" s="90"/>
      <c r="WRC174" s="90"/>
      <c r="WRD174" s="90"/>
      <c r="WRE174" s="90"/>
      <c r="WRF174" s="90"/>
      <c r="WRG174" s="90"/>
      <c r="WRH174" s="90"/>
      <c r="WRI174" s="90"/>
      <c r="WRJ174" s="90"/>
      <c r="WRK174" s="90"/>
      <c r="WRL174" s="90"/>
      <c r="WRM174" s="90"/>
      <c r="WRN174" s="90"/>
      <c r="WRO174" s="90"/>
      <c r="WRP174" s="90"/>
      <c r="WRQ174" s="90"/>
      <c r="WRR174" s="90"/>
      <c r="WRS174" s="90"/>
      <c r="WRT174" s="90"/>
      <c r="WRU174" s="90"/>
      <c r="WRV174" s="90"/>
      <c r="WRW174" s="90"/>
      <c r="WRX174" s="90"/>
      <c r="WRY174" s="90"/>
      <c r="WRZ174" s="90"/>
      <c r="WSA174" s="90"/>
      <c r="WSB174" s="90"/>
      <c r="WSC174" s="90"/>
      <c r="WSD174" s="90"/>
      <c r="WSE174" s="90"/>
      <c r="WSF174" s="90"/>
      <c r="WSG174" s="90"/>
      <c r="WSH174" s="90"/>
      <c r="WSI174" s="90"/>
      <c r="WSJ174" s="90"/>
      <c r="WSK174" s="90"/>
      <c r="WSL174" s="90"/>
      <c r="WSM174" s="90"/>
      <c r="WSN174" s="90"/>
      <c r="WSO174" s="90"/>
      <c r="WSP174" s="90"/>
      <c r="WSQ174" s="90"/>
      <c r="WSR174" s="90"/>
      <c r="WSS174" s="90"/>
      <c r="WST174" s="90"/>
      <c r="WSU174" s="90"/>
      <c r="WSV174" s="90"/>
      <c r="WSW174" s="90"/>
      <c r="WSX174" s="90"/>
      <c r="WSY174" s="90"/>
      <c r="WSZ174" s="90"/>
      <c r="WTA174" s="90"/>
      <c r="WTB174" s="90"/>
      <c r="WTC174" s="90"/>
      <c r="WTD174" s="90"/>
      <c r="WTE174" s="90"/>
      <c r="WTF174" s="90"/>
      <c r="WTG174" s="90"/>
      <c r="WTH174" s="90"/>
      <c r="WTI174" s="90"/>
      <c r="WTJ174" s="90"/>
      <c r="WTK174" s="90"/>
      <c r="WTL174" s="90"/>
      <c r="WTM174" s="90"/>
      <c r="WTN174" s="90"/>
      <c r="WTO174" s="90"/>
      <c r="WTP174" s="90"/>
      <c r="WTQ174" s="90"/>
      <c r="WTR174" s="90"/>
      <c r="WTS174" s="90"/>
      <c r="WTT174" s="90"/>
      <c r="WTU174" s="90"/>
      <c r="WTV174" s="90"/>
      <c r="WTW174" s="90"/>
      <c r="WTX174" s="90"/>
      <c r="WTY174" s="90"/>
      <c r="WTZ174" s="90"/>
      <c r="WUA174" s="90"/>
      <c r="WUB174" s="90"/>
      <c r="WUC174" s="90"/>
      <c r="WUD174" s="90"/>
      <c r="WUE174" s="90"/>
      <c r="WUF174" s="90"/>
      <c r="WUG174" s="90"/>
      <c r="WUH174" s="90"/>
      <c r="WUI174" s="90"/>
      <c r="WUJ174" s="90"/>
      <c r="WUK174" s="90"/>
      <c r="WUL174" s="90"/>
      <c r="WUM174" s="90"/>
      <c r="WUN174" s="90"/>
      <c r="WUO174" s="90"/>
      <c r="WUP174" s="90"/>
      <c r="WUQ174" s="90"/>
      <c r="WUR174" s="90"/>
      <c r="WUS174" s="90"/>
      <c r="WUT174" s="90"/>
      <c r="WUU174" s="90"/>
      <c r="WUV174" s="90"/>
      <c r="WUW174" s="90"/>
      <c r="WUX174" s="90"/>
      <c r="WUY174" s="90"/>
      <c r="WUZ174" s="90"/>
      <c r="WVA174" s="90"/>
      <c r="WVB174" s="90"/>
      <c r="WVC174" s="90"/>
      <c r="WVD174" s="90"/>
      <c r="WVE174" s="90"/>
      <c r="WVF174" s="90"/>
      <c r="WVG174" s="90"/>
      <c r="WVH174" s="90"/>
      <c r="WVI174" s="90"/>
      <c r="WVJ174" s="90"/>
      <c r="WVK174" s="90"/>
      <c r="WVL174" s="90"/>
      <c r="WVM174" s="90"/>
      <c r="WVN174" s="90"/>
      <c r="WVO174" s="90"/>
      <c r="WVP174" s="90"/>
      <c r="WVQ174" s="90"/>
    </row>
    <row r="175" spans="2:16137" s="91" customFormat="1" x14ac:dyDescent="0.35">
      <c r="B175" s="92"/>
      <c r="C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c r="AC175" s="90"/>
      <c r="AD175" s="90"/>
      <c r="AE175" s="90"/>
      <c r="AF175" s="90"/>
      <c r="AG175" s="90"/>
      <c r="AH175" s="90"/>
      <c r="AI175" s="90"/>
      <c r="AJ175" s="90"/>
      <c r="AK175" s="90"/>
      <c r="AL175" s="90"/>
      <c r="AM175" s="90"/>
      <c r="AN175" s="90"/>
      <c r="AO175" s="90"/>
      <c r="AP175" s="90"/>
      <c r="AQ175" s="90"/>
      <c r="AR175" s="90"/>
      <c r="AS175" s="90"/>
      <c r="AT175" s="90"/>
      <c r="AU175" s="90"/>
      <c r="AV175" s="90"/>
      <c r="AW175" s="90"/>
      <c r="AX175" s="90"/>
      <c r="AY175" s="90"/>
      <c r="AZ175" s="90"/>
      <c r="BA175" s="90"/>
      <c r="BB175" s="90"/>
      <c r="BC175" s="90"/>
      <c r="BD175" s="90"/>
      <c r="BE175" s="90"/>
      <c r="BF175" s="90"/>
      <c r="BG175" s="90"/>
      <c r="BH175" s="90"/>
      <c r="BI175" s="90"/>
      <c r="BJ175" s="90"/>
      <c r="BK175" s="90"/>
      <c r="BL175" s="90"/>
      <c r="BM175" s="90"/>
      <c r="BN175" s="90"/>
      <c r="BO175" s="90"/>
      <c r="BP175" s="90"/>
      <c r="BQ175" s="90"/>
      <c r="BR175" s="90"/>
      <c r="BS175" s="90"/>
      <c r="BT175" s="90"/>
      <c r="BU175" s="90"/>
      <c r="BV175" s="90"/>
      <c r="BW175" s="90"/>
      <c r="BX175" s="90"/>
      <c r="BY175" s="90"/>
      <c r="BZ175" s="90"/>
      <c r="CA175" s="90"/>
      <c r="CB175" s="90"/>
      <c r="CC175" s="90"/>
      <c r="CD175" s="90"/>
      <c r="CE175" s="90"/>
      <c r="CF175" s="90"/>
      <c r="CG175" s="90"/>
      <c r="CH175" s="90"/>
      <c r="CI175" s="90"/>
      <c r="CJ175" s="90"/>
      <c r="CK175" s="90"/>
      <c r="CL175" s="90"/>
      <c r="CM175" s="90"/>
      <c r="CN175" s="90"/>
      <c r="CO175" s="90"/>
      <c r="CP175" s="90"/>
      <c r="CQ175" s="90"/>
      <c r="CR175" s="90"/>
      <c r="CS175" s="90"/>
      <c r="CT175" s="90"/>
      <c r="CU175" s="90"/>
      <c r="CV175" s="90"/>
      <c r="CW175" s="90"/>
      <c r="CX175" s="90"/>
      <c r="CY175" s="90"/>
      <c r="CZ175" s="90"/>
      <c r="DA175" s="90"/>
      <c r="DB175" s="90"/>
      <c r="DC175" s="90"/>
      <c r="DD175" s="90"/>
      <c r="DE175" s="90"/>
      <c r="DF175" s="90"/>
      <c r="DG175" s="90"/>
      <c r="DH175" s="90"/>
      <c r="DI175" s="90"/>
      <c r="DJ175" s="90"/>
      <c r="DK175" s="90"/>
      <c r="DL175" s="90"/>
      <c r="DM175" s="90"/>
      <c r="DN175" s="90"/>
      <c r="DO175" s="90"/>
      <c r="DP175" s="90"/>
      <c r="DQ175" s="90"/>
      <c r="DR175" s="90"/>
      <c r="DS175" s="90"/>
      <c r="DT175" s="90"/>
      <c r="DU175" s="90"/>
      <c r="DV175" s="90"/>
      <c r="DW175" s="90"/>
      <c r="DX175" s="90"/>
      <c r="DY175" s="90"/>
      <c r="DZ175" s="90"/>
      <c r="EA175" s="90"/>
      <c r="EB175" s="90"/>
      <c r="EC175" s="90"/>
      <c r="ED175" s="90"/>
      <c r="EE175" s="90"/>
      <c r="EF175" s="90"/>
      <c r="EG175" s="90"/>
      <c r="EH175" s="90"/>
      <c r="EI175" s="90"/>
      <c r="EJ175" s="90"/>
      <c r="EK175" s="90"/>
      <c r="EL175" s="90"/>
      <c r="EM175" s="90"/>
      <c r="EN175" s="90"/>
      <c r="EO175" s="90"/>
      <c r="EP175" s="90"/>
      <c r="EQ175" s="90"/>
      <c r="ER175" s="90"/>
      <c r="ES175" s="90"/>
      <c r="ET175" s="90"/>
      <c r="EU175" s="90"/>
      <c r="EV175" s="90"/>
      <c r="EW175" s="90"/>
      <c r="EX175" s="90"/>
      <c r="EY175" s="90"/>
      <c r="EZ175" s="90"/>
      <c r="FA175" s="90"/>
      <c r="FB175" s="90"/>
      <c r="FC175" s="90"/>
      <c r="FD175" s="90"/>
      <c r="FE175" s="90"/>
      <c r="FF175" s="90"/>
      <c r="FG175" s="90"/>
      <c r="FH175" s="90"/>
      <c r="FI175" s="90"/>
      <c r="FJ175" s="90"/>
      <c r="FK175" s="90"/>
      <c r="FL175" s="90"/>
      <c r="FM175" s="90"/>
      <c r="FN175" s="90"/>
      <c r="FO175" s="90"/>
      <c r="FP175" s="90"/>
      <c r="FQ175" s="90"/>
      <c r="FR175" s="90"/>
      <c r="FS175" s="90"/>
      <c r="FT175" s="90"/>
      <c r="FU175" s="90"/>
      <c r="FV175" s="90"/>
      <c r="FW175" s="90"/>
      <c r="FX175" s="90"/>
      <c r="FY175" s="90"/>
      <c r="FZ175" s="90"/>
      <c r="GA175" s="90"/>
      <c r="GB175" s="90"/>
      <c r="GC175" s="90"/>
      <c r="GD175" s="90"/>
      <c r="GE175" s="90"/>
      <c r="GF175" s="90"/>
      <c r="GG175" s="90"/>
      <c r="GH175" s="90"/>
      <c r="GI175" s="90"/>
      <c r="GJ175" s="90"/>
      <c r="GK175" s="90"/>
      <c r="GL175" s="90"/>
      <c r="GM175" s="90"/>
      <c r="GN175" s="90"/>
      <c r="GO175" s="90"/>
      <c r="GP175" s="90"/>
      <c r="GQ175" s="90"/>
      <c r="GR175" s="90"/>
      <c r="GS175" s="90"/>
      <c r="GT175" s="90"/>
      <c r="GU175" s="90"/>
      <c r="GV175" s="90"/>
      <c r="GW175" s="90"/>
      <c r="GX175" s="90"/>
      <c r="GY175" s="90"/>
      <c r="GZ175" s="90"/>
      <c r="HA175" s="90"/>
      <c r="HB175" s="90"/>
      <c r="HC175" s="90"/>
      <c r="HD175" s="90"/>
      <c r="HE175" s="90"/>
      <c r="HF175" s="90"/>
      <c r="HG175" s="90"/>
      <c r="HH175" s="90"/>
      <c r="HI175" s="90"/>
      <c r="HJ175" s="90"/>
      <c r="HK175" s="90"/>
      <c r="HL175" s="90"/>
      <c r="HM175" s="90"/>
      <c r="HN175" s="90"/>
      <c r="HO175" s="90"/>
      <c r="HP175" s="90"/>
      <c r="HQ175" s="90"/>
      <c r="HR175" s="90"/>
      <c r="HS175" s="90"/>
      <c r="HT175" s="90"/>
      <c r="HU175" s="90"/>
      <c r="HV175" s="90"/>
      <c r="HW175" s="90"/>
      <c r="HX175" s="90"/>
      <c r="HY175" s="90"/>
      <c r="HZ175" s="90"/>
      <c r="IA175" s="90"/>
      <c r="IB175" s="90"/>
      <c r="IC175" s="90"/>
      <c r="ID175" s="90"/>
      <c r="IE175" s="90"/>
      <c r="IF175" s="90"/>
      <c r="IG175" s="90"/>
      <c r="IH175" s="90"/>
      <c r="II175" s="90"/>
      <c r="IJ175" s="90"/>
      <c r="IK175" s="90"/>
      <c r="IL175" s="90"/>
      <c r="IM175" s="90"/>
      <c r="IN175" s="90"/>
      <c r="IO175" s="90"/>
      <c r="IP175" s="90"/>
      <c r="IQ175" s="90"/>
      <c r="IR175" s="90"/>
      <c r="IS175" s="90"/>
      <c r="IT175" s="90"/>
      <c r="IU175" s="90"/>
      <c r="IV175" s="90"/>
      <c r="IW175" s="90"/>
      <c r="IX175" s="90"/>
      <c r="IY175" s="90"/>
      <c r="IZ175" s="90"/>
      <c r="JA175" s="90"/>
      <c r="JB175" s="90"/>
      <c r="JC175" s="90"/>
      <c r="JD175" s="90"/>
      <c r="JE175" s="90"/>
      <c r="JF175" s="90"/>
      <c r="JG175" s="90"/>
      <c r="JH175" s="90"/>
      <c r="JI175" s="90"/>
      <c r="JJ175" s="90"/>
      <c r="JK175" s="90"/>
      <c r="JL175" s="90"/>
      <c r="JM175" s="90"/>
      <c r="JN175" s="90"/>
      <c r="JO175" s="90"/>
      <c r="JP175" s="90"/>
      <c r="JQ175" s="90"/>
      <c r="JR175" s="90"/>
      <c r="JS175" s="90"/>
      <c r="JT175" s="90"/>
      <c r="JU175" s="90"/>
      <c r="JV175" s="90"/>
      <c r="JW175" s="90"/>
      <c r="JX175" s="90"/>
      <c r="JY175" s="90"/>
      <c r="JZ175" s="90"/>
      <c r="KA175" s="90"/>
      <c r="KB175" s="90"/>
      <c r="KC175" s="90"/>
      <c r="KD175" s="90"/>
      <c r="KE175" s="90"/>
      <c r="KF175" s="90"/>
      <c r="KG175" s="90"/>
      <c r="KH175" s="90"/>
      <c r="KI175" s="90"/>
      <c r="KJ175" s="90"/>
      <c r="KK175" s="90"/>
      <c r="KL175" s="90"/>
      <c r="KM175" s="90"/>
      <c r="KN175" s="90"/>
      <c r="KO175" s="90"/>
      <c r="KP175" s="90"/>
      <c r="KQ175" s="90"/>
      <c r="KR175" s="90"/>
      <c r="KS175" s="90"/>
      <c r="KT175" s="90"/>
      <c r="KU175" s="90"/>
      <c r="KV175" s="90"/>
      <c r="KW175" s="90"/>
      <c r="KX175" s="90"/>
      <c r="KY175" s="90"/>
      <c r="KZ175" s="90"/>
      <c r="LA175" s="90"/>
      <c r="LB175" s="90"/>
      <c r="LC175" s="90"/>
      <c r="LD175" s="90"/>
      <c r="LE175" s="90"/>
      <c r="LF175" s="90"/>
      <c r="LG175" s="90"/>
      <c r="LH175" s="90"/>
      <c r="LI175" s="90"/>
      <c r="LJ175" s="90"/>
      <c r="LK175" s="90"/>
      <c r="LL175" s="90"/>
      <c r="LM175" s="90"/>
      <c r="LN175" s="90"/>
      <c r="LO175" s="90"/>
      <c r="LP175" s="90"/>
      <c r="LQ175" s="90"/>
      <c r="LR175" s="90"/>
      <c r="LS175" s="90"/>
      <c r="LT175" s="90"/>
      <c r="LU175" s="90"/>
      <c r="LV175" s="90"/>
      <c r="LW175" s="90"/>
      <c r="LX175" s="90"/>
      <c r="LY175" s="90"/>
      <c r="LZ175" s="90"/>
      <c r="MA175" s="90"/>
      <c r="MB175" s="90"/>
      <c r="MC175" s="90"/>
      <c r="MD175" s="90"/>
      <c r="ME175" s="90"/>
      <c r="MF175" s="90"/>
      <c r="MG175" s="90"/>
      <c r="MH175" s="90"/>
      <c r="MI175" s="90"/>
      <c r="MJ175" s="90"/>
      <c r="MK175" s="90"/>
      <c r="ML175" s="90"/>
      <c r="MM175" s="90"/>
      <c r="MN175" s="90"/>
      <c r="MO175" s="90"/>
      <c r="MP175" s="90"/>
      <c r="MQ175" s="90"/>
      <c r="MR175" s="90"/>
      <c r="MS175" s="90"/>
      <c r="MT175" s="90"/>
      <c r="MU175" s="90"/>
      <c r="MV175" s="90"/>
      <c r="MW175" s="90"/>
      <c r="MX175" s="90"/>
      <c r="MY175" s="90"/>
      <c r="MZ175" s="90"/>
      <c r="NA175" s="90"/>
      <c r="NB175" s="90"/>
      <c r="NC175" s="90"/>
      <c r="ND175" s="90"/>
      <c r="NE175" s="90"/>
      <c r="NF175" s="90"/>
      <c r="NG175" s="90"/>
      <c r="NH175" s="90"/>
      <c r="NI175" s="90"/>
      <c r="NJ175" s="90"/>
      <c r="NK175" s="90"/>
      <c r="NL175" s="90"/>
      <c r="NM175" s="90"/>
      <c r="NN175" s="90"/>
      <c r="NO175" s="90"/>
      <c r="NP175" s="90"/>
      <c r="NQ175" s="90"/>
      <c r="NR175" s="90"/>
      <c r="NS175" s="90"/>
      <c r="NT175" s="90"/>
      <c r="NU175" s="90"/>
      <c r="NV175" s="90"/>
      <c r="NW175" s="90"/>
      <c r="NX175" s="90"/>
      <c r="NY175" s="90"/>
      <c r="NZ175" s="90"/>
      <c r="OA175" s="90"/>
      <c r="OB175" s="90"/>
      <c r="OC175" s="90"/>
      <c r="OD175" s="90"/>
      <c r="OE175" s="90"/>
      <c r="OF175" s="90"/>
      <c r="OG175" s="90"/>
      <c r="OH175" s="90"/>
      <c r="OI175" s="90"/>
      <c r="OJ175" s="90"/>
      <c r="OK175" s="90"/>
      <c r="OL175" s="90"/>
      <c r="OM175" s="90"/>
      <c r="ON175" s="90"/>
      <c r="OO175" s="90"/>
      <c r="OP175" s="90"/>
      <c r="OQ175" s="90"/>
      <c r="OR175" s="90"/>
      <c r="OS175" s="90"/>
      <c r="OT175" s="90"/>
      <c r="OU175" s="90"/>
      <c r="OV175" s="90"/>
      <c r="OW175" s="90"/>
      <c r="OX175" s="90"/>
      <c r="OY175" s="90"/>
      <c r="OZ175" s="90"/>
      <c r="PA175" s="90"/>
      <c r="PB175" s="90"/>
      <c r="PC175" s="90"/>
      <c r="PD175" s="90"/>
      <c r="PE175" s="90"/>
      <c r="PF175" s="90"/>
      <c r="PG175" s="90"/>
      <c r="PH175" s="90"/>
      <c r="PI175" s="90"/>
      <c r="PJ175" s="90"/>
      <c r="PK175" s="90"/>
      <c r="PL175" s="90"/>
      <c r="PM175" s="90"/>
      <c r="PN175" s="90"/>
      <c r="PO175" s="90"/>
      <c r="PP175" s="90"/>
      <c r="PQ175" s="90"/>
      <c r="PR175" s="90"/>
      <c r="PS175" s="90"/>
      <c r="PT175" s="90"/>
      <c r="PU175" s="90"/>
      <c r="PV175" s="90"/>
      <c r="PW175" s="90"/>
      <c r="PX175" s="90"/>
      <c r="PY175" s="90"/>
      <c r="PZ175" s="90"/>
      <c r="QA175" s="90"/>
      <c r="QB175" s="90"/>
      <c r="QC175" s="90"/>
      <c r="QD175" s="90"/>
      <c r="QE175" s="90"/>
      <c r="QF175" s="90"/>
      <c r="QG175" s="90"/>
      <c r="QH175" s="90"/>
      <c r="QI175" s="90"/>
      <c r="QJ175" s="90"/>
      <c r="QK175" s="90"/>
      <c r="QL175" s="90"/>
      <c r="QM175" s="90"/>
      <c r="QN175" s="90"/>
      <c r="QO175" s="90"/>
      <c r="QP175" s="90"/>
      <c r="QQ175" s="90"/>
      <c r="QR175" s="90"/>
      <c r="QS175" s="90"/>
      <c r="QT175" s="90"/>
      <c r="QU175" s="90"/>
      <c r="QV175" s="90"/>
      <c r="QW175" s="90"/>
      <c r="QX175" s="90"/>
      <c r="QY175" s="90"/>
      <c r="QZ175" s="90"/>
      <c r="RA175" s="90"/>
      <c r="RB175" s="90"/>
      <c r="RC175" s="90"/>
      <c r="RD175" s="90"/>
      <c r="RE175" s="90"/>
      <c r="RF175" s="90"/>
      <c r="RG175" s="90"/>
      <c r="RH175" s="90"/>
      <c r="RI175" s="90"/>
      <c r="RJ175" s="90"/>
      <c r="RK175" s="90"/>
      <c r="RL175" s="90"/>
      <c r="RM175" s="90"/>
      <c r="RN175" s="90"/>
      <c r="RO175" s="90"/>
      <c r="RP175" s="90"/>
      <c r="RQ175" s="90"/>
      <c r="RR175" s="90"/>
      <c r="RS175" s="90"/>
      <c r="RT175" s="90"/>
      <c r="RU175" s="90"/>
      <c r="RV175" s="90"/>
      <c r="RW175" s="90"/>
      <c r="RX175" s="90"/>
      <c r="RY175" s="90"/>
      <c r="RZ175" s="90"/>
      <c r="SA175" s="90"/>
      <c r="SB175" s="90"/>
      <c r="SC175" s="90"/>
      <c r="SD175" s="90"/>
      <c r="SE175" s="90"/>
      <c r="SF175" s="90"/>
      <c r="SG175" s="90"/>
      <c r="SH175" s="90"/>
      <c r="SI175" s="90"/>
      <c r="SJ175" s="90"/>
      <c r="SK175" s="90"/>
      <c r="SL175" s="90"/>
      <c r="SM175" s="90"/>
      <c r="SN175" s="90"/>
      <c r="SO175" s="90"/>
      <c r="SP175" s="90"/>
      <c r="SQ175" s="90"/>
      <c r="SR175" s="90"/>
      <c r="SS175" s="90"/>
      <c r="ST175" s="90"/>
      <c r="SU175" s="90"/>
      <c r="SV175" s="90"/>
      <c r="SW175" s="90"/>
      <c r="SX175" s="90"/>
      <c r="SY175" s="90"/>
      <c r="SZ175" s="90"/>
      <c r="TA175" s="90"/>
      <c r="TB175" s="90"/>
      <c r="TC175" s="90"/>
      <c r="TD175" s="90"/>
      <c r="TE175" s="90"/>
      <c r="TF175" s="90"/>
      <c r="TG175" s="90"/>
      <c r="TH175" s="90"/>
      <c r="TI175" s="90"/>
      <c r="TJ175" s="90"/>
      <c r="TK175" s="90"/>
      <c r="TL175" s="90"/>
      <c r="TM175" s="90"/>
      <c r="TN175" s="90"/>
      <c r="TO175" s="90"/>
      <c r="TP175" s="90"/>
      <c r="TQ175" s="90"/>
      <c r="TR175" s="90"/>
      <c r="TS175" s="90"/>
      <c r="TT175" s="90"/>
      <c r="TU175" s="90"/>
      <c r="TV175" s="90"/>
      <c r="TW175" s="90"/>
      <c r="TX175" s="90"/>
      <c r="TY175" s="90"/>
      <c r="TZ175" s="90"/>
      <c r="UA175" s="90"/>
      <c r="UB175" s="90"/>
      <c r="UC175" s="90"/>
      <c r="UD175" s="90"/>
      <c r="UE175" s="90"/>
      <c r="UF175" s="90"/>
      <c r="UG175" s="90"/>
      <c r="UH175" s="90"/>
      <c r="UI175" s="90"/>
      <c r="UJ175" s="90"/>
      <c r="UK175" s="90"/>
      <c r="UL175" s="90"/>
      <c r="UM175" s="90"/>
      <c r="UN175" s="90"/>
      <c r="UO175" s="90"/>
      <c r="UP175" s="90"/>
      <c r="UQ175" s="90"/>
      <c r="UR175" s="90"/>
      <c r="US175" s="90"/>
      <c r="UT175" s="90"/>
      <c r="UU175" s="90"/>
      <c r="UV175" s="90"/>
      <c r="UW175" s="90"/>
      <c r="UX175" s="90"/>
      <c r="UY175" s="90"/>
      <c r="UZ175" s="90"/>
      <c r="VA175" s="90"/>
      <c r="VB175" s="90"/>
      <c r="VC175" s="90"/>
      <c r="VD175" s="90"/>
      <c r="VE175" s="90"/>
      <c r="VF175" s="90"/>
      <c r="VG175" s="90"/>
      <c r="VH175" s="90"/>
      <c r="VI175" s="90"/>
      <c r="VJ175" s="90"/>
      <c r="VK175" s="90"/>
      <c r="VL175" s="90"/>
      <c r="VM175" s="90"/>
      <c r="VN175" s="90"/>
      <c r="VO175" s="90"/>
      <c r="VP175" s="90"/>
      <c r="VQ175" s="90"/>
      <c r="VR175" s="90"/>
      <c r="VS175" s="90"/>
      <c r="VT175" s="90"/>
      <c r="VU175" s="90"/>
      <c r="VV175" s="90"/>
      <c r="VW175" s="90"/>
      <c r="VX175" s="90"/>
      <c r="VY175" s="90"/>
      <c r="VZ175" s="90"/>
      <c r="WA175" s="90"/>
      <c r="WB175" s="90"/>
      <c r="WC175" s="90"/>
      <c r="WD175" s="90"/>
      <c r="WE175" s="90"/>
      <c r="WF175" s="90"/>
      <c r="WG175" s="90"/>
      <c r="WH175" s="90"/>
      <c r="WI175" s="90"/>
      <c r="WJ175" s="90"/>
      <c r="WK175" s="90"/>
      <c r="WL175" s="90"/>
      <c r="WM175" s="90"/>
      <c r="WN175" s="90"/>
      <c r="WO175" s="90"/>
      <c r="WP175" s="90"/>
      <c r="WQ175" s="90"/>
      <c r="WR175" s="90"/>
      <c r="WS175" s="90"/>
      <c r="WT175" s="90"/>
      <c r="WU175" s="90"/>
      <c r="WV175" s="90"/>
      <c r="WW175" s="90"/>
      <c r="WX175" s="90"/>
      <c r="WY175" s="90"/>
      <c r="WZ175" s="90"/>
      <c r="XA175" s="90"/>
      <c r="XB175" s="90"/>
      <c r="XC175" s="90"/>
      <c r="XD175" s="90"/>
      <c r="XE175" s="90"/>
      <c r="XF175" s="90"/>
      <c r="XG175" s="90"/>
      <c r="XH175" s="90"/>
      <c r="XI175" s="90"/>
      <c r="XJ175" s="90"/>
      <c r="XK175" s="90"/>
      <c r="XL175" s="90"/>
      <c r="XM175" s="90"/>
      <c r="XN175" s="90"/>
      <c r="XO175" s="90"/>
      <c r="XP175" s="90"/>
      <c r="XQ175" s="90"/>
      <c r="XR175" s="90"/>
      <c r="XS175" s="90"/>
      <c r="XT175" s="90"/>
      <c r="XU175" s="90"/>
      <c r="XV175" s="90"/>
      <c r="XW175" s="90"/>
      <c r="XX175" s="90"/>
      <c r="XY175" s="90"/>
      <c r="XZ175" s="90"/>
      <c r="YA175" s="90"/>
      <c r="YB175" s="90"/>
      <c r="YC175" s="90"/>
      <c r="YD175" s="90"/>
      <c r="YE175" s="90"/>
      <c r="YF175" s="90"/>
      <c r="YG175" s="90"/>
      <c r="YH175" s="90"/>
      <c r="YI175" s="90"/>
      <c r="YJ175" s="90"/>
      <c r="YK175" s="90"/>
      <c r="YL175" s="90"/>
      <c r="YM175" s="90"/>
      <c r="YN175" s="90"/>
      <c r="YO175" s="90"/>
      <c r="YP175" s="90"/>
      <c r="YQ175" s="90"/>
      <c r="YR175" s="90"/>
      <c r="YS175" s="90"/>
      <c r="YT175" s="90"/>
      <c r="YU175" s="90"/>
      <c r="YV175" s="90"/>
      <c r="YW175" s="90"/>
      <c r="YX175" s="90"/>
      <c r="YY175" s="90"/>
      <c r="YZ175" s="90"/>
      <c r="ZA175" s="90"/>
      <c r="ZB175" s="90"/>
      <c r="ZC175" s="90"/>
      <c r="ZD175" s="90"/>
      <c r="ZE175" s="90"/>
      <c r="ZF175" s="90"/>
      <c r="ZG175" s="90"/>
      <c r="ZH175" s="90"/>
      <c r="ZI175" s="90"/>
      <c r="ZJ175" s="90"/>
      <c r="ZK175" s="90"/>
      <c r="ZL175" s="90"/>
      <c r="ZM175" s="90"/>
      <c r="ZN175" s="90"/>
      <c r="ZO175" s="90"/>
      <c r="ZP175" s="90"/>
      <c r="ZQ175" s="90"/>
      <c r="ZR175" s="90"/>
      <c r="ZS175" s="90"/>
      <c r="ZT175" s="90"/>
      <c r="ZU175" s="90"/>
      <c r="ZV175" s="90"/>
      <c r="ZW175" s="90"/>
      <c r="ZX175" s="90"/>
      <c r="ZY175" s="90"/>
      <c r="ZZ175" s="90"/>
      <c r="AAA175" s="90"/>
      <c r="AAB175" s="90"/>
      <c r="AAC175" s="90"/>
      <c r="AAD175" s="90"/>
      <c r="AAE175" s="90"/>
      <c r="AAF175" s="90"/>
      <c r="AAG175" s="90"/>
      <c r="AAH175" s="90"/>
      <c r="AAI175" s="90"/>
      <c r="AAJ175" s="90"/>
      <c r="AAK175" s="90"/>
      <c r="AAL175" s="90"/>
      <c r="AAM175" s="90"/>
      <c r="AAN175" s="90"/>
      <c r="AAO175" s="90"/>
      <c r="AAP175" s="90"/>
      <c r="AAQ175" s="90"/>
      <c r="AAR175" s="90"/>
      <c r="AAS175" s="90"/>
      <c r="AAT175" s="90"/>
      <c r="AAU175" s="90"/>
      <c r="AAV175" s="90"/>
      <c r="AAW175" s="90"/>
      <c r="AAX175" s="90"/>
      <c r="AAY175" s="90"/>
      <c r="AAZ175" s="90"/>
      <c r="ABA175" s="90"/>
      <c r="ABB175" s="90"/>
      <c r="ABC175" s="90"/>
      <c r="ABD175" s="90"/>
      <c r="ABE175" s="90"/>
      <c r="ABF175" s="90"/>
      <c r="ABG175" s="90"/>
      <c r="ABH175" s="90"/>
      <c r="ABI175" s="90"/>
      <c r="ABJ175" s="90"/>
      <c r="ABK175" s="90"/>
      <c r="ABL175" s="90"/>
      <c r="ABM175" s="90"/>
      <c r="ABN175" s="90"/>
      <c r="ABO175" s="90"/>
      <c r="ABP175" s="90"/>
      <c r="ABQ175" s="90"/>
      <c r="ABR175" s="90"/>
      <c r="ABS175" s="90"/>
      <c r="ABT175" s="90"/>
      <c r="ABU175" s="90"/>
      <c r="ABV175" s="90"/>
      <c r="ABW175" s="90"/>
      <c r="ABX175" s="90"/>
      <c r="ABY175" s="90"/>
      <c r="ABZ175" s="90"/>
      <c r="ACA175" s="90"/>
      <c r="ACB175" s="90"/>
      <c r="ACC175" s="90"/>
      <c r="ACD175" s="90"/>
      <c r="ACE175" s="90"/>
      <c r="ACF175" s="90"/>
      <c r="ACG175" s="90"/>
      <c r="ACH175" s="90"/>
      <c r="ACI175" s="90"/>
      <c r="ACJ175" s="90"/>
      <c r="ACK175" s="90"/>
      <c r="ACL175" s="90"/>
      <c r="ACM175" s="90"/>
      <c r="ACN175" s="90"/>
      <c r="ACO175" s="90"/>
      <c r="ACP175" s="90"/>
      <c r="ACQ175" s="90"/>
      <c r="ACR175" s="90"/>
      <c r="ACS175" s="90"/>
      <c r="ACT175" s="90"/>
      <c r="ACU175" s="90"/>
      <c r="ACV175" s="90"/>
      <c r="ACW175" s="90"/>
      <c r="ACX175" s="90"/>
      <c r="ACY175" s="90"/>
      <c r="ACZ175" s="90"/>
      <c r="ADA175" s="90"/>
      <c r="ADB175" s="90"/>
      <c r="ADC175" s="90"/>
      <c r="ADD175" s="90"/>
      <c r="ADE175" s="90"/>
      <c r="ADF175" s="90"/>
      <c r="ADG175" s="90"/>
      <c r="ADH175" s="90"/>
      <c r="ADI175" s="90"/>
      <c r="ADJ175" s="90"/>
      <c r="ADK175" s="90"/>
      <c r="ADL175" s="90"/>
      <c r="ADM175" s="90"/>
      <c r="ADN175" s="90"/>
      <c r="ADO175" s="90"/>
      <c r="ADP175" s="90"/>
      <c r="ADQ175" s="90"/>
      <c r="ADR175" s="90"/>
      <c r="ADS175" s="90"/>
      <c r="ADT175" s="90"/>
      <c r="ADU175" s="90"/>
      <c r="ADV175" s="90"/>
      <c r="ADW175" s="90"/>
      <c r="ADX175" s="90"/>
      <c r="ADY175" s="90"/>
      <c r="ADZ175" s="90"/>
      <c r="AEA175" s="90"/>
      <c r="AEB175" s="90"/>
      <c r="AEC175" s="90"/>
      <c r="AED175" s="90"/>
      <c r="AEE175" s="90"/>
      <c r="AEF175" s="90"/>
      <c r="AEG175" s="90"/>
      <c r="AEH175" s="90"/>
      <c r="AEI175" s="90"/>
      <c r="AEJ175" s="90"/>
      <c r="AEK175" s="90"/>
      <c r="AEL175" s="90"/>
      <c r="AEM175" s="90"/>
      <c r="AEN175" s="90"/>
      <c r="AEO175" s="90"/>
      <c r="AEP175" s="90"/>
      <c r="AEQ175" s="90"/>
      <c r="AER175" s="90"/>
      <c r="AES175" s="90"/>
      <c r="AET175" s="90"/>
      <c r="AEU175" s="90"/>
      <c r="AEV175" s="90"/>
      <c r="AEW175" s="90"/>
      <c r="AEX175" s="90"/>
      <c r="AEY175" s="90"/>
      <c r="AEZ175" s="90"/>
      <c r="AFA175" s="90"/>
      <c r="AFB175" s="90"/>
      <c r="AFC175" s="90"/>
      <c r="AFD175" s="90"/>
      <c r="AFE175" s="90"/>
      <c r="AFF175" s="90"/>
      <c r="AFG175" s="90"/>
      <c r="AFH175" s="90"/>
      <c r="AFI175" s="90"/>
      <c r="AFJ175" s="90"/>
      <c r="AFK175" s="90"/>
      <c r="AFL175" s="90"/>
      <c r="AFM175" s="90"/>
      <c r="AFN175" s="90"/>
      <c r="AFO175" s="90"/>
      <c r="AFP175" s="90"/>
      <c r="AFQ175" s="90"/>
      <c r="AFR175" s="90"/>
      <c r="AFS175" s="90"/>
      <c r="AFT175" s="90"/>
      <c r="AFU175" s="90"/>
      <c r="AFV175" s="90"/>
      <c r="AFW175" s="90"/>
      <c r="AFX175" s="90"/>
      <c r="AFY175" s="90"/>
      <c r="AFZ175" s="90"/>
      <c r="AGA175" s="90"/>
      <c r="AGB175" s="90"/>
      <c r="AGC175" s="90"/>
      <c r="AGD175" s="90"/>
      <c r="AGE175" s="90"/>
      <c r="AGF175" s="90"/>
      <c r="AGG175" s="90"/>
      <c r="AGH175" s="90"/>
      <c r="AGI175" s="90"/>
      <c r="AGJ175" s="90"/>
      <c r="AGK175" s="90"/>
      <c r="AGL175" s="90"/>
      <c r="AGM175" s="90"/>
      <c r="AGN175" s="90"/>
      <c r="AGO175" s="90"/>
      <c r="AGP175" s="90"/>
      <c r="AGQ175" s="90"/>
      <c r="AGR175" s="90"/>
      <c r="AGS175" s="90"/>
      <c r="AGT175" s="90"/>
      <c r="AGU175" s="90"/>
      <c r="AGV175" s="90"/>
      <c r="AGW175" s="90"/>
      <c r="AGX175" s="90"/>
      <c r="AGY175" s="90"/>
      <c r="AGZ175" s="90"/>
      <c r="AHA175" s="90"/>
      <c r="AHB175" s="90"/>
      <c r="AHC175" s="90"/>
      <c r="AHD175" s="90"/>
      <c r="AHE175" s="90"/>
      <c r="AHF175" s="90"/>
      <c r="AHG175" s="90"/>
      <c r="AHH175" s="90"/>
      <c r="AHI175" s="90"/>
      <c r="AHJ175" s="90"/>
      <c r="AHK175" s="90"/>
      <c r="AHL175" s="90"/>
      <c r="AHM175" s="90"/>
      <c r="AHN175" s="90"/>
      <c r="AHO175" s="90"/>
      <c r="AHP175" s="90"/>
      <c r="AHQ175" s="90"/>
      <c r="AHR175" s="90"/>
      <c r="AHS175" s="90"/>
      <c r="AHT175" s="90"/>
      <c r="AHU175" s="90"/>
      <c r="AHV175" s="90"/>
      <c r="AHW175" s="90"/>
      <c r="AHX175" s="90"/>
      <c r="AHY175" s="90"/>
      <c r="AHZ175" s="90"/>
      <c r="AIA175" s="90"/>
      <c r="AIB175" s="90"/>
      <c r="AIC175" s="90"/>
      <c r="AID175" s="90"/>
      <c r="AIE175" s="90"/>
      <c r="AIF175" s="90"/>
      <c r="AIG175" s="90"/>
      <c r="AIH175" s="90"/>
      <c r="AII175" s="90"/>
      <c r="AIJ175" s="90"/>
      <c r="AIK175" s="90"/>
      <c r="AIL175" s="90"/>
      <c r="AIM175" s="90"/>
      <c r="AIN175" s="90"/>
      <c r="AIO175" s="90"/>
      <c r="AIP175" s="90"/>
      <c r="AIQ175" s="90"/>
      <c r="AIR175" s="90"/>
      <c r="AIS175" s="90"/>
      <c r="AIT175" s="90"/>
      <c r="AIU175" s="90"/>
      <c r="AIV175" s="90"/>
      <c r="AIW175" s="90"/>
      <c r="AIX175" s="90"/>
      <c r="AIY175" s="90"/>
      <c r="AIZ175" s="90"/>
      <c r="AJA175" s="90"/>
      <c r="AJB175" s="90"/>
      <c r="AJC175" s="90"/>
      <c r="AJD175" s="90"/>
      <c r="AJE175" s="90"/>
      <c r="AJF175" s="90"/>
      <c r="AJG175" s="90"/>
      <c r="AJH175" s="90"/>
      <c r="AJI175" s="90"/>
      <c r="AJJ175" s="90"/>
      <c r="AJK175" s="90"/>
      <c r="AJL175" s="90"/>
      <c r="AJM175" s="90"/>
      <c r="AJN175" s="90"/>
      <c r="AJO175" s="90"/>
      <c r="AJP175" s="90"/>
      <c r="AJQ175" s="90"/>
      <c r="AJR175" s="90"/>
      <c r="AJS175" s="90"/>
      <c r="AJT175" s="90"/>
      <c r="AJU175" s="90"/>
      <c r="AJV175" s="90"/>
      <c r="AJW175" s="90"/>
      <c r="AJX175" s="90"/>
      <c r="AJY175" s="90"/>
      <c r="AJZ175" s="90"/>
      <c r="AKA175" s="90"/>
      <c r="AKB175" s="90"/>
      <c r="AKC175" s="90"/>
      <c r="AKD175" s="90"/>
      <c r="AKE175" s="90"/>
      <c r="AKF175" s="90"/>
      <c r="AKG175" s="90"/>
      <c r="AKH175" s="90"/>
      <c r="AKI175" s="90"/>
      <c r="AKJ175" s="90"/>
      <c r="AKK175" s="90"/>
      <c r="AKL175" s="90"/>
      <c r="AKM175" s="90"/>
      <c r="AKN175" s="90"/>
      <c r="AKO175" s="90"/>
      <c r="AKP175" s="90"/>
      <c r="AKQ175" s="90"/>
      <c r="AKR175" s="90"/>
      <c r="AKS175" s="90"/>
      <c r="AKT175" s="90"/>
      <c r="AKU175" s="90"/>
      <c r="AKV175" s="90"/>
      <c r="AKW175" s="90"/>
      <c r="AKX175" s="90"/>
      <c r="AKY175" s="90"/>
      <c r="AKZ175" s="90"/>
      <c r="ALA175" s="90"/>
      <c r="ALB175" s="90"/>
      <c r="ALC175" s="90"/>
      <c r="ALD175" s="90"/>
      <c r="ALE175" s="90"/>
      <c r="ALF175" s="90"/>
      <c r="ALG175" s="90"/>
      <c r="ALH175" s="90"/>
      <c r="ALI175" s="90"/>
      <c r="ALJ175" s="90"/>
      <c r="ALK175" s="90"/>
      <c r="ALL175" s="90"/>
      <c r="ALM175" s="90"/>
      <c r="ALN175" s="90"/>
      <c r="ALO175" s="90"/>
      <c r="ALP175" s="90"/>
      <c r="ALQ175" s="90"/>
      <c r="ALR175" s="90"/>
      <c r="ALS175" s="90"/>
      <c r="ALT175" s="90"/>
      <c r="ALU175" s="90"/>
      <c r="ALV175" s="90"/>
      <c r="ALW175" s="90"/>
      <c r="ALX175" s="90"/>
      <c r="ALY175" s="90"/>
      <c r="ALZ175" s="90"/>
      <c r="AMA175" s="90"/>
      <c r="AMB175" s="90"/>
      <c r="AMC175" s="90"/>
      <c r="AMD175" s="90"/>
      <c r="AME175" s="90"/>
      <c r="AMF175" s="90"/>
      <c r="AMG175" s="90"/>
      <c r="AMH175" s="90"/>
      <c r="AMI175" s="90"/>
      <c r="AMJ175" s="90"/>
      <c r="AMK175" s="90"/>
      <c r="AML175" s="90"/>
      <c r="AMM175" s="90"/>
      <c r="AMN175" s="90"/>
      <c r="AMO175" s="90"/>
      <c r="AMP175" s="90"/>
      <c r="AMQ175" s="90"/>
      <c r="AMR175" s="90"/>
      <c r="AMS175" s="90"/>
      <c r="AMT175" s="90"/>
      <c r="AMU175" s="90"/>
      <c r="AMV175" s="90"/>
      <c r="AMW175" s="90"/>
      <c r="AMX175" s="90"/>
      <c r="AMY175" s="90"/>
      <c r="AMZ175" s="90"/>
      <c r="ANA175" s="90"/>
      <c r="ANB175" s="90"/>
      <c r="ANC175" s="90"/>
      <c r="AND175" s="90"/>
      <c r="ANE175" s="90"/>
      <c r="ANF175" s="90"/>
      <c r="ANG175" s="90"/>
      <c r="ANH175" s="90"/>
      <c r="ANI175" s="90"/>
      <c r="ANJ175" s="90"/>
      <c r="ANK175" s="90"/>
      <c r="ANL175" s="90"/>
      <c r="ANM175" s="90"/>
      <c r="ANN175" s="90"/>
      <c r="ANO175" s="90"/>
      <c r="ANP175" s="90"/>
      <c r="ANQ175" s="90"/>
      <c r="ANR175" s="90"/>
      <c r="ANS175" s="90"/>
      <c r="ANT175" s="90"/>
      <c r="ANU175" s="90"/>
      <c r="ANV175" s="90"/>
      <c r="ANW175" s="90"/>
      <c r="ANX175" s="90"/>
      <c r="ANY175" s="90"/>
      <c r="ANZ175" s="90"/>
      <c r="AOA175" s="90"/>
      <c r="AOB175" s="90"/>
      <c r="AOC175" s="90"/>
      <c r="AOD175" s="90"/>
      <c r="AOE175" s="90"/>
      <c r="AOF175" s="90"/>
      <c r="AOG175" s="90"/>
      <c r="AOH175" s="90"/>
      <c r="AOI175" s="90"/>
      <c r="AOJ175" s="90"/>
      <c r="AOK175" s="90"/>
      <c r="AOL175" s="90"/>
      <c r="AOM175" s="90"/>
      <c r="AON175" s="90"/>
      <c r="AOO175" s="90"/>
      <c r="AOP175" s="90"/>
      <c r="AOQ175" s="90"/>
      <c r="AOR175" s="90"/>
      <c r="AOS175" s="90"/>
      <c r="AOT175" s="90"/>
      <c r="AOU175" s="90"/>
      <c r="AOV175" s="90"/>
      <c r="AOW175" s="90"/>
      <c r="AOX175" s="90"/>
      <c r="AOY175" s="90"/>
      <c r="AOZ175" s="90"/>
      <c r="APA175" s="90"/>
      <c r="APB175" s="90"/>
      <c r="APC175" s="90"/>
      <c r="APD175" s="90"/>
      <c r="APE175" s="90"/>
      <c r="APF175" s="90"/>
      <c r="APG175" s="90"/>
      <c r="APH175" s="90"/>
      <c r="API175" s="90"/>
      <c r="APJ175" s="90"/>
      <c r="APK175" s="90"/>
      <c r="APL175" s="90"/>
      <c r="APM175" s="90"/>
      <c r="APN175" s="90"/>
      <c r="APO175" s="90"/>
      <c r="APP175" s="90"/>
      <c r="APQ175" s="90"/>
      <c r="APR175" s="90"/>
      <c r="APS175" s="90"/>
      <c r="APT175" s="90"/>
      <c r="APU175" s="90"/>
      <c r="APV175" s="90"/>
      <c r="APW175" s="90"/>
      <c r="APX175" s="90"/>
      <c r="APY175" s="90"/>
      <c r="APZ175" s="90"/>
      <c r="AQA175" s="90"/>
      <c r="AQB175" s="90"/>
      <c r="AQC175" s="90"/>
      <c r="AQD175" s="90"/>
      <c r="AQE175" s="90"/>
      <c r="AQF175" s="90"/>
      <c r="AQG175" s="90"/>
      <c r="AQH175" s="90"/>
      <c r="AQI175" s="90"/>
      <c r="AQJ175" s="90"/>
      <c r="AQK175" s="90"/>
      <c r="AQL175" s="90"/>
      <c r="AQM175" s="90"/>
      <c r="AQN175" s="90"/>
      <c r="AQO175" s="90"/>
      <c r="AQP175" s="90"/>
      <c r="AQQ175" s="90"/>
      <c r="AQR175" s="90"/>
      <c r="AQS175" s="90"/>
      <c r="AQT175" s="90"/>
      <c r="AQU175" s="90"/>
      <c r="AQV175" s="90"/>
      <c r="AQW175" s="90"/>
      <c r="AQX175" s="90"/>
      <c r="AQY175" s="90"/>
      <c r="AQZ175" s="90"/>
      <c r="ARA175" s="90"/>
      <c r="ARB175" s="90"/>
      <c r="ARC175" s="90"/>
      <c r="ARD175" s="90"/>
      <c r="ARE175" s="90"/>
      <c r="ARF175" s="90"/>
      <c r="ARG175" s="90"/>
      <c r="ARH175" s="90"/>
      <c r="ARI175" s="90"/>
      <c r="ARJ175" s="90"/>
      <c r="ARK175" s="90"/>
      <c r="ARL175" s="90"/>
      <c r="ARM175" s="90"/>
      <c r="ARN175" s="90"/>
      <c r="ARO175" s="90"/>
      <c r="ARP175" s="90"/>
      <c r="ARQ175" s="90"/>
      <c r="ARR175" s="90"/>
      <c r="ARS175" s="90"/>
      <c r="ART175" s="90"/>
      <c r="ARU175" s="90"/>
      <c r="ARV175" s="90"/>
      <c r="ARW175" s="90"/>
      <c r="ARX175" s="90"/>
      <c r="ARY175" s="90"/>
      <c r="ARZ175" s="90"/>
      <c r="ASA175" s="90"/>
      <c r="ASB175" s="90"/>
      <c r="ASC175" s="90"/>
      <c r="ASD175" s="90"/>
      <c r="ASE175" s="90"/>
      <c r="ASF175" s="90"/>
      <c r="ASG175" s="90"/>
      <c r="ASH175" s="90"/>
      <c r="ASI175" s="90"/>
      <c r="ASJ175" s="90"/>
      <c r="ASK175" s="90"/>
      <c r="ASL175" s="90"/>
      <c r="ASM175" s="90"/>
      <c r="ASN175" s="90"/>
      <c r="ASO175" s="90"/>
      <c r="ASP175" s="90"/>
      <c r="ASQ175" s="90"/>
      <c r="ASR175" s="90"/>
      <c r="ASS175" s="90"/>
      <c r="AST175" s="90"/>
      <c r="ASU175" s="90"/>
      <c r="ASV175" s="90"/>
      <c r="ASW175" s="90"/>
      <c r="ASX175" s="90"/>
      <c r="ASY175" s="90"/>
      <c r="ASZ175" s="90"/>
      <c r="ATA175" s="90"/>
      <c r="ATB175" s="90"/>
      <c r="ATC175" s="90"/>
      <c r="ATD175" s="90"/>
      <c r="ATE175" s="90"/>
      <c r="ATF175" s="90"/>
      <c r="ATG175" s="90"/>
      <c r="ATH175" s="90"/>
      <c r="ATI175" s="90"/>
      <c r="ATJ175" s="90"/>
      <c r="ATK175" s="90"/>
      <c r="ATL175" s="90"/>
      <c r="ATM175" s="90"/>
      <c r="ATN175" s="90"/>
      <c r="ATO175" s="90"/>
      <c r="ATP175" s="90"/>
      <c r="ATQ175" s="90"/>
      <c r="ATR175" s="90"/>
      <c r="ATS175" s="90"/>
      <c r="ATT175" s="90"/>
      <c r="ATU175" s="90"/>
      <c r="ATV175" s="90"/>
      <c r="ATW175" s="90"/>
      <c r="ATX175" s="90"/>
      <c r="ATY175" s="90"/>
      <c r="ATZ175" s="90"/>
      <c r="AUA175" s="90"/>
      <c r="AUB175" s="90"/>
      <c r="AUC175" s="90"/>
      <c r="AUD175" s="90"/>
      <c r="AUE175" s="90"/>
      <c r="AUF175" s="90"/>
      <c r="AUG175" s="90"/>
      <c r="AUH175" s="90"/>
      <c r="AUI175" s="90"/>
      <c r="AUJ175" s="90"/>
      <c r="AUK175" s="90"/>
      <c r="AUL175" s="90"/>
      <c r="AUM175" s="90"/>
      <c r="AUN175" s="90"/>
      <c r="AUO175" s="90"/>
      <c r="AUP175" s="90"/>
      <c r="AUQ175" s="90"/>
      <c r="AUR175" s="90"/>
      <c r="AUS175" s="90"/>
      <c r="AUT175" s="90"/>
      <c r="AUU175" s="90"/>
      <c r="AUV175" s="90"/>
      <c r="AUW175" s="90"/>
      <c r="AUX175" s="90"/>
      <c r="AUY175" s="90"/>
      <c r="AUZ175" s="90"/>
      <c r="AVA175" s="90"/>
      <c r="AVB175" s="90"/>
      <c r="AVC175" s="90"/>
      <c r="AVD175" s="90"/>
      <c r="AVE175" s="90"/>
      <c r="AVF175" s="90"/>
      <c r="AVG175" s="90"/>
      <c r="AVH175" s="90"/>
      <c r="AVI175" s="90"/>
      <c r="AVJ175" s="90"/>
      <c r="AVK175" s="90"/>
      <c r="AVL175" s="90"/>
      <c r="AVM175" s="90"/>
      <c r="AVN175" s="90"/>
      <c r="AVO175" s="90"/>
      <c r="AVP175" s="90"/>
      <c r="AVQ175" s="90"/>
      <c r="AVR175" s="90"/>
      <c r="AVS175" s="90"/>
      <c r="AVT175" s="90"/>
      <c r="AVU175" s="90"/>
      <c r="AVV175" s="90"/>
      <c r="AVW175" s="90"/>
      <c r="AVX175" s="90"/>
      <c r="AVY175" s="90"/>
      <c r="AVZ175" s="90"/>
      <c r="AWA175" s="90"/>
      <c r="AWB175" s="90"/>
      <c r="AWC175" s="90"/>
      <c r="AWD175" s="90"/>
      <c r="AWE175" s="90"/>
      <c r="AWF175" s="90"/>
      <c r="AWG175" s="90"/>
      <c r="AWH175" s="90"/>
      <c r="AWI175" s="90"/>
      <c r="AWJ175" s="90"/>
      <c r="AWK175" s="90"/>
      <c r="AWL175" s="90"/>
      <c r="AWM175" s="90"/>
      <c r="AWN175" s="90"/>
      <c r="AWO175" s="90"/>
      <c r="AWP175" s="90"/>
      <c r="AWQ175" s="90"/>
      <c r="AWR175" s="90"/>
      <c r="AWS175" s="90"/>
      <c r="AWT175" s="90"/>
      <c r="AWU175" s="90"/>
      <c r="AWV175" s="90"/>
      <c r="AWW175" s="90"/>
      <c r="AWX175" s="90"/>
      <c r="AWY175" s="90"/>
      <c r="AWZ175" s="90"/>
      <c r="AXA175" s="90"/>
      <c r="AXB175" s="90"/>
      <c r="AXC175" s="90"/>
      <c r="AXD175" s="90"/>
      <c r="AXE175" s="90"/>
      <c r="AXF175" s="90"/>
      <c r="AXG175" s="90"/>
      <c r="AXH175" s="90"/>
      <c r="AXI175" s="90"/>
      <c r="AXJ175" s="90"/>
      <c r="AXK175" s="90"/>
      <c r="AXL175" s="90"/>
      <c r="AXM175" s="90"/>
      <c r="AXN175" s="90"/>
      <c r="AXO175" s="90"/>
      <c r="AXP175" s="90"/>
      <c r="AXQ175" s="90"/>
      <c r="AXR175" s="90"/>
      <c r="AXS175" s="90"/>
      <c r="AXT175" s="90"/>
      <c r="AXU175" s="90"/>
      <c r="AXV175" s="90"/>
      <c r="AXW175" s="90"/>
      <c r="AXX175" s="90"/>
      <c r="AXY175" s="90"/>
      <c r="AXZ175" s="90"/>
      <c r="AYA175" s="90"/>
      <c r="AYB175" s="90"/>
      <c r="AYC175" s="90"/>
      <c r="AYD175" s="90"/>
      <c r="AYE175" s="90"/>
      <c r="AYF175" s="90"/>
      <c r="AYG175" s="90"/>
      <c r="AYH175" s="90"/>
      <c r="AYI175" s="90"/>
      <c r="AYJ175" s="90"/>
      <c r="AYK175" s="90"/>
      <c r="AYL175" s="90"/>
      <c r="AYM175" s="90"/>
      <c r="AYN175" s="90"/>
      <c r="AYO175" s="90"/>
      <c r="AYP175" s="90"/>
      <c r="AYQ175" s="90"/>
      <c r="AYR175" s="90"/>
      <c r="AYS175" s="90"/>
      <c r="AYT175" s="90"/>
      <c r="AYU175" s="90"/>
      <c r="AYV175" s="90"/>
      <c r="AYW175" s="90"/>
      <c r="AYX175" s="90"/>
      <c r="AYY175" s="90"/>
      <c r="AYZ175" s="90"/>
      <c r="AZA175" s="90"/>
      <c r="AZB175" s="90"/>
      <c r="AZC175" s="90"/>
      <c r="AZD175" s="90"/>
      <c r="AZE175" s="90"/>
      <c r="AZF175" s="90"/>
      <c r="AZG175" s="90"/>
      <c r="AZH175" s="90"/>
      <c r="AZI175" s="90"/>
      <c r="AZJ175" s="90"/>
      <c r="AZK175" s="90"/>
      <c r="AZL175" s="90"/>
      <c r="AZM175" s="90"/>
      <c r="AZN175" s="90"/>
      <c r="AZO175" s="90"/>
      <c r="AZP175" s="90"/>
      <c r="AZQ175" s="90"/>
      <c r="AZR175" s="90"/>
      <c r="AZS175" s="90"/>
      <c r="AZT175" s="90"/>
      <c r="AZU175" s="90"/>
      <c r="AZV175" s="90"/>
      <c r="AZW175" s="90"/>
      <c r="AZX175" s="90"/>
      <c r="AZY175" s="90"/>
      <c r="AZZ175" s="90"/>
      <c r="BAA175" s="90"/>
      <c r="BAB175" s="90"/>
      <c r="BAC175" s="90"/>
      <c r="BAD175" s="90"/>
      <c r="BAE175" s="90"/>
      <c r="BAF175" s="90"/>
      <c r="BAG175" s="90"/>
      <c r="BAH175" s="90"/>
      <c r="BAI175" s="90"/>
      <c r="BAJ175" s="90"/>
      <c r="BAK175" s="90"/>
      <c r="BAL175" s="90"/>
      <c r="BAM175" s="90"/>
      <c r="BAN175" s="90"/>
      <c r="BAO175" s="90"/>
      <c r="BAP175" s="90"/>
      <c r="BAQ175" s="90"/>
      <c r="BAR175" s="90"/>
      <c r="BAS175" s="90"/>
      <c r="BAT175" s="90"/>
      <c r="BAU175" s="90"/>
      <c r="BAV175" s="90"/>
      <c r="BAW175" s="90"/>
      <c r="BAX175" s="90"/>
      <c r="BAY175" s="90"/>
      <c r="BAZ175" s="90"/>
      <c r="BBA175" s="90"/>
      <c r="BBB175" s="90"/>
      <c r="BBC175" s="90"/>
      <c r="BBD175" s="90"/>
      <c r="BBE175" s="90"/>
      <c r="BBF175" s="90"/>
      <c r="BBG175" s="90"/>
      <c r="BBH175" s="90"/>
      <c r="BBI175" s="90"/>
      <c r="BBJ175" s="90"/>
      <c r="BBK175" s="90"/>
      <c r="BBL175" s="90"/>
      <c r="BBM175" s="90"/>
      <c r="BBN175" s="90"/>
      <c r="BBO175" s="90"/>
      <c r="BBP175" s="90"/>
      <c r="BBQ175" s="90"/>
      <c r="BBR175" s="90"/>
      <c r="BBS175" s="90"/>
      <c r="BBT175" s="90"/>
      <c r="BBU175" s="90"/>
      <c r="BBV175" s="90"/>
      <c r="BBW175" s="90"/>
      <c r="BBX175" s="90"/>
      <c r="BBY175" s="90"/>
      <c r="BBZ175" s="90"/>
      <c r="BCA175" s="90"/>
      <c r="BCB175" s="90"/>
      <c r="BCC175" s="90"/>
      <c r="BCD175" s="90"/>
      <c r="BCE175" s="90"/>
      <c r="BCF175" s="90"/>
      <c r="BCG175" s="90"/>
      <c r="BCH175" s="90"/>
      <c r="BCI175" s="90"/>
      <c r="BCJ175" s="90"/>
      <c r="BCK175" s="90"/>
      <c r="BCL175" s="90"/>
      <c r="BCM175" s="90"/>
      <c r="BCN175" s="90"/>
      <c r="BCO175" s="90"/>
      <c r="BCP175" s="90"/>
      <c r="BCQ175" s="90"/>
      <c r="BCR175" s="90"/>
      <c r="BCS175" s="90"/>
      <c r="BCT175" s="90"/>
      <c r="BCU175" s="90"/>
      <c r="BCV175" s="90"/>
      <c r="BCW175" s="90"/>
      <c r="BCX175" s="90"/>
      <c r="BCY175" s="90"/>
      <c r="BCZ175" s="90"/>
      <c r="BDA175" s="90"/>
      <c r="BDB175" s="90"/>
      <c r="BDC175" s="90"/>
      <c r="BDD175" s="90"/>
      <c r="BDE175" s="90"/>
      <c r="BDF175" s="90"/>
      <c r="BDG175" s="90"/>
      <c r="BDH175" s="90"/>
      <c r="BDI175" s="90"/>
      <c r="BDJ175" s="90"/>
      <c r="BDK175" s="90"/>
      <c r="BDL175" s="90"/>
      <c r="BDM175" s="90"/>
      <c r="BDN175" s="90"/>
      <c r="BDO175" s="90"/>
      <c r="BDP175" s="90"/>
      <c r="BDQ175" s="90"/>
      <c r="BDR175" s="90"/>
      <c r="BDS175" s="90"/>
      <c r="BDT175" s="90"/>
      <c r="BDU175" s="90"/>
      <c r="BDV175" s="90"/>
      <c r="BDW175" s="90"/>
      <c r="BDX175" s="90"/>
      <c r="BDY175" s="90"/>
      <c r="BDZ175" s="90"/>
      <c r="BEA175" s="90"/>
      <c r="BEB175" s="90"/>
      <c r="BEC175" s="90"/>
      <c r="BED175" s="90"/>
      <c r="BEE175" s="90"/>
      <c r="BEF175" s="90"/>
      <c r="BEG175" s="90"/>
      <c r="BEH175" s="90"/>
      <c r="BEI175" s="90"/>
      <c r="BEJ175" s="90"/>
      <c r="BEK175" s="90"/>
      <c r="BEL175" s="90"/>
      <c r="BEM175" s="90"/>
      <c r="BEN175" s="90"/>
      <c r="BEO175" s="90"/>
      <c r="BEP175" s="90"/>
      <c r="BEQ175" s="90"/>
      <c r="BER175" s="90"/>
      <c r="BES175" s="90"/>
      <c r="BET175" s="90"/>
      <c r="BEU175" s="90"/>
      <c r="BEV175" s="90"/>
      <c r="BEW175" s="90"/>
      <c r="BEX175" s="90"/>
      <c r="BEY175" s="90"/>
      <c r="BEZ175" s="90"/>
      <c r="BFA175" s="90"/>
      <c r="BFB175" s="90"/>
      <c r="BFC175" s="90"/>
      <c r="BFD175" s="90"/>
      <c r="BFE175" s="90"/>
      <c r="BFF175" s="90"/>
      <c r="BFG175" s="90"/>
      <c r="BFH175" s="90"/>
      <c r="BFI175" s="90"/>
      <c r="BFJ175" s="90"/>
      <c r="BFK175" s="90"/>
      <c r="BFL175" s="90"/>
      <c r="BFM175" s="90"/>
      <c r="BFN175" s="90"/>
      <c r="BFO175" s="90"/>
      <c r="BFP175" s="90"/>
      <c r="BFQ175" s="90"/>
      <c r="BFR175" s="90"/>
      <c r="BFS175" s="90"/>
      <c r="BFT175" s="90"/>
      <c r="BFU175" s="90"/>
      <c r="BFV175" s="90"/>
      <c r="BFW175" s="90"/>
      <c r="BFX175" s="90"/>
      <c r="BFY175" s="90"/>
      <c r="BFZ175" s="90"/>
      <c r="BGA175" s="90"/>
      <c r="BGB175" s="90"/>
      <c r="BGC175" s="90"/>
      <c r="BGD175" s="90"/>
      <c r="BGE175" s="90"/>
      <c r="BGF175" s="90"/>
      <c r="BGG175" s="90"/>
      <c r="BGH175" s="90"/>
      <c r="BGI175" s="90"/>
      <c r="BGJ175" s="90"/>
      <c r="BGK175" s="90"/>
      <c r="BGL175" s="90"/>
      <c r="BGM175" s="90"/>
      <c r="BGN175" s="90"/>
      <c r="BGO175" s="90"/>
      <c r="BGP175" s="90"/>
      <c r="BGQ175" s="90"/>
      <c r="BGR175" s="90"/>
      <c r="BGS175" s="90"/>
      <c r="BGT175" s="90"/>
      <c r="BGU175" s="90"/>
      <c r="BGV175" s="90"/>
      <c r="BGW175" s="90"/>
      <c r="BGX175" s="90"/>
      <c r="BGY175" s="90"/>
      <c r="BGZ175" s="90"/>
      <c r="BHA175" s="90"/>
      <c r="BHB175" s="90"/>
      <c r="BHC175" s="90"/>
      <c r="BHD175" s="90"/>
      <c r="BHE175" s="90"/>
      <c r="BHF175" s="90"/>
      <c r="BHG175" s="90"/>
      <c r="BHH175" s="90"/>
      <c r="BHI175" s="90"/>
      <c r="BHJ175" s="90"/>
      <c r="BHK175" s="90"/>
      <c r="BHL175" s="90"/>
      <c r="BHM175" s="90"/>
      <c r="BHN175" s="90"/>
      <c r="BHO175" s="90"/>
      <c r="BHP175" s="90"/>
      <c r="BHQ175" s="90"/>
      <c r="BHR175" s="90"/>
      <c r="BHS175" s="90"/>
      <c r="BHT175" s="90"/>
      <c r="BHU175" s="90"/>
      <c r="BHV175" s="90"/>
      <c r="BHW175" s="90"/>
      <c r="BHX175" s="90"/>
      <c r="BHY175" s="90"/>
      <c r="BHZ175" s="90"/>
      <c r="BIA175" s="90"/>
      <c r="BIB175" s="90"/>
      <c r="BIC175" s="90"/>
      <c r="BID175" s="90"/>
      <c r="BIE175" s="90"/>
      <c r="BIF175" s="90"/>
      <c r="BIG175" s="90"/>
      <c r="BIH175" s="90"/>
      <c r="BII175" s="90"/>
      <c r="BIJ175" s="90"/>
      <c r="BIK175" s="90"/>
      <c r="BIL175" s="90"/>
      <c r="BIM175" s="90"/>
      <c r="BIN175" s="90"/>
      <c r="BIO175" s="90"/>
      <c r="BIP175" s="90"/>
      <c r="BIQ175" s="90"/>
      <c r="BIR175" s="90"/>
      <c r="BIS175" s="90"/>
      <c r="BIT175" s="90"/>
      <c r="BIU175" s="90"/>
      <c r="BIV175" s="90"/>
      <c r="BIW175" s="90"/>
      <c r="BIX175" s="90"/>
      <c r="BIY175" s="90"/>
      <c r="BIZ175" s="90"/>
      <c r="BJA175" s="90"/>
      <c r="BJB175" s="90"/>
      <c r="BJC175" s="90"/>
      <c r="BJD175" s="90"/>
      <c r="BJE175" s="90"/>
      <c r="BJF175" s="90"/>
      <c r="BJG175" s="90"/>
      <c r="BJH175" s="90"/>
      <c r="BJI175" s="90"/>
      <c r="BJJ175" s="90"/>
      <c r="BJK175" s="90"/>
      <c r="BJL175" s="90"/>
      <c r="BJM175" s="90"/>
      <c r="BJN175" s="90"/>
      <c r="BJO175" s="90"/>
      <c r="BJP175" s="90"/>
      <c r="BJQ175" s="90"/>
      <c r="BJR175" s="90"/>
      <c r="BJS175" s="90"/>
      <c r="BJT175" s="90"/>
      <c r="BJU175" s="90"/>
      <c r="BJV175" s="90"/>
      <c r="BJW175" s="90"/>
      <c r="BJX175" s="90"/>
      <c r="BJY175" s="90"/>
      <c r="BJZ175" s="90"/>
      <c r="BKA175" s="90"/>
      <c r="BKB175" s="90"/>
      <c r="BKC175" s="90"/>
      <c r="BKD175" s="90"/>
      <c r="BKE175" s="90"/>
      <c r="BKF175" s="90"/>
      <c r="BKG175" s="90"/>
      <c r="BKH175" s="90"/>
      <c r="BKI175" s="90"/>
      <c r="BKJ175" s="90"/>
      <c r="BKK175" s="90"/>
      <c r="BKL175" s="90"/>
      <c r="BKM175" s="90"/>
      <c r="BKN175" s="90"/>
      <c r="BKO175" s="90"/>
      <c r="BKP175" s="90"/>
      <c r="BKQ175" s="90"/>
      <c r="BKR175" s="90"/>
      <c r="BKS175" s="90"/>
      <c r="BKT175" s="90"/>
      <c r="BKU175" s="90"/>
      <c r="BKV175" s="90"/>
      <c r="BKW175" s="90"/>
      <c r="BKX175" s="90"/>
      <c r="BKY175" s="90"/>
      <c r="BKZ175" s="90"/>
      <c r="BLA175" s="90"/>
      <c r="BLB175" s="90"/>
      <c r="BLC175" s="90"/>
      <c r="BLD175" s="90"/>
      <c r="BLE175" s="90"/>
      <c r="BLF175" s="90"/>
      <c r="BLG175" s="90"/>
      <c r="BLH175" s="90"/>
      <c r="BLI175" s="90"/>
      <c r="BLJ175" s="90"/>
      <c r="BLK175" s="90"/>
      <c r="BLL175" s="90"/>
      <c r="BLM175" s="90"/>
      <c r="BLN175" s="90"/>
      <c r="BLO175" s="90"/>
      <c r="BLP175" s="90"/>
      <c r="BLQ175" s="90"/>
      <c r="BLR175" s="90"/>
      <c r="BLS175" s="90"/>
      <c r="BLT175" s="90"/>
      <c r="BLU175" s="90"/>
      <c r="BLV175" s="90"/>
      <c r="BLW175" s="90"/>
      <c r="BLX175" s="90"/>
      <c r="BLY175" s="90"/>
      <c r="BLZ175" s="90"/>
      <c r="BMA175" s="90"/>
      <c r="BMB175" s="90"/>
      <c r="BMC175" s="90"/>
      <c r="BMD175" s="90"/>
      <c r="BME175" s="90"/>
      <c r="BMF175" s="90"/>
      <c r="BMG175" s="90"/>
      <c r="BMH175" s="90"/>
      <c r="BMI175" s="90"/>
      <c r="BMJ175" s="90"/>
      <c r="BMK175" s="90"/>
      <c r="BML175" s="90"/>
      <c r="BMM175" s="90"/>
      <c r="BMN175" s="90"/>
      <c r="BMO175" s="90"/>
      <c r="BMP175" s="90"/>
      <c r="BMQ175" s="90"/>
      <c r="BMR175" s="90"/>
      <c r="BMS175" s="90"/>
      <c r="BMT175" s="90"/>
      <c r="BMU175" s="90"/>
      <c r="BMV175" s="90"/>
      <c r="BMW175" s="90"/>
      <c r="BMX175" s="90"/>
      <c r="BMY175" s="90"/>
      <c r="BMZ175" s="90"/>
      <c r="BNA175" s="90"/>
      <c r="BNB175" s="90"/>
      <c r="BNC175" s="90"/>
      <c r="BND175" s="90"/>
      <c r="BNE175" s="90"/>
      <c r="BNF175" s="90"/>
      <c r="BNG175" s="90"/>
      <c r="BNH175" s="90"/>
      <c r="BNI175" s="90"/>
      <c r="BNJ175" s="90"/>
      <c r="BNK175" s="90"/>
      <c r="BNL175" s="90"/>
      <c r="BNM175" s="90"/>
      <c r="BNN175" s="90"/>
      <c r="BNO175" s="90"/>
      <c r="BNP175" s="90"/>
      <c r="BNQ175" s="90"/>
      <c r="BNR175" s="90"/>
      <c r="BNS175" s="90"/>
      <c r="BNT175" s="90"/>
      <c r="BNU175" s="90"/>
      <c r="BNV175" s="90"/>
      <c r="BNW175" s="90"/>
      <c r="BNX175" s="90"/>
      <c r="BNY175" s="90"/>
      <c r="BNZ175" s="90"/>
      <c r="BOA175" s="90"/>
      <c r="BOB175" s="90"/>
      <c r="BOC175" s="90"/>
      <c r="BOD175" s="90"/>
      <c r="BOE175" s="90"/>
      <c r="BOF175" s="90"/>
      <c r="BOG175" s="90"/>
      <c r="BOH175" s="90"/>
      <c r="BOI175" s="90"/>
      <c r="BOJ175" s="90"/>
      <c r="BOK175" s="90"/>
      <c r="BOL175" s="90"/>
      <c r="BOM175" s="90"/>
      <c r="BON175" s="90"/>
      <c r="BOO175" s="90"/>
      <c r="BOP175" s="90"/>
      <c r="BOQ175" s="90"/>
      <c r="BOR175" s="90"/>
      <c r="BOS175" s="90"/>
      <c r="BOT175" s="90"/>
      <c r="BOU175" s="90"/>
      <c r="BOV175" s="90"/>
      <c r="BOW175" s="90"/>
      <c r="BOX175" s="90"/>
      <c r="BOY175" s="90"/>
      <c r="BOZ175" s="90"/>
      <c r="BPA175" s="90"/>
      <c r="BPB175" s="90"/>
      <c r="BPC175" s="90"/>
      <c r="BPD175" s="90"/>
      <c r="BPE175" s="90"/>
      <c r="BPF175" s="90"/>
      <c r="BPG175" s="90"/>
      <c r="BPH175" s="90"/>
      <c r="BPI175" s="90"/>
      <c r="BPJ175" s="90"/>
      <c r="BPK175" s="90"/>
      <c r="BPL175" s="90"/>
      <c r="BPM175" s="90"/>
      <c r="BPN175" s="90"/>
      <c r="BPO175" s="90"/>
      <c r="BPP175" s="90"/>
      <c r="BPQ175" s="90"/>
      <c r="BPR175" s="90"/>
      <c r="BPS175" s="90"/>
      <c r="BPT175" s="90"/>
      <c r="BPU175" s="90"/>
      <c r="BPV175" s="90"/>
      <c r="BPW175" s="90"/>
      <c r="BPX175" s="90"/>
      <c r="BPY175" s="90"/>
      <c r="BPZ175" s="90"/>
      <c r="BQA175" s="90"/>
      <c r="BQB175" s="90"/>
      <c r="BQC175" s="90"/>
      <c r="BQD175" s="90"/>
      <c r="BQE175" s="90"/>
      <c r="BQF175" s="90"/>
      <c r="BQG175" s="90"/>
      <c r="BQH175" s="90"/>
      <c r="BQI175" s="90"/>
      <c r="BQJ175" s="90"/>
      <c r="BQK175" s="90"/>
      <c r="BQL175" s="90"/>
      <c r="BQM175" s="90"/>
      <c r="BQN175" s="90"/>
      <c r="BQO175" s="90"/>
      <c r="BQP175" s="90"/>
      <c r="BQQ175" s="90"/>
      <c r="BQR175" s="90"/>
      <c r="BQS175" s="90"/>
      <c r="BQT175" s="90"/>
      <c r="BQU175" s="90"/>
      <c r="BQV175" s="90"/>
      <c r="BQW175" s="90"/>
      <c r="BQX175" s="90"/>
      <c r="BQY175" s="90"/>
      <c r="BQZ175" s="90"/>
      <c r="BRA175" s="90"/>
      <c r="BRB175" s="90"/>
      <c r="BRC175" s="90"/>
      <c r="BRD175" s="90"/>
      <c r="BRE175" s="90"/>
      <c r="BRF175" s="90"/>
      <c r="BRG175" s="90"/>
      <c r="BRH175" s="90"/>
      <c r="BRI175" s="90"/>
      <c r="BRJ175" s="90"/>
      <c r="BRK175" s="90"/>
      <c r="BRL175" s="90"/>
      <c r="BRM175" s="90"/>
      <c r="BRN175" s="90"/>
      <c r="BRO175" s="90"/>
      <c r="BRP175" s="90"/>
      <c r="BRQ175" s="90"/>
      <c r="BRR175" s="90"/>
      <c r="BRS175" s="90"/>
      <c r="BRT175" s="90"/>
      <c r="BRU175" s="90"/>
      <c r="BRV175" s="90"/>
      <c r="BRW175" s="90"/>
      <c r="BRX175" s="90"/>
      <c r="BRY175" s="90"/>
      <c r="BRZ175" s="90"/>
      <c r="BSA175" s="90"/>
      <c r="BSB175" s="90"/>
      <c r="BSC175" s="90"/>
      <c r="BSD175" s="90"/>
      <c r="BSE175" s="90"/>
      <c r="BSF175" s="90"/>
      <c r="BSG175" s="90"/>
      <c r="BSH175" s="90"/>
      <c r="BSI175" s="90"/>
      <c r="BSJ175" s="90"/>
      <c r="BSK175" s="90"/>
      <c r="BSL175" s="90"/>
      <c r="BSM175" s="90"/>
      <c r="BSN175" s="90"/>
      <c r="BSO175" s="90"/>
      <c r="BSP175" s="90"/>
      <c r="BSQ175" s="90"/>
      <c r="BSR175" s="90"/>
      <c r="BSS175" s="90"/>
      <c r="BST175" s="90"/>
      <c r="BSU175" s="90"/>
      <c r="BSV175" s="90"/>
      <c r="BSW175" s="90"/>
      <c r="BSX175" s="90"/>
      <c r="BSY175" s="90"/>
      <c r="BSZ175" s="90"/>
      <c r="BTA175" s="90"/>
      <c r="BTB175" s="90"/>
      <c r="BTC175" s="90"/>
      <c r="BTD175" s="90"/>
      <c r="BTE175" s="90"/>
      <c r="BTF175" s="90"/>
      <c r="BTG175" s="90"/>
      <c r="BTH175" s="90"/>
      <c r="BTI175" s="90"/>
      <c r="BTJ175" s="90"/>
      <c r="BTK175" s="90"/>
      <c r="BTL175" s="90"/>
      <c r="BTM175" s="90"/>
      <c r="BTN175" s="90"/>
      <c r="BTO175" s="90"/>
      <c r="BTP175" s="90"/>
      <c r="BTQ175" s="90"/>
      <c r="BTR175" s="90"/>
      <c r="BTS175" s="90"/>
      <c r="BTT175" s="90"/>
      <c r="BTU175" s="90"/>
      <c r="BTV175" s="90"/>
      <c r="BTW175" s="90"/>
      <c r="BTX175" s="90"/>
      <c r="BTY175" s="90"/>
      <c r="BTZ175" s="90"/>
      <c r="BUA175" s="90"/>
      <c r="BUB175" s="90"/>
      <c r="BUC175" s="90"/>
      <c r="BUD175" s="90"/>
      <c r="BUE175" s="90"/>
      <c r="BUF175" s="90"/>
      <c r="BUG175" s="90"/>
      <c r="BUH175" s="90"/>
      <c r="BUI175" s="90"/>
      <c r="BUJ175" s="90"/>
      <c r="BUK175" s="90"/>
      <c r="BUL175" s="90"/>
      <c r="BUM175" s="90"/>
      <c r="BUN175" s="90"/>
      <c r="BUO175" s="90"/>
      <c r="BUP175" s="90"/>
      <c r="BUQ175" s="90"/>
      <c r="BUR175" s="90"/>
      <c r="BUS175" s="90"/>
      <c r="BUT175" s="90"/>
      <c r="BUU175" s="90"/>
      <c r="BUV175" s="90"/>
      <c r="BUW175" s="90"/>
      <c r="BUX175" s="90"/>
      <c r="BUY175" s="90"/>
      <c r="BUZ175" s="90"/>
      <c r="BVA175" s="90"/>
      <c r="BVB175" s="90"/>
      <c r="BVC175" s="90"/>
      <c r="BVD175" s="90"/>
      <c r="BVE175" s="90"/>
      <c r="BVF175" s="90"/>
      <c r="BVG175" s="90"/>
      <c r="BVH175" s="90"/>
      <c r="BVI175" s="90"/>
      <c r="BVJ175" s="90"/>
      <c r="BVK175" s="90"/>
      <c r="BVL175" s="90"/>
      <c r="BVM175" s="90"/>
      <c r="BVN175" s="90"/>
      <c r="BVO175" s="90"/>
      <c r="BVP175" s="90"/>
      <c r="BVQ175" s="90"/>
      <c r="BVR175" s="90"/>
      <c r="BVS175" s="90"/>
      <c r="BVT175" s="90"/>
      <c r="BVU175" s="90"/>
      <c r="BVV175" s="90"/>
      <c r="BVW175" s="90"/>
      <c r="BVX175" s="90"/>
      <c r="BVY175" s="90"/>
      <c r="BVZ175" s="90"/>
      <c r="BWA175" s="90"/>
      <c r="BWB175" s="90"/>
      <c r="BWC175" s="90"/>
      <c r="BWD175" s="90"/>
      <c r="BWE175" s="90"/>
      <c r="BWF175" s="90"/>
      <c r="BWG175" s="90"/>
      <c r="BWH175" s="90"/>
      <c r="BWI175" s="90"/>
      <c r="BWJ175" s="90"/>
      <c r="BWK175" s="90"/>
      <c r="BWL175" s="90"/>
      <c r="BWM175" s="90"/>
      <c r="BWN175" s="90"/>
      <c r="BWO175" s="90"/>
      <c r="BWP175" s="90"/>
      <c r="BWQ175" s="90"/>
      <c r="BWR175" s="90"/>
      <c r="BWS175" s="90"/>
      <c r="BWT175" s="90"/>
      <c r="BWU175" s="90"/>
      <c r="BWV175" s="90"/>
      <c r="BWW175" s="90"/>
      <c r="BWX175" s="90"/>
      <c r="BWY175" s="90"/>
      <c r="BWZ175" s="90"/>
      <c r="BXA175" s="90"/>
      <c r="BXB175" s="90"/>
      <c r="BXC175" s="90"/>
      <c r="BXD175" s="90"/>
      <c r="BXE175" s="90"/>
      <c r="BXF175" s="90"/>
      <c r="BXG175" s="90"/>
      <c r="BXH175" s="90"/>
      <c r="BXI175" s="90"/>
      <c r="BXJ175" s="90"/>
      <c r="BXK175" s="90"/>
      <c r="BXL175" s="90"/>
      <c r="BXM175" s="90"/>
      <c r="BXN175" s="90"/>
      <c r="BXO175" s="90"/>
      <c r="BXP175" s="90"/>
      <c r="BXQ175" s="90"/>
      <c r="BXR175" s="90"/>
      <c r="BXS175" s="90"/>
      <c r="BXT175" s="90"/>
      <c r="BXU175" s="90"/>
      <c r="BXV175" s="90"/>
      <c r="BXW175" s="90"/>
      <c r="BXX175" s="90"/>
      <c r="BXY175" s="90"/>
      <c r="BXZ175" s="90"/>
      <c r="BYA175" s="90"/>
      <c r="BYB175" s="90"/>
      <c r="BYC175" s="90"/>
      <c r="BYD175" s="90"/>
      <c r="BYE175" s="90"/>
      <c r="BYF175" s="90"/>
      <c r="BYG175" s="90"/>
      <c r="BYH175" s="90"/>
      <c r="BYI175" s="90"/>
      <c r="BYJ175" s="90"/>
      <c r="BYK175" s="90"/>
      <c r="BYL175" s="90"/>
      <c r="BYM175" s="90"/>
      <c r="BYN175" s="90"/>
      <c r="BYO175" s="90"/>
      <c r="BYP175" s="90"/>
      <c r="BYQ175" s="90"/>
      <c r="BYR175" s="90"/>
      <c r="BYS175" s="90"/>
      <c r="BYT175" s="90"/>
      <c r="BYU175" s="90"/>
      <c r="BYV175" s="90"/>
      <c r="BYW175" s="90"/>
      <c r="BYX175" s="90"/>
      <c r="BYY175" s="90"/>
      <c r="BYZ175" s="90"/>
      <c r="BZA175" s="90"/>
      <c r="BZB175" s="90"/>
      <c r="BZC175" s="90"/>
      <c r="BZD175" s="90"/>
      <c r="BZE175" s="90"/>
      <c r="BZF175" s="90"/>
      <c r="BZG175" s="90"/>
      <c r="BZH175" s="90"/>
      <c r="BZI175" s="90"/>
      <c r="BZJ175" s="90"/>
      <c r="BZK175" s="90"/>
      <c r="BZL175" s="90"/>
      <c r="BZM175" s="90"/>
      <c r="BZN175" s="90"/>
      <c r="BZO175" s="90"/>
      <c r="BZP175" s="90"/>
      <c r="BZQ175" s="90"/>
      <c r="BZR175" s="90"/>
      <c r="BZS175" s="90"/>
      <c r="BZT175" s="90"/>
      <c r="BZU175" s="90"/>
      <c r="BZV175" s="90"/>
      <c r="BZW175" s="90"/>
      <c r="BZX175" s="90"/>
      <c r="BZY175" s="90"/>
      <c r="BZZ175" s="90"/>
      <c r="CAA175" s="90"/>
      <c r="CAB175" s="90"/>
      <c r="CAC175" s="90"/>
      <c r="CAD175" s="90"/>
      <c r="CAE175" s="90"/>
      <c r="CAF175" s="90"/>
      <c r="CAG175" s="90"/>
      <c r="CAH175" s="90"/>
      <c r="CAI175" s="90"/>
      <c r="CAJ175" s="90"/>
      <c r="CAK175" s="90"/>
      <c r="CAL175" s="90"/>
      <c r="CAM175" s="90"/>
      <c r="CAN175" s="90"/>
      <c r="CAO175" s="90"/>
      <c r="CAP175" s="90"/>
      <c r="CAQ175" s="90"/>
      <c r="CAR175" s="90"/>
      <c r="CAS175" s="90"/>
      <c r="CAT175" s="90"/>
      <c r="CAU175" s="90"/>
      <c r="CAV175" s="90"/>
      <c r="CAW175" s="90"/>
      <c r="CAX175" s="90"/>
      <c r="CAY175" s="90"/>
      <c r="CAZ175" s="90"/>
      <c r="CBA175" s="90"/>
      <c r="CBB175" s="90"/>
      <c r="CBC175" s="90"/>
      <c r="CBD175" s="90"/>
      <c r="CBE175" s="90"/>
      <c r="CBF175" s="90"/>
      <c r="CBG175" s="90"/>
      <c r="CBH175" s="90"/>
      <c r="CBI175" s="90"/>
      <c r="CBJ175" s="90"/>
      <c r="CBK175" s="90"/>
      <c r="CBL175" s="90"/>
      <c r="CBM175" s="90"/>
      <c r="CBN175" s="90"/>
      <c r="CBO175" s="90"/>
      <c r="CBP175" s="90"/>
      <c r="CBQ175" s="90"/>
      <c r="CBR175" s="90"/>
      <c r="CBS175" s="90"/>
      <c r="CBT175" s="90"/>
      <c r="CBU175" s="90"/>
      <c r="CBV175" s="90"/>
      <c r="CBW175" s="90"/>
      <c r="CBX175" s="90"/>
      <c r="CBY175" s="90"/>
      <c r="CBZ175" s="90"/>
      <c r="CCA175" s="90"/>
      <c r="CCB175" s="90"/>
      <c r="CCC175" s="90"/>
      <c r="CCD175" s="90"/>
      <c r="CCE175" s="90"/>
      <c r="CCF175" s="90"/>
      <c r="CCG175" s="90"/>
      <c r="CCH175" s="90"/>
      <c r="CCI175" s="90"/>
      <c r="CCJ175" s="90"/>
      <c r="CCK175" s="90"/>
      <c r="CCL175" s="90"/>
      <c r="CCM175" s="90"/>
      <c r="CCN175" s="90"/>
      <c r="CCO175" s="90"/>
      <c r="CCP175" s="90"/>
      <c r="CCQ175" s="90"/>
      <c r="CCR175" s="90"/>
      <c r="CCS175" s="90"/>
      <c r="CCT175" s="90"/>
      <c r="CCU175" s="90"/>
      <c r="CCV175" s="90"/>
      <c r="CCW175" s="90"/>
      <c r="CCX175" s="90"/>
      <c r="CCY175" s="90"/>
      <c r="CCZ175" s="90"/>
      <c r="CDA175" s="90"/>
      <c r="CDB175" s="90"/>
      <c r="CDC175" s="90"/>
      <c r="CDD175" s="90"/>
      <c r="CDE175" s="90"/>
      <c r="CDF175" s="90"/>
      <c r="CDG175" s="90"/>
      <c r="CDH175" s="90"/>
      <c r="CDI175" s="90"/>
      <c r="CDJ175" s="90"/>
      <c r="CDK175" s="90"/>
      <c r="CDL175" s="90"/>
      <c r="CDM175" s="90"/>
      <c r="CDN175" s="90"/>
      <c r="CDO175" s="90"/>
      <c r="CDP175" s="90"/>
      <c r="CDQ175" s="90"/>
      <c r="CDR175" s="90"/>
      <c r="CDS175" s="90"/>
      <c r="CDT175" s="90"/>
      <c r="CDU175" s="90"/>
      <c r="CDV175" s="90"/>
      <c r="CDW175" s="90"/>
      <c r="CDX175" s="90"/>
      <c r="CDY175" s="90"/>
      <c r="CDZ175" s="90"/>
      <c r="CEA175" s="90"/>
      <c r="CEB175" s="90"/>
      <c r="CEC175" s="90"/>
      <c r="CED175" s="90"/>
      <c r="CEE175" s="90"/>
      <c r="CEF175" s="90"/>
      <c r="CEG175" s="90"/>
      <c r="CEH175" s="90"/>
      <c r="CEI175" s="90"/>
      <c r="CEJ175" s="90"/>
      <c r="CEK175" s="90"/>
      <c r="CEL175" s="90"/>
      <c r="CEM175" s="90"/>
      <c r="CEN175" s="90"/>
      <c r="CEO175" s="90"/>
      <c r="CEP175" s="90"/>
      <c r="CEQ175" s="90"/>
      <c r="CER175" s="90"/>
      <c r="CES175" s="90"/>
      <c r="CET175" s="90"/>
      <c r="CEU175" s="90"/>
      <c r="CEV175" s="90"/>
      <c r="CEW175" s="90"/>
      <c r="CEX175" s="90"/>
      <c r="CEY175" s="90"/>
      <c r="CEZ175" s="90"/>
      <c r="CFA175" s="90"/>
      <c r="CFB175" s="90"/>
      <c r="CFC175" s="90"/>
      <c r="CFD175" s="90"/>
      <c r="CFE175" s="90"/>
      <c r="CFF175" s="90"/>
      <c r="CFG175" s="90"/>
      <c r="CFH175" s="90"/>
      <c r="CFI175" s="90"/>
      <c r="CFJ175" s="90"/>
      <c r="CFK175" s="90"/>
      <c r="CFL175" s="90"/>
      <c r="CFM175" s="90"/>
      <c r="CFN175" s="90"/>
      <c r="CFO175" s="90"/>
      <c r="CFP175" s="90"/>
      <c r="CFQ175" s="90"/>
      <c r="CFR175" s="90"/>
      <c r="CFS175" s="90"/>
      <c r="CFT175" s="90"/>
      <c r="CFU175" s="90"/>
      <c r="CFV175" s="90"/>
      <c r="CFW175" s="90"/>
      <c r="CFX175" s="90"/>
      <c r="CFY175" s="90"/>
      <c r="CFZ175" s="90"/>
      <c r="CGA175" s="90"/>
      <c r="CGB175" s="90"/>
      <c r="CGC175" s="90"/>
      <c r="CGD175" s="90"/>
      <c r="CGE175" s="90"/>
      <c r="CGF175" s="90"/>
      <c r="CGG175" s="90"/>
      <c r="CGH175" s="90"/>
      <c r="CGI175" s="90"/>
      <c r="CGJ175" s="90"/>
      <c r="CGK175" s="90"/>
      <c r="CGL175" s="90"/>
      <c r="CGM175" s="90"/>
      <c r="CGN175" s="90"/>
      <c r="CGO175" s="90"/>
      <c r="CGP175" s="90"/>
      <c r="CGQ175" s="90"/>
      <c r="CGR175" s="90"/>
      <c r="CGS175" s="90"/>
      <c r="CGT175" s="90"/>
      <c r="CGU175" s="90"/>
      <c r="CGV175" s="90"/>
      <c r="CGW175" s="90"/>
      <c r="CGX175" s="90"/>
      <c r="CGY175" s="90"/>
      <c r="CGZ175" s="90"/>
      <c r="CHA175" s="90"/>
      <c r="CHB175" s="90"/>
      <c r="CHC175" s="90"/>
      <c r="CHD175" s="90"/>
      <c r="CHE175" s="90"/>
      <c r="CHF175" s="90"/>
      <c r="CHG175" s="90"/>
      <c r="CHH175" s="90"/>
      <c r="CHI175" s="90"/>
      <c r="CHJ175" s="90"/>
      <c r="CHK175" s="90"/>
      <c r="CHL175" s="90"/>
      <c r="CHM175" s="90"/>
      <c r="CHN175" s="90"/>
      <c r="CHO175" s="90"/>
      <c r="CHP175" s="90"/>
      <c r="CHQ175" s="90"/>
      <c r="CHR175" s="90"/>
      <c r="CHS175" s="90"/>
      <c r="CHT175" s="90"/>
      <c r="CHU175" s="90"/>
      <c r="CHV175" s="90"/>
      <c r="CHW175" s="90"/>
      <c r="CHX175" s="90"/>
      <c r="CHY175" s="90"/>
      <c r="CHZ175" s="90"/>
      <c r="CIA175" s="90"/>
      <c r="CIB175" s="90"/>
      <c r="CIC175" s="90"/>
      <c r="CID175" s="90"/>
      <c r="CIE175" s="90"/>
      <c r="CIF175" s="90"/>
      <c r="CIG175" s="90"/>
      <c r="CIH175" s="90"/>
      <c r="CII175" s="90"/>
      <c r="CIJ175" s="90"/>
      <c r="CIK175" s="90"/>
      <c r="CIL175" s="90"/>
      <c r="CIM175" s="90"/>
      <c r="CIN175" s="90"/>
      <c r="CIO175" s="90"/>
      <c r="CIP175" s="90"/>
      <c r="CIQ175" s="90"/>
      <c r="CIR175" s="90"/>
      <c r="CIS175" s="90"/>
      <c r="CIT175" s="90"/>
      <c r="CIU175" s="90"/>
      <c r="CIV175" s="90"/>
      <c r="CIW175" s="90"/>
      <c r="CIX175" s="90"/>
      <c r="CIY175" s="90"/>
      <c r="CIZ175" s="90"/>
      <c r="CJA175" s="90"/>
      <c r="CJB175" s="90"/>
      <c r="CJC175" s="90"/>
      <c r="CJD175" s="90"/>
      <c r="CJE175" s="90"/>
      <c r="CJF175" s="90"/>
      <c r="CJG175" s="90"/>
      <c r="CJH175" s="90"/>
      <c r="CJI175" s="90"/>
      <c r="CJJ175" s="90"/>
      <c r="CJK175" s="90"/>
      <c r="CJL175" s="90"/>
      <c r="CJM175" s="90"/>
      <c r="CJN175" s="90"/>
      <c r="CJO175" s="90"/>
      <c r="CJP175" s="90"/>
      <c r="CJQ175" s="90"/>
      <c r="CJR175" s="90"/>
      <c r="CJS175" s="90"/>
      <c r="CJT175" s="90"/>
      <c r="CJU175" s="90"/>
      <c r="CJV175" s="90"/>
      <c r="CJW175" s="90"/>
      <c r="CJX175" s="90"/>
      <c r="CJY175" s="90"/>
      <c r="CJZ175" s="90"/>
      <c r="CKA175" s="90"/>
      <c r="CKB175" s="90"/>
      <c r="CKC175" s="90"/>
      <c r="CKD175" s="90"/>
      <c r="CKE175" s="90"/>
      <c r="CKF175" s="90"/>
      <c r="CKG175" s="90"/>
      <c r="CKH175" s="90"/>
      <c r="CKI175" s="90"/>
      <c r="CKJ175" s="90"/>
      <c r="CKK175" s="90"/>
      <c r="CKL175" s="90"/>
      <c r="CKM175" s="90"/>
      <c r="CKN175" s="90"/>
      <c r="CKO175" s="90"/>
      <c r="CKP175" s="90"/>
      <c r="CKQ175" s="90"/>
      <c r="CKR175" s="90"/>
      <c r="CKS175" s="90"/>
      <c r="CKT175" s="90"/>
      <c r="CKU175" s="90"/>
      <c r="CKV175" s="90"/>
      <c r="CKW175" s="90"/>
      <c r="CKX175" s="90"/>
      <c r="CKY175" s="90"/>
      <c r="CKZ175" s="90"/>
      <c r="CLA175" s="90"/>
      <c r="CLB175" s="90"/>
      <c r="CLC175" s="90"/>
      <c r="CLD175" s="90"/>
      <c r="CLE175" s="90"/>
      <c r="CLF175" s="90"/>
      <c r="CLG175" s="90"/>
      <c r="CLH175" s="90"/>
      <c r="CLI175" s="90"/>
      <c r="CLJ175" s="90"/>
      <c r="CLK175" s="90"/>
      <c r="CLL175" s="90"/>
      <c r="CLM175" s="90"/>
      <c r="CLN175" s="90"/>
      <c r="CLO175" s="90"/>
      <c r="CLP175" s="90"/>
      <c r="CLQ175" s="90"/>
      <c r="CLR175" s="90"/>
      <c r="CLS175" s="90"/>
      <c r="CLT175" s="90"/>
      <c r="CLU175" s="90"/>
      <c r="CLV175" s="90"/>
      <c r="CLW175" s="90"/>
      <c r="CLX175" s="90"/>
      <c r="CLY175" s="90"/>
      <c r="CLZ175" s="90"/>
      <c r="CMA175" s="90"/>
      <c r="CMB175" s="90"/>
      <c r="CMC175" s="90"/>
      <c r="CMD175" s="90"/>
      <c r="CME175" s="90"/>
      <c r="CMF175" s="90"/>
      <c r="CMG175" s="90"/>
      <c r="CMH175" s="90"/>
      <c r="CMI175" s="90"/>
      <c r="CMJ175" s="90"/>
      <c r="CMK175" s="90"/>
      <c r="CML175" s="90"/>
      <c r="CMM175" s="90"/>
      <c r="CMN175" s="90"/>
      <c r="CMO175" s="90"/>
      <c r="CMP175" s="90"/>
      <c r="CMQ175" s="90"/>
      <c r="CMR175" s="90"/>
      <c r="CMS175" s="90"/>
      <c r="CMT175" s="90"/>
      <c r="CMU175" s="90"/>
      <c r="CMV175" s="90"/>
      <c r="CMW175" s="90"/>
      <c r="CMX175" s="90"/>
      <c r="CMY175" s="90"/>
      <c r="CMZ175" s="90"/>
      <c r="CNA175" s="90"/>
      <c r="CNB175" s="90"/>
      <c r="CNC175" s="90"/>
      <c r="CND175" s="90"/>
      <c r="CNE175" s="90"/>
      <c r="CNF175" s="90"/>
      <c r="CNG175" s="90"/>
      <c r="CNH175" s="90"/>
      <c r="CNI175" s="90"/>
      <c r="CNJ175" s="90"/>
      <c r="CNK175" s="90"/>
      <c r="CNL175" s="90"/>
      <c r="CNM175" s="90"/>
      <c r="CNN175" s="90"/>
      <c r="CNO175" s="90"/>
      <c r="CNP175" s="90"/>
      <c r="CNQ175" s="90"/>
      <c r="CNR175" s="90"/>
      <c r="CNS175" s="90"/>
      <c r="CNT175" s="90"/>
      <c r="CNU175" s="90"/>
      <c r="CNV175" s="90"/>
      <c r="CNW175" s="90"/>
      <c r="CNX175" s="90"/>
      <c r="CNY175" s="90"/>
      <c r="CNZ175" s="90"/>
      <c r="COA175" s="90"/>
      <c r="COB175" s="90"/>
      <c r="COC175" s="90"/>
      <c r="COD175" s="90"/>
      <c r="COE175" s="90"/>
      <c r="COF175" s="90"/>
      <c r="COG175" s="90"/>
      <c r="COH175" s="90"/>
      <c r="COI175" s="90"/>
      <c r="COJ175" s="90"/>
      <c r="COK175" s="90"/>
      <c r="COL175" s="90"/>
      <c r="COM175" s="90"/>
      <c r="CON175" s="90"/>
      <c r="COO175" s="90"/>
      <c r="COP175" s="90"/>
      <c r="COQ175" s="90"/>
      <c r="COR175" s="90"/>
      <c r="COS175" s="90"/>
      <c r="COT175" s="90"/>
      <c r="COU175" s="90"/>
      <c r="COV175" s="90"/>
      <c r="COW175" s="90"/>
      <c r="COX175" s="90"/>
      <c r="COY175" s="90"/>
      <c r="COZ175" s="90"/>
      <c r="CPA175" s="90"/>
      <c r="CPB175" s="90"/>
      <c r="CPC175" s="90"/>
      <c r="CPD175" s="90"/>
      <c r="CPE175" s="90"/>
      <c r="CPF175" s="90"/>
      <c r="CPG175" s="90"/>
      <c r="CPH175" s="90"/>
      <c r="CPI175" s="90"/>
      <c r="CPJ175" s="90"/>
      <c r="CPK175" s="90"/>
      <c r="CPL175" s="90"/>
      <c r="CPM175" s="90"/>
      <c r="CPN175" s="90"/>
      <c r="CPO175" s="90"/>
      <c r="CPP175" s="90"/>
      <c r="CPQ175" s="90"/>
      <c r="CPR175" s="90"/>
      <c r="CPS175" s="90"/>
      <c r="CPT175" s="90"/>
      <c r="CPU175" s="90"/>
      <c r="CPV175" s="90"/>
      <c r="CPW175" s="90"/>
      <c r="CPX175" s="90"/>
      <c r="CPY175" s="90"/>
      <c r="CPZ175" s="90"/>
      <c r="CQA175" s="90"/>
      <c r="CQB175" s="90"/>
      <c r="CQC175" s="90"/>
      <c r="CQD175" s="90"/>
      <c r="CQE175" s="90"/>
      <c r="CQF175" s="90"/>
      <c r="CQG175" s="90"/>
      <c r="CQH175" s="90"/>
      <c r="CQI175" s="90"/>
      <c r="CQJ175" s="90"/>
      <c r="CQK175" s="90"/>
      <c r="CQL175" s="90"/>
      <c r="CQM175" s="90"/>
      <c r="CQN175" s="90"/>
      <c r="CQO175" s="90"/>
      <c r="CQP175" s="90"/>
      <c r="CQQ175" s="90"/>
      <c r="CQR175" s="90"/>
      <c r="CQS175" s="90"/>
      <c r="CQT175" s="90"/>
      <c r="CQU175" s="90"/>
      <c r="CQV175" s="90"/>
      <c r="CQW175" s="90"/>
      <c r="CQX175" s="90"/>
      <c r="CQY175" s="90"/>
      <c r="CQZ175" s="90"/>
      <c r="CRA175" s="90"/>
      <c r="CRB175" s="90"/>
      <c r="CRC175" s="90"/>
      <c r="CRD175" s="90"/>
      <c r="CRE175" s="90"/>
      <c r="CRF175" s="90"/>
      <c r="CRG175" s="90"/>
      <c r="CRH175" s="90"/>
      <c r="CRI175" s="90"/>
      <c r="CRJ175" s="90"/>
      <c r="CRK175" s="90"/>
      <c r="CRL175" s="90"/>
      <c r="CRM175" s="90"/>
      <c r="CRN175" s="90"/>
      <c r="CRO175" s="90"/>
      <c r="CRP175" s="90"/>
      <c r="CRQ175" s="90"/>
      <c r="CRR175" s="90"/>
      <c r="CRS175" s="90"/>
      <c r="CRT175" s="90"/>
      <c r="CRU175" s="90"/>
      <c r="CRV175" s="90"/>
      <c r="CRW175" s="90"/>
      <c r="CRX175" s="90"/>
      <c r="CRY175" s="90"/>
      <c r="CRZ175" s="90"/>
      <c r="CSA175" s="90"/>
      <c r="CSB175" s="90"/>
      <c r="CSC175" s="90"/>
      <c r="CSD175" s="90"/>
      <c r="CSE175" s="90"/>
      <c r="CSF175" s="90"/>
      <c r="CSG175" s="90"/>
      <c r="CSH175" s="90"/>
      <c r="CSI175" s="90"/>
      <c r="CSJ175" s="90"/>
      <c r="CSK175" s="90"/>
      <c r="CSL175" s="90"/>
      <c r="CSM175" s="90"/>
      <c r="CSN175" s="90"/>
      <c r="CSO175" s="90"/>
      <c r="CSP175" s="90"/>
      <c r="CSQ175" s="90"/>
      <c r="CSR175" s="90"/>
      <c r="CSS175" s="90"/>
      <c r="CST175" s="90"/>
      <c r="CSU175" s="90"/>
      <c r="CSV175" s="90"/>
      <c r="CSW175" s="90"/>
      <c r="CSX175" s="90"/>
      <c r="CSY175" s="90"/>
      <c r="CSZ175" s="90"/>
      <c r="CTA175" s="90"/>
      <c r="CTB175" s="90"/>
      <c r="CTC175" s="90"/>
      <c r="CTD175" s="90"/>
      <c r="CTE175" s="90"/>
      <c r="CTF175" s="90"/>
      <c r="CTG175" s="90"/>
      <c r="CTH175" s="90"/>
      <c r="CTI175" s="90"/>
      <c r="CTJ175" s="90"/>
      <c r="CTK175" s="90"/>
      <c r="CTL175" s="90"/>
      <c r="CTM175" s="90"/>
      <c r="CTN175" s="90"/>
      <c r="CTO175" s="90"/>
      <c r="CTP175" s="90"/>
      <c r="CTQ175" s="90"/>
      <c r="CTR175" s="90"/>
      <c r="CTS175" s="90"/>
      <c r="CTT175" s="90"/>
      <c r="CTU175" s="90"/>
      <c r="CTV175" s="90"/>
      <c r="CTW175" s="90"/>
      <c r="CTX175" s="90"/>
      <c r="CTY175" s="90"/>
      <c r="CTZ175" s="90"/>
      <c r="CUA175" s="90"/>
      <c r="CUB175" s="90"/>
      <c r="CUC175" s="90"/>
      <c r="CUD175" s="90"/>
      <c r="CUE175" s="90"/>
      <c r="CUF175" s="90"/>
      <c r="CUG175" s="90"/>
      <c r="CUH175" s="90"/>
      <c r="CUI175" s="90"/>
      <c r="CUJ175" s="90"/>
      <c r="CUK175" s="90"/>
      <c r="CUL175" s="90"/>
      <c r="CUM175" s="90"/>
      <c r="CUN175" s="90"/>
      <c r="CUO175" s="90"/>
      <c r="CUP175" s="90"/>
      <c r="CUQ175" s="90"/>
      <c r="CUR175" s="90"/>
      <c r="CUS175" s="90"/>
      <c r="CUT175" s="90"/>
      <c r="CUU175" s="90"/>
      <c r="CUV175" s="90"/>
      <c r="CUW175" s="90"/>
      <c r="CUX175" s="90"/>
      <c r="CUY175" s="90"/>
      <c r="CUZ175" s="90"/>
      <c r="CVA175" s="90"/>
      <c r="CVB175" s="90"/>
      <c r="CVC175" s="90"/>
      <c r="CVD175" s="90"/>
      <c r="CVE175" s="90"/>
      <c r="CVF175" s="90"/>
      <c r="CVG175" s="90"/>
      <c r="CVH175" s="90"/>
      <c r="CVI175" s="90"/>
      <c r="CVJ175" s="90"/>
      <c r="CVK175" s="90"/>
      <c r="CVL175" s="90"/>
      <c r="CVM175" s="90"/>
      <c r="CVN175" s="90"/>
      <c r="CVO175" s="90"/>
      <c r="CVP175" s="90"/>
      <c r="CVQ175" s="90"/>
      <c r="CVR175" s="90"/>
      <c r="CVS175" s="90"/>
      <c r="CVT175" s="90"/>
      <c r="CVU175" s="90"/>
      <c r="CVV175" s="90"/>
      <c r="CVW175" s="90"/>
      <c r="CVX175" s="90"/>
      <c r="CVY175" s="90"/>
      <c r="CVZ175" s="90"/>
      <c r="CWA175" s="90"/>
      <c r="CWB175" s="90"/>
      <c r="CWC175" s="90"/>
      <c r="CWD175" s="90"/>
      <c r="CWE175" s="90"/>
      <c r="CWF175" s="90"/>
      <c r="CWG175" s="90"/>
      <c r="CWH175" s="90"/>
      <c r="CWI175" s="90"/>
      <c r="CWJ175" s="90"/>
      <c r="CWK175" s="90"/>
      <c r="CWL175" s="90"/>
      <c r="CWM175" s="90"/>
      <c r="CWN175" s="90"/>
      <c r="CWO175" s="90"/>
      <c r="CWP175" s="90"/>
      <c r="CWQ175" s="90"/>
      <c r="CWR175" s="90"/>
      <c r="CWS175" s="90"/>
      <c r="CWT175" s="90"/>
      <c r="CWU175" s="90"/>
      <c r="CWV175" s="90"/>
      <c r="CWW175" s="90"/>
      <c r="CWX175" s="90"/>
      <c r="CWY175" s="90"/>
      <c r="CWZ175" s="90"/>
      <c r="CXA175" s="90"/>
      <c r="CXB175" s="90"/>
      <c r="CXC175" s="90"/>
      <c r="CXD175" s="90"/>
      <c r="CXE175" s="90"/>
      <c r="CXF175" s="90"/>
      <c r="CXG175" s="90"/>
      <c r="CXH175" s="90"/>
      <c r="CXI175" s="90"/>
      <c r="CXJ175" s="90"/>
      <c r="CXK175" s="90"/>
      <c r="CXL175" s="90"/>
      <c r="CXM175" s="90"/>
      <c r="CXN175" s="90"/>
      <c r="CXO175" s="90"/>
      <c r="CXP175" s="90"/>
      <c r="CXQ175" s="90"/>
      <c r="CXR175" s="90"/>
      <c r="CXS175" s="90"/>
      <c r="CXT175" s="90"/>
      <c r="CXU175" s="90"/>
      <c r="CXV175" s="90"/>
      <c r="CXW175" s="90"/>
      <c r="CXX175" s="90"/>
      <c r="CXY175" s="90"/>
      <c r="CXZ175" s="90"/>
      <c r="CYA175" s="90"/>
      <c r="CYB175" s="90"/>
      <c r="CYC175" s="90"/>
      <c r="CYD175" s="90"/>
      <c r="CYE175" s="90"/>
      <c r="CYF175" s="90"/>
      <c r="CYG175" s="90"/>
      <c r="CYH175" s="90"/>
      <c r="CYI175" s="90"/>
      <c r="CYJ175" s="90"/>
      <c r="CYK175" s="90"/>
      <c r="CYL175" s="90"/>
      <c r="CYM175" s="90"/>
      <c r="CYN175" s="90"/>
      <c r="CYO175" s="90"/>
      <c r="CYP175" s="90"/>
      <c r="CYQ175" s="90"/>
      <c r="CYR175" s="90"/>
      <c r="CYS175" s="90"/>
      <c r="CYT175" s="90"/>
      <c r="CYU175" s="90"/>
      <c r="CYV175" s="90"/>
      <c r="CYW175" s="90"/>
      <c r="CYX175" s="90"/>
      <c r="CYY175" s="90"/>
      <c r="CYZ175" s="90"/>
      <c r="CZA175" s="90"/>
      <c r="CZB175" s="90"/>
      <c r="CZC175" s="90"/>
      <c r="CZD175" s="90"/>
      <c r="CZE175" s="90"/>
      <c r="CZF175" s="90"/>
      <c r="CZG175" s="90"/>
      <c r="CZH175" s="90"/>
      <c r="CZI175" s="90"/>
      <c r="CZJ175" s="90"/>
      <c r="CZK175" s="90"/>
      <c r="CZL175" s="90"/>
      <c r="CZM175" s="90"/>
      <c r="CZN175" s="90"/>
      <c r="CZO175" s="90"/>
      <c r="CZP175" s="90"/>
      <c r="CZQ175" s="90"/>
      <c r="CZR175" s="90"/>
      <c r="CZS175" s="90"/>
      <c r="CZT175" s="90"/>
      <c r="CZU175" s="90"/>
      <c r="CZV175" s="90"/>
      <c r="CZW175" s="90"/>
      <c r="CZX175" s="90"/>
      <c r="CZY175" s="90"/>
      <c r="CZZ175" s="90"/>
      <c r="DAA175" s="90"/>
      <c r="DAB175" s="90"/>
      <c r="DAC175" s="90"/>
      <c r="DAD175" s="90"/>
      <c r="DAE175" s="90"/>
      <c r="DAF175" s="90"/>
      <c r="DAG175" s="90"/>
      <c r="DAH175" s="90"/>
      <c r="DAI175" s="90"/>
      <c r="DAJ175" s="90"/>
      <c r="DAK175" s="90"/>
      <c r="DAL175" s="90"/>
      <c r="DAM175" s="90"/>
      <c r="DAN175" s="90"/>
      <c r="DAO175" s="90"/>
      <c r="DAP175" s="90"/>
      <c r="DAQ175" s="90"/>
      <c r="DAR175" s="90"/>
      <c r="DAS175" s="90"/>
      <c r="DAT175" s="90"/>
      <c r="DAU175" s="90"/>
      <c r="DAV175" s="90"/>
      <c r="DAW175" s="90"/>
      <c r="DAX175" s="90"/>
      <c r="DAY175" s="90"/>
      <c r="DAZ175" s="90"/>
      <c r="DBA175" s="90"/>
      <c r="DBB175" s="90"/>
      <c r="DBC175" s="90"/>
      <c r="DBD175" s="90"/>
      <c r="DBE175" s="90"/>
      <c r="DBF175" s="90"/>
      <c r="DBG175" s="90"/>
      <c r="DBH175" s="90"/>
      <c r="DBI175" s="90"/>
      <c r="DBJ175" s="90"/>
      <c r="DBK175" s="90"/>
      <c r="DBL175" s="90"/>
      <c r="DBM175" s="90"/>
      <c r="DBN175" s="90"/>
      <c r="DBO175" s="90"/>
      <c r="DBP175" s="90"/>
      <c r="DBQ175" s="90"/>
      <c r="DBR175" s="90"/>
      <c r="DBS175" s="90"/>
      <c r="DBT175" s="90"/>
      <c r="DBU175" s="90"/>
      <c r="DBV175" s="90"/>
      <c r="DBW175" s="90"/>
      <c r="DBX175" s="90"/>
      <c r="DBY175" s="90"/>
      <c r="DBZ175" s="90"/>
      <c r="DCA175" s="90"/>
      <c r="DCB175" s="90"/>
      <c r="DCC175" s="90"/>
      <c r="DCD175" s="90"/>
      <c r="DCE175" s="90"/>
      <c r="DCF175" s="90"/>
      <c r="DCG175" s="90"/>
      <c r="DCH175" s="90"/>
      <c r="DCI175" s="90"/>
      <c r="DCJ175" s="90"/>
      <c r="DCK175" s="90"/>
      <c r="DCL175" s="90"/>
      <c r="DCM175" s="90"/>
      <c r="DCN175" s="90"/>
      <c r="DCO175" s="90"/>
      <c r="DCP175" s="90"/>
      <c r="DCQ175" s="90"/>
      <c r="DCR175" s="90"/>
      <c r="DCS175" s="90"/>
      <c r="DCT175" s="90"/>
      <c r="DCU175" s="90"/>
      <c r="DCV175" s="90"/>
      <c r="DCW175" s="90"/>
      <c r="DCX175" s="90"/>
      <c r="DCY175" s="90"/>
      <c r="DCZ175" s="90"/>
      <c r="DDA175" s="90"/>
      <c r="DDB175" s="90"/>
      <c r="DDC175" s="90"/>
      <c r="DDD175" s="90"/>
      <c r="DDE175" s="90"/>
      <c r="DDF175" s="90"/>
      <c r="DDG175" s="90"/>
      <c r="DDH175" s="90"/>
      <c r="DDI175" s="90"/>
      <c r="DDJ175" s="90"/>
      <c r="DDK175" s="90"/>
      <c r="DDL175" s="90"/>
      <c r="DDM175" s="90"/>
      <c r="DDN175" s="90"/>
      <c r="DDO175" s="90"/>
      <c r="DDP175" s="90"/>
      <c r="DDQ175" s="90"/>
      <c r="DDR175" s="90"/>
      <c r="DDS175" s="90"/>
      <c r="DDT175" s="90"/>
      <c r="DDU175" s="90"/>
      <c r="DDV175" s="90"/>
      <c r="DDW175" s="90"/>
      <c r="DDX175" s="90"/>
      <c r="DDY175" s="90"/>
      <c r="DDZ175" s="90"/>
      <c r="DEA175" s="90"/>
      <c r="DEB175" s="90"/>
      <c r="DEC175" s="90"/>
      <c r="DED175" s="90"/>
      <c r="DEE175" s="90"/>
      <c r="DEF175" s="90"/>
      <c r="DEG175" s="90"/>
      <c r="DEH175" s="90"/>
      <c r="DEI175" s="90"/>
      <c r="DEJ175" s="90"/>
      <c r="DEK175" s="90"/>
      <c r="DEL175" s="90"/>
      <c r="DEM175" s="90"/>
      <c r="DEN175" s="90"/>
      <c r="DEO175" s="90"/>
      <c r="DEP175" s="90"/>
      <c r="DEQ175" s="90"/>
      <c r="DER175" s="90"/>
      <c r="DES175" s="90"/>
      <c r="DET175" s="90"/>
      <c r="DEU175" s="90"/>
      <c r="DEV175" s="90"/>
      <c r="DEW175" s="90"/>
      <c r="DEX175" s="90"/>
      <c r="DEY175" s="90"/>
      <c r="DEZ175" s="90"/>
      <c r="DFA175" s="90"/>
      <c r="DFB175" s="90"/>
      <c r="DFC175" s="90"/>
      <c r="DFD175" s="90"/>
      <c r="DFE175" s="90"/>
      <c r="DFF175" s="90"/>
      <c r="DFG175" s="90"/>
      <c r="DFH175" s="90"/>
      <c r="DFI175" s="90"/>
      <c r="DFJ175" s="90"/>
      <c r="DFK175" s="90"/>
      <c r="DFL175" s="90"/>
      <c r="DFM175" s="90"/>
      <c r="DFN175" s="90"/>
      <c r="DFO175" s="90"/>
      <c r="DFP175" s="90"/>
      <c r="DFQ175" s="90"/>
      <c r="DFR175" s="90"/>
      <c r="DFS175" s="90"/>
      <c r="DFT175" s="90"/>
      <c r="DFU175" s="90"/>
      <c r="DFV175" s="90"/>
      <c r="DFW175" s="90"/>
      <c r="DFX175" s="90"/>
      <c r="DFY175" s="90"/>
      <c r="DFZ175" s="90"/>
      <c r="DGA175" s="90"/>
      <c r="DGB175" s="90"/>
      <c r="DGC175" s="90"/>
      <c r="DGD175" s="90"/>
      <c r="DGE175" s="90"/>
      <c r="DGF175" s="90"/>
      <c r="DGG175" s="90"/>
      <c r="DGH175" s="90"/>
      <c r="DGI175" s="90"/>
      <c r="DGJ175" s="90"/>
      <c r="DGK175" s="90"/>
      <c r="DGL175" s="90"/>
      <c r="DGM175" s="90"/>
      <c r="DGN175" s="90"/>
      <c r="DGO175" s="90"/>
      <c r="DGP175" s="90"/>
      <c r="DGQ175" s="90"/>
      <c r="DGR175" s="90"/>
      <c r="DGS175" s="90"/>
      <c r="DGT175" s="90"/>
      <c r="DGU175" s="90"/>
      <c r="DGV175" s="90"/>
      <c r="DGW175" s="90"/>
      <c r="DGX175" s="90"/>
      <c r="DGY175" s="90"/>
      <c r="DGZ175" s="90"/>
      <c r="DHA175" s="90"/>
      <c r="DHB175" s="90"/>
      <c r="DHC175" s="90"/>
      <c r="DHD175" s="90"/>
      <c r="DHE175" s="90"/>
      <c r="DHF175" s="90"/>
      <c r="DHG175" s="90"/>
      <c r="DHH175" s="90"/>
      <c r="DHI175" s="90"/>
      <c r="DHJ175" s="90"/>
      <c r="DHK175" s="90"/>
      <c r="DHL175" s="90"/>
      <c r="DHM175" s="90"/>
      <c r="DHN175" s="90"/>
      <c r="DHO175" s="90"/>
      <c r="DHP175" s="90"/>
      <c r="DHQ175" s="90"/>
      <c r="DHR175" s="90"/>
      <c r="DHS175" s="90"/>
      <c r="DHT175" s="90"/>
      <c r="DHU175" s="90"/>
      <c r="DHV175" s="90"/>
      <c r="DHW175" s="90"/>
      <c r="DHX175" s="90"/>
      <c r="DHY175" s="90"/>
      <c r="DHZ175" s="90"/>
      <c r="DIA175" s="90"/>
      <c r="DIB175" s="90"/>
      <c r="DIC175" s="90"/>
      <c r="DID175" s="90"/>
      <c r="DIE175" s="90"/>
      <c r="DIF175" s="90"/>
      <c r="DIG175" s="90"/>
      <c r="DIH175" s="90"/>
      <c r="DII175" s="90"/>
      <c r="DIJ175" s="90"/>
      <c r="DIK175" s="90"/>
      <c r="DIL175" s="90"/>
      <c r="DIM175" s="90"/>
      <c r="DIN175" s="90"/>
      <c r="DIO175" s="90"/>
      <c r="DIP175" s="90"/>
      <c r="DIQ175" s="90"/>
      <c r="DIR175" s="90"/>
      <c r="DIS175" s="90"/>
      <c r="DIT175" s="90"/>
      <c r="DIU175" s="90"/>
      <c r="DIV175" s="90"/>
      <c r="DIW175" s="90"/>
      <c r="DIX175" s="90"/>
      <c r="DIY175" s="90"/>
      <c r="DIZ175" s="90"/>
      <c r="DJA175" s="90"/>
      <c r="DJB175" s="90"/>
      <c r="DJC175" s="90"/>
      <c r="DJD175" s="90"/>
      <c r="DJE175" s="90"/>
      <c r="DJF175" s="90"/>
      <c r="DJG175" s="90"/>
      <c r="DJH175" s="90"/>
      <c r="DJI175" s="90"/>
      <c r="DJJ175" s="90"/>
      <c r="DJK175" s="90"/>
      <c r="DJL175" s="90"/>
      <c r="DJM175" s="90"/>
      <c r="DJN175" s="90"/>
      <c r="DJO175" s="90"/>
      <c r="DJP175" s="90"/>
      <c r="DJQ175" s="90"/>
      <c r="DJR175" s="90"/>
      <c r="DJS175" s="90"/>
      <c r="DJT175" s="90"/>
      <c r="DJU175" s="90"/>
      <c r="DJV175" s="90"/>
      <c r="DJW175" s="90"/>
      <c r="DJX175" s="90"/>
      <c r="DJY175" s="90"/>
      <c r="DJZ175" s="90"/>
      <c r="DKA175" s="90"/>
      <c r="DKB175" s="90"/>
      <c r="DKC175" s="90"/>
      <c r="DKD175" s="90"/>
      <c r="DKE175" s="90"/>
      <c r="DKF175" s="90"/>
      <c r="DKG175" s="90"/>
      <c r="DKH175" s="90"/>
      <c r="DKI175" s="90"/>
      <c r="DKJ175" s="90"/>
      <c r="DKK175" s="90"/>
      <c r="DKL175" s="90"/>
      <c r="DKM175" s="90"/>
      <c r="DKN175" s="90"/>
      <c r="DKO175" s="90"/>
      <c r="DKP175" s="90"/>
      <c r="DKQ175" s="90"/>
      <c r="DKR175" s="90"/>
      <c r="DKS175" s="90"/>
      <c r="DKT175" s="90"/>
      <c r="DKU175" s="90"/>
      <c r="DKV175" s="90"/>
      <c r="DKW175" s="90"/>
      <c r="DKX175" s="90"/>
      <c r="DKY175" s="90"/>
      <c r="DKZ175" s="90"/>
      <c r="DLA175" s="90"/>
      <c r="DLB175" s="90"/>
      <c r="DLC175" s="90"/>
      <c r="DLD175" s="90"/>
      <c r="DLE175" s="90"/>
      <c r="DLF175" s="90"/>
      <c r="DLG175" s="90"/>
      <c r="DLH175" s="90"/>
      <c r="DLI175" s="90"/>
      <c r="DLJ175" s="90"/>
      <c r="DLK175" s="90"/>
      <c r="DLL175" s="90"/>
      <c r="DLM175" s="90"/>
      <c r="DLN175" s="90"/>
      <c r="DLO175" s="90"/>
      <c r="DLP175" s="90"/>
      <c r="DLQ175" s="90"/>
      <c r="DLR175" s="90"/>
      <c r="DLS175" s="90"/>
      <c r="DLT175" s="90"/>
      <c r="DLU175" s="90"/>
      <c r="DLV175" s="90"/>
      <c r="DLW175" s="90"/>
      <c r="DLX175" s="90"/>
      <c r="DLY175" s="90"/>
      <c r="DLZ175" s="90"/>
      <c r="DMA175" s="90"/>
      <c r="DMB175" s="90"/>
      <c r="DMC175" s="90"/>
      <c r="DMD175" s="90"/>
      <c r="DME175" s="90"/>
      <c r="DMF175" s="90"/>
      <c r="DMG175" s="90"/>
      <c r="DMH175" s="90"/>
      <c r="DMI175" s="90"/>
      <c r="DMJ175" s="90"/>
      <c r="DMK175" s="90"/>
      <c r="DML175" s="90"/>
      <c r="DMM175" s="90"/>
      <c r="DMN175" s="90"/>
      <c r="DMO175" s="90"/>
      <c r="DMP175" s="90"/>
      <c r="DMQ175" s="90"/>
      <c r="DMR175" s="90"/>
      <c r="DMS175" s="90"/>
      <c r="DMT175" s="90"/>
      <c r="DMU175" s="90"/>
      <c r="DMV175" s="90"/>
      <c r="DMW175" s="90"/>
      <c r="DMX175" s="90"/>
      <c r="DMY175" s="90"/>
      <c r="DMZ175" s="90"/>
      <c r="DNA175" s="90"/>
      <c r="DNB175" s="90"/>
      <c r="DNC175" s="90"/>
      <c r="DND175" s="90"/>
      <c r="DNE175" s="90"/>
      <c r="DNF175" s="90"/>
      <c r="DNG175" s="90"/>
      <c r="DNH175" s="90"/>
      <c r="DNI175" s="90"/>
      <c r="DNJ175" s="90"/>
      <c r="DNK175" s="90"/>
      <c r="DNL175" s="90"/>
      <c r="DNM175" s="90"/>
      <c r="DNN175" s="90"/>
      <c r="DNO175" s="90"/>
      <c r="DNP175" s="90"/>
      <c r="DNQ175" s="90"/>
      <c r="DNR175" s="90"/>
      <c r="DNS175" s="90"/>
      <c r="DNT175" s="90"/>
      <c r="DNU175" s="90"/>
      <c r="DNV175" s="90"/>
      <c r="DNW175" s="90"/>
      <c r="DNX175" s="90"/>
      <c r="DNY175" s="90"/>
      <c r="DNZ175" s="90"/>
      <c r="DOA175" s="90"/>
      <c r="DOB175" s="90"/>
      <c r="DOC175" s="90"/>
      <c r="DOD175" s="90"/>
      <c r="DOE175" s="90"/>
      <c r="DOF175" s="90"/>
      <c r="DOG175" s="90"/>
      <c r="DOH175" s="90"/>
      <c r="DOI175" s="90"/>
      <c r="DOJ175" s="90"/>
      <c r="DOK175" s="90"/>
      <c r="DOL175" s="90"/>
      <c r="DOM175" s="90"/>
      <c r="DON175" s="90"/>
      <c r="DOO175" s="90"/>
      <c r="DOP175" s="90"/>
      <c r="DOQ175" s="90"/>
      <c r="DOR175" s="90"/>
      <c r="DOS175" s="90"/>
      <c r="DOT175" s="90"/>
      <c r="DOU175" s="90"/>
      <c r="DOV175" s="90"/>
      <c r="DOW175" s="90"/>
      <c r="DOX175" s="90"/>
      <c r="DOY175" s="90"/>
      <c r="DOZ175" s="90"/>
      <c r="DPA175" s="90"/>
      <c r="DPB175" s="90"/>
      <c r="DPC175" s="90"/>
      <c r="DPD175" s="90"/>
      <c r="DPE175" s="90"/>
      <c r="DPF175" s="90"/>
      <c r="DPG175" s="90"/>
      <c r="DPH175" s="90"/>
      <c r="DPI175" s="90"/>
      <c r="DPJ175" s="90"/>
      <c r="DPK175" s="90"/>
      <c r="DPL175" s="90"/>
      <c r="DPM175" s="90"/>
      <c r="DPN175" s="90"/>
      <c r="DPO175" s="90"/>
      <c r="DPP175" s="90"/>
      <c r="DPQ175" s="90"/>
      <c r="DPR175" s="90"/>
      <c r="DPS175" s="90"/>
      <c r="DPT175" s="90"/>
      <c r="DPU175" s="90"/>
      <c r="DPV175" s="90"/>
      <c r="DPW175" s="90"/>
      <c r="DPX175" s="90"/>
      <c r="DPY175" s="90"/>
      <c r="DPZ175" s="90"/>
      <c r="DQA175" s="90"/>
      <c r="DQB175" s="90"/>
      <c r="DQC175" s="90"/>
      <c r="DQD175" s="90"/>
      <c r="DQE175" s="90"/>
      <c r="DQF175" s="90"/>
      <c r="DQG175" s="90"/>
      <c r="DQH175" s="90"/>
      <c r="DQI175" s="90"/>
      <c r="DQJ175" s="90"/>
      <c r="DQK175" s="90"/>
      <c r="DQL175" s="90"/>
      <c r="DQM175" s="90"/>
      <c r="DQN175" s="90"/>
      <c r="DQO175" s="90"/>
      <c r="DQP175" s="90"/>
      <c r="DQQ175" s="90"/>
      <c r="DQR175" s="90"/>
      <c r="DQS175" s="90"/>
      <c r="DQT175" s="90"/>
      <c r="DQU175" s="90"/>
      <c r="DQV175" s="90"/>
      <c r="DQW175" s="90"/>
      <c r="DQX175" s="90"/>
      <c r="DQY175" s="90"/>
      <c r="DQZ175" s="90"/>
      <c r="DRA175" s="90"/>
      <c r="DRB175" s="90"/>
      <c r="DRC175" s="90"/>
      <c r="DRD175" s="90"/>
      <c r="DRE175" s="90"/>
      <c r="DRF175" s="90"/>
      <c r="DRG175" s="90"/>
      <c r="DRH175" s="90"/>
      <c r="DRI175" s="90"/>
      <c r="DRJ175" s="90"/>
      <c r="DRK175" s="90"/>
      <c r="DRL175" s="90"/>
      <c r="DRM175" s="90"/>
      <c r="DRN175" s="90"/>
      <c r="DRO175" s="90"/>
      <c r="DRP175" s="90"/>
      <c r="DRQ175" s="90"/>
      <c r="DRR175" s="90"/>
      <c r="DRS175" s="90"/>
      <c r="DRT175" s="90"/>
      <c r="DRU175" s="90"/>
      <c r="DRV175" s="90"/>
      <c r="DRW175" s="90"/>
      <c r="DRX175" s="90"/>
      <c r="DRY175" s="90"/>
      <c r="DRZ175" s="90"/>
      <c r="DSA175" s="90"/>
      <c r="DSB175" s="90"/>
      <c r="DSC175" s="90"/>
      <c r="DSD175" s="90"/>
      <c r="DSE175" s="90"/>
      <c r="DSF175" s="90"/>
      <c r="DSG175" s="90"/>
      <c r="DSH175" s="90"/>
      <c r="DSI175" s="90"/>
      <c r="DSJ175" s="90"/>
      <c r="DSK175" s="90"/>
      <c r="DSL175" s="90"/>
      <c r="DSM175" s="90"/>
      <c r="DSN175" s="90"/>
      <c r="DSO175" s="90"/>
      <c r="DSP175" s="90"/>
      <c r="DSQ175" s="90"/>
      <c r="DSR175" s="90"/>
      <c r="DSS175" s="90"/>
      <c r="DST175" s="90"/>
      <c r="DSU175" s="90"/>
      <c r="DSV175" s="90"/>
      <c r="DSW175" s="90"/>
      <c r="DSX175" s="90"/>
      <c r="DSY175" s="90"/>
      <c r="DSZ175" s="90"/>
      <c r="DTA175" s="90"/>
      <c r="DTB175" s="90"/>
      <c r="DTC175" s="90"/>
      <c r="DTD175" s="90"/>
      <c r="DTE175" s="90"/>
      <c r="DTF175" s="90"/>
      <c r="DTG175" s="90"/>
      <c r="DTH175" s="90"/>
      <c r="DTI175" s="90"/>
      <c r="DTJ175" s="90"/>
      <c r="DTK175" s="90"/>
      <c r="DTL175" s="90"/>
      <c r="DTM175" s="90"/>
      <c r="DTN175" s="90"/>
      <c r="DTO175" s="90"/>
      <c r="DTP175" s="90"/>
      <c r="DTQ175" s="90"/>
      <c r="DTR175" s="90"/>
      <c r="DTS175" s="90"/>
      <c r="DTT175" s="90"/>
      <c r="DTU175" s="90"/>
      <c r="DTV175" s="90"/>
      <c r="DTW175" s="90"/>
      <c r="DTX175" s="90"/>
      <c r="DTY175" s="90"/>
      <c r="DTZ175" s="90"/>
      <c r="DUA175" s="90"/>
      <c r="DUB175" s="90"/>
      <c r="DUC175" s="90"/>
      <c r="DUD175" s="90"/>
      <c r="DUE175" s="90"/>
      <c r="DUF175" s="90"/>
      <c r="DUG175" s="90"/>
      <c r="DUH175" s="90"/>
      <c r="DUI175" s="90"/>
      <c r="DUJ175" s="90"/>
      <c r="DUK175" s="90"/>
      <c r="DUL175" s="90"/>
      <c r="DUM175" s="90"/>
      <c r="DUN175" s="90"/>
      <c r="DUO175" s="90"/>
      <c r="DUP175" s="90"/>
      <c r="DUQ175" s="90"/>
      <c r="DUR175" s="90"/>
      <c r="DUS175" s="90"/>
      <c r="DUT175" s="90"/>
      <c r="DUU175" s="90"/>
      <c r="DUV175" s="90"/>
      <c r="DUW175" s="90"/>
      <c r="DUX175" s="90"/>
      <c r="DUY175" s="90"/>
      <c r="DUZ175" s="90"/>
      <c r="DVA175" s="90"/>
      <c r="DVB175" s="90"/>
      <c r="DVC175" s="90"/>
      <c r="DVD175" s="90"/>
      <c r="DVE175" s="90"/>
      <c r="DVF175" s="90"/>
      <c r="DVG175" s="90"/>
      <c r="DVH175" s="90"/>
      <c r="DVI175" s="90"/>
      <c r="DVJ175" s="90"/>
      <c r="DVK175" s="90"/>
      <c r="DVL175" s="90"/>
      <c r="DVM175" s="90"/>
      <c r="DVN175" s="90"/>
      <c r="DVO175" s="90"/>
      <c r="DVP175" s="90"/>
      <c r="DVQ175" s="90"/>
      <c r="DVR175" s="90"/>
      <c r="DVS175" s="90"/>
      <c r="DVT175" s="90"/>
      <c r="DVU175" s="90"/>
      <c r="DVV175" s="90"/>
      <c r="DVW175" s="90"/>
      <c r="DVX175" s="90"/>
      <c r="DVY175" s="90"/>
      <c r="DVZ175" s="90"/>
      <c r="DWA175" s="90"/>
      <c r="DWB175" s="90"/>
      <c r="DWC175" s="90"/>
      <c r="DWD175" s="90"/>
      <c r="DWE175" s="90"/>
      <c r="DWF175" s="90"/>
      <c r="DWG175" s="90"/>
      <c r="DWH175" s="90"/>
      <c r="DWI175" s="90"/>
      <c r="DWJ175" s="90"/>
      <c r="DWK175" s="90"/>
      <c r="DWL175" s="90"/>
      <c r="DWM175" s="90"/>
      <c r="DWN175" s="90"/>
      <c r="DWO175" s="90"/>
      <c r="DWP175" s="90"/>
      <c r="DWQ175" s="90"/>
      <c r="DWR175" s="90"/>
      <c r="DWS175" s="90"/>
      <c r="DWT175" s="90"/>
      <c r="DWU175" s="90"/>
      <c r="DWV175" s="90"/>
      <c r="DWW175" s="90"/>
      <c r="DWX175" s="90"/>
      <c r="DWY175" s="90"/>
      <c r="DWZ175" s="90"/>
      <c r="DXA175" s="90"/>
      <c r="DXB175" s="90"/>
      <c r="DXC175" s="90"/>
      <c r="DXD175" s="90"/>
      <c r="DXE175" s="90"/>
      <c r="DXF175" s="90"/>
      <c r="DXG175" s="90"/>
      <c r="DXH175" s="90"/>
      <c r="DXI175" s="90"/>
      <c r="DXJ175" s="90"/>
      <c r="DXK175" s="90"/>
      <c r="DXL175" s="90"/>
      <c r="DXM175" s="90"/>
      <c r="DXN175" s="90"/>
      <c r="DXO175" s="90"/>
      <c r="DXP175" s="90"/>
      <c r="DXQ175" s="90"/>
      <c r="DXR175" s="90"/>
      <c r="DXS175" s="90"/>
      <c r="DXT175" s="90"/>
      <c r="DXU175" s="90"/>
      <c r="DXV175" s="90"/>
      <c r="DXW175" s="90"/>
      <c r="DXX175" s="90"/>
      <c r="DXY175" s="90"/>
      <c r="DXZ175" s="90"/>
      <c r="DYA175" s="90"/>
      <c r="DYB175" s="90"/>
      <c r="DYC175" s="90"/>
      <c r="DYD175" s="90"/>
      <c r="DYE175" s="90"/>
      <c r="DYF175" s="90"/>
      <c r="DYG175" s="90"/>
      <c r="DYH175" s="90"/>
      <c r="DYI175" s="90"/>
      <c r="DYJ175" s="90"/>
      <c r="DYK175" s="90"/>
      <c r="DYL175" s="90"/>
      <c r="DYM175" s="90"/>
      <c r="DYN175" s="90"/>
      <c r="DYO175" s="90"/>
      <c r="DYP175" s="90"/>
      <c r="DYQ175" s="90"/>
      <c r="DYR175" s="90"/>
      <c r="DYS175" s="90"/>
      <c r="DYT175" s="90"/>
      <c r="DYU175" s="90"/>
      <c r="DYV175" s="90"/>
      <c r="DYW175" s="90"/>
      <c r="DYX175" s="90"/>
      <c r="DYY175" s="90"/>
      <c r="DYZ175" s="90"/>
      <c r="DZA175" s="90"/>
      <c r="DZB175" s="90"/>
      <c r="DZC175" s="90"/>
      <c r="DZD175" s="90"/>
      <c r="DZE175" s="90"/>
      <c r="DZF175" s="90"/>
      <c r="DZG175" s="90"/>
      <c r="DZH175" s="90"/>
      <c r="DZI175" s="90"/>
      <c r="DZJ175" s="90"/>
      <c r="DZK175" s="90"/>
      <c r="DZL175" s="90"/>
      <c r="DZM175" s="90"/>
      <c r="DZN175" s="90"/>
      <c r="DZO175" s="90"/>
      <c r="DZP175" s="90"/>
      <c r="DZQ175" s="90"/>
      <c r="DZR175" s="90"/>
      <c r="DZS175" s="90"/>
      <c r="DZT175" s="90"/>
      <c r="DZU175" s="90"/>
      <c r="DZV175" s="90"/>
      <c r="DZW175" s="90"/>
      <c r="DZX175" s="90"/>
      <c r="DZY175" s="90"/>
      <c r="DZZ175" s="90"/>
      <c r="EAA175" s="90"/>
      <c r="EAB175" s="90"/>
      <c r="EAC175" s="90"/>
      <c r="EAD175" s="90"/>
      <c r="EAE175" s="90"/>
      <c r="EAF175" s="90"/>
      <c r="EAG175" s="90"/>
      <c r="EAH175" s="90"/>
      <c r="EAI175" s="90"/>
      <c r="EAJ175" s="90"/>
      <c r="EAK175" s="90"/>
      <c r="EAL175" s="90"/>
      <c r="EAM175" s="90"/>
      <c r="EAN175" s="90"/>
      <c r="EAO175" s="90"/>
      <c r="EAP175" s="90"/>
      <c r="EAQ175" s="90"/>
      <c r="EAR175" s="90"/>
      <c r="EAS175" s="90"/>
      <c r="EAT175" s="90"/>
      <c r="EAU175" s="90"/>
      <c r="EAV175" s="90"/>
      <c r="EAW175" s="90"/>
      <c r="EAX175" s="90"/>
      <c r="EAY175" s="90"/>
      <c r="EAZ175" s="90"/>
      <c r="EBA175" s="90"/>
      <c r="EBB175" s="90"/>
      <c r="EBC175" s="90"/>
      <c r="EBD175" s="90"/>
      <c r="EBE175" s="90"/>
      <c r="EBF175" s="90"/>
      <c r="EBG175" s="90"/>
      <c r="EBH175" s="90"/>
      <c r="EBI175" s="90"/>
      <c r="EBJ175" s="90"/>
      <c r="EBK175" s="90"/>
      <c r="EBL175" s="90"/>
      <c r="EBM175" s="90"/>
      <c r="EBN175" s="90"/>
      <c r="EBO175" s="90"/>
      <c r="EBP175" s="90"/>
      <c r="EBQ175" s="90"/>
      <c r="EBR175" s="90"/>
      <c r="EBS175" s="90"/>
      <c r="EBT175" s="90"/>
      <c r="EBU175" s="90"/>
      <c r="EBV175" s="90"/>
      <c r="EBW175" s="90"/>
      <c r="EBX175" s="90"/>
      <c r="EBY175" s="90"/>
      <c r="EBZ175" s="90"/>
      <c r="ECA175" s="90"/>
      <c r="ECB175" s="90"/>
      <c r="ECC175" s="90"/>
      <c r="ECD175" s="90"/>
      <c r="ECE175" s="90"/>
      <c r="ECF175" s="90"/>
      <c r="ECG175" s="90"/>
      <c r="ECH175" s="90"/>
      <c r="ECI175" s="90"/>
      <c r="ECJ175" s="90"/>
      <c r="ECK175" s="90"/>
      <c r="ECL175" s="90"/>
      <c r="ECM175" s="90"/>
      <c r="ECN175" s="90"/>
      <c r="ECO175" s="90"/>
      <c r="ECP175" s="90"/>
      <c r="ECQ175" s="90"/>
      <c r="ECR175" s="90"/>
      <c r="ECS175" s="90"/>
      <c r="ECT175" s="90"/>
      <c r="ECU175" s="90"/>
      <c r="ECV175" s="90"/>
      <c r="ECW175" s="90"/>
      <c r="ECX175" s="90"/>
      <c r="ECY175" s="90"/>
      <c r="ECZ175" s="90"/>
      <c r="EDA175" s="90"/>
      <c r="EDB175" s="90"/>
      <c r="EDC175" s="90"/>
      <c r="EDD175" s="90"/>
      <c r="EDE175" s="90"/>
      <c r="EDF175" s="90"/>
      <c r="EDG175" s="90"/>
      <c r="EDH175" s="90"/>
      <c r="EDI175" s="90"/>
      <c r="EDJ175" s="90"/>
      <c r="EDK175" s="90"/>
      <c r="EDL175" s="90"/>
      <c r="EDM175" s="90"/>
      <c r="EDN175" s="90"/>
      <c r="EDO175" s="90"/>
      <c r="EDP175" s="90"/>
      <c r="EDQ175" s="90"/>
      <c r="EDR175" s="90"/>
      <c r="EDS175" s="90"/>
      <c r="EDT175" s="90"/>
      <c r="EDU175" s="90"/>
      <c r="EDV175" s="90"/>
      <c r="EDW175" s="90"/>
      <c r="EDX175" s="90"/>
      <c r="EDY175" s="90"/>
      <c r="EDZ175" s="90"/>
      <c r="EEA175" s="90"/>
      <c r="EEB175" s="90"/>
      <c r="EEC175" s="90"/>
      <c r="EED175" s="90"/>
      <c r="EEE175" s="90"/>
      <c r="EEF175" s="90"/>
      <c r="EEG175" s="90"/>
      <c r="EEH175" s="90"/>
      <c r="EEI175" s="90"/>
      <c r="EEJ175" s="90"/>
      <c r="EEK175" s="90"/>
      <c r="EEL175" s="90"/>
      <c r="EEM175" s="90"/>
      <c r="EEN175" s="90"/>
      <c r="EEO175" s="90"/>
      <c r="EEP175" s="90"/>
      <c r="EEQ175" s="90"/>
      <c r="EER175" s="90"/>
      <c r="EES175" s="90"/>
      <c r="EET175" s="90"/>
      <c r="EEU175" s="90"/>
      <c r="EEV175" s="90"/>
      <c r="EEW175" s="90"/>
      <c r="EEX175" s="90"/>
      <c r="EEY175" s="90"/>
      <c r="EEZ175" s="90"/>
      <c r="EFA175" s="90"/>
      <c r="EFB175" s="90"/>
      <c r="EFC175" s="90"/>
      <c r="EFD175" s="90"/>
      <c r="EFE175" s="90"/>
      <c r="EFF175" s="90"/>
      <c r="EFG175" s="90"/>
      <c r="EFH175" s="90"/>
      <c r="EFI175" s="90"/>
      <c r="EFJ175" s="90"/>
      <c r="EFK175" s="90"/>
      <c r="EFL175" s="90"/>
      <c r="EFM175" s="90"/>
      <c r="EFN175" s="90"/>
      <c r="EFO175" s="90"/>
      <c r="EFP175" s="90"/>
      <c r="EFQ175" s="90"/>
      <c r="EFR175" s="90"/>
      <c r="EFS175" s="90"/>
      <c r="EFT175" s="90"/>
      <c r="EFU175" s="90"/>
      <c r="EFV175" s="90"/>
      <c r="EFW175" s="90"/>
      <c r="EFX175" s="90"/>
      <c r="EFY175" s="90"/>
      <c r="EFZ175" s="90"/>
      <c r="EGA175" s="90"/>
      <c r="EGB175" s="90"/>
      <c r="EGC175" s="90"/>
      <c r="EGD175" s="90"/>
      <c r="EGE175" s="90"/>
      <c r="EGF175" s="90"/>
      <c r="EGG175" s="90"/>
      <c r="EGH175" s="90"/>
      <c r="EGI175" s="90"/>
      <c r="EGJ175" s="90"/>
      <c r="EGK175" s="90"/>
      <c r="EGL175" s="90"/>
      <c r="EGM175" s="90"/>
      <c r="EGN175" s="90"/>
      <c r="EGO175" s="90"/>
      <c r="EGP175" s="90"/>
      <c r="EGQ175" s="90"/>
      <c r="EGR175" s="90"/>
      <c r="EGS175" s="90"/>
      <c r="EGT175" s="90"/>
      <c r="EGU175" s="90"/>
      <c r="EGV175" s="90"/>
      <c r="EGW175" s="90"/>
      <c r="EGX175" s="90"/>
      <c r="EGY175" s="90"/>
      <c r="EGZ175" s="90"/>
      <c r="EHA175" s="90"/>
      <c r="EHB175" s="90"/>
      <c r="EHC175" s="90"/>
      <c r="EHD175" s="90"/>
      <c r="EHE175" s="90"/>
      <c r="EHF175" s="90"/>
      <c r="EHG175" s="90"/>
      <c r="EHH175" s="90"/>
      <c r="EHI175" s="90"/>
      <c r="EHJ175" s="90"/>
      <c r="EHK175" s="90"/>
      <c r="EHL175" s="90"/>
      <c r="EHM175" s="90"/>
      <c r="EHN175" s="90"/>
      <c r="EHO175" s="90"/>
      <c r="EHP175" s="90"/>
      <c r="EHQ175" s="90"/>
      <c r="EHR175" s="90"/>
      <c r="EHS175" s="90"/>
      <c r="EHT175" s="90"/>
      <c r="EHU175" s="90"/>
      <c r="EHV175" s="90"/>
      <c r="EHW175" s="90"/>
      <c r="EHX175" s="90"/>
      <c r="EHY175" s="90"/>
      <c r="EHZ175" s="90"/>
      <c r="EIA175" s="90"/>
      <c r="EIB175" s="90"/>
      <c r="EIC175" s="90"/>
      <c r="EID175" s="90"/>
      <c r="EIE175" s="90"/>
      <c r="EIF175" s="90"/>
      <c r="EIG175" s="90"/>
      <c r="EIH175" s="90"/>
      <c r="EII175" s="90"/>
      <c r="EIJ175" s="90"/>
      <c r="EIK175" s="90"/>
      <c r="EIL175" s="90"/>
      <c r="EIM175" s="90"/>
      <c r="EIN175" s="90"/>
      <c r="EIO175" s="90"/>
      <c r="EIP175" s="90"/>
      <c r="EIQ175" s="90"/>
      <c r="EIR175" s="90"/>
      <c r="EIS175" s="90"/>
      <c r="EIT175" s="90"/>
      <c r="EIU175" s="90"/>
      <c r="EIV175" s="90"/>
      <c r="EIW175" s="90"/>
      <c r="EIX175" s="90"/>
      <c r="EIY175" s="90"/>
      <c r="EIZ175" s="90"/>
      <c r="EJA175" s="90"/>
      <c r="EJB175" s="90"/>
      <c r="EJC175" s="90"/>
      <c r="EJD175" s="90"/>
      <c r="EJE175" s="90"/>
      <c r="EJF175" s="90"/>
      <c r="EJG175" s="90"/>
      <c r="EJH175" s="90"/>
      <c r="EJI175" s="90"/>
      <c r="EJJ175" s="90"/>
      <c r="EJK175" s="90"/>
      <c r="EJL175" s="90"/>
      <c r="EJM175" s="90"/>
      <c r="EJN175" s="90"/>
      <c r="EJO175" s="90"/>
      <c r="EJP175" s="90"/>
      <c r="EJQ175" s="90"/>
      <c r="EJR175" s="90"/>
      <c r="EJS175" s="90"/>
      <c r="EJT175" s="90"/>
      <c r="EJU175" s="90"/>
      <c r="EJV175" s="90"/>
      <c r="EJW175" s="90"/>
      <c r="EJX175" s="90"/>
      <c r="EJY175" s="90"/>
      <c r="EJZ175" s="90"/>
      <c r="EKA175" s="90"/>
      <c r="EKB175" s="90"/>
      <c r="EKC175" s="90"/>
      <c r="EKD175" s="90"/>
      <c r="EKE175" s="90"/>
      <c r="EKF175" s="90"/>
      <c r="EKG175" s="90"/>
      <c r="EKH175" s="90"/>
      <c r="EKI175" s="90"/>
      <c r="EKJ175" s="90"/>
      <c r="EKK175" s="90"/>
      <c r="EKL175" s="90"/>
      <c r="EKM175" s="90"/>
      <c r="EKN175" s="90"/>
      <c r="EKO175" s="90"/>
      <c r="EKP175" s="90"/>
      <c r="EKQ175" s="90"/>
      <c r="EKR175" s="90"/>
      <c r="EKS175" s="90"/>
      <c r="EKT175" s="90"/>
      <c r="EKU175" s="90"/>
      <c r="EKV175" s="90"/>
      <c r="EKW175" s="90"/>
      <c r="EKX175" s="90"/>
      <c r="EKY175" s="90"/>
      <c r="EKZ175" s="90"/>
      <c r="ELA175" s="90"/>
      <c r="ELB175" s="90"/>
      <c r="ELC175" s="90"/>
      <c r="ELD175" s="90"/>
      <c r="ELE175" s="90"/>
      <c r="ELF175" s="90"/>
      <c r="ELG175" s="90"/>
      <c r="ELH175" s="90"/>
      <c r="ELI175" s="90"/>
      <c r="ELJ175" s="90"/>
      <c r="ELK175" s="90"/>
      <c r="ELL175" s="90"/>
      <c r="ELM175" s="90"/>
      <c r="ELN175" s="90"/>
      <c r="ELO175" s="90"/>
      <c r="ELP175" s="90"/>
      <c r="ELQ175" s="90"/>
      <c r="ELR175" s="90"/>
      <c r="ELS175" s="90"/>
      <c r="ELT175" s="90"/>
      <c r="ELU175" s="90"/>
      <c r="ELV175" s="90"/>
      <c r="ELW175" s="90"/>
      <c r="ELX175" s="90"/>
      <c r="ELY175" s="90"/>
      <c r="ELZ175" s="90"/>
      <c r="EMA175" s="90"/>
      <c r="EMB175" s="90"/>
      <c r="EMC175" s="90"/>
      <c r="EMD175" s="90"/>
      <c r="EME175" s="90"/>
      <c r="EMF175" s="90"/>
      <c r="EMG175" s="90"/>
      <c r="EMH175" s="90"/>
      <c r="EMI175" s="90"/>
      <c r="EMJ175" s="90"/>
      <c r="EMK175" s="90"/>
      <c r="EML175" s="90"/>
      <c r="EMM175" s="90"/>
      <c r="EMN175" s="90"/>
      <c r="EMO175" s="90"/>
      <c r="EMP175" s="90"/>
      <c r="EMQ175" s="90"/>
      <c r="EMR175" s="90"/>
      <c r="EMS175" s="90"/>
      <c r="EMT175" s="90"/>
      <c r="EMU175" s="90"/>
      <c r="EMV175" s="90"/>
      <c r="EMW175" s="90"/>
      <c r="EMX175" s="90"/>
      <c r="EMY175" s="90"/>
      <c r="EMZ175" s="90"/>
      <c r="ENA175" s="90"/>
      <c r="ENB175" s="90"/>
      <c r="ENC175" s="90"/>
      <c r="END175" s="90"/>
      <c r="ENE175" s="90"/>
      <c r="ENF175" s="90"/>
      <c r="ENG175" s="90"/>
      <c r="ENH175" s="90"/>
      <c r="ENI175" s="90"/>
      <c r="ENJ175" s="90"/>
      <c r="ENK175" s="90"/>
      <c r="ENL175" s="90"/>
      <c r="ENM175" s="90"/>
      <c r="ENN175" s="90"/>
      <c r="ENO175" s="90"/>
      <c r="ENP175" s="90"/>
      <c r="ENQ175" s="90"/>
      <c r="ENR175" s="90"/>
      <c r="ENS175" s="90"/>
      <c r="ENT175" s="90"/>
      <c r="ENU175" s="90"/>
      <c r="ENV175" s="90"/>
      <c r="ENW175" s="90"/>
      <c r="ENX175" s="90"/>
      <c r="ENY175" s="90"/>
      <c r="ENZ175" s="90"/>
      <c r="EOA175" s="90"/>
      <c r="EOB175" s="90"/>
      <c r="EOC175" s="90"/>
      <c r="EOD175" s="90"/>
      <c r="EOE175" s="90"/>
      <c r="EOF175" s="90"/>
      <c r="EOG175" s="90"/>
      <c r="EOH175" s="90"/>
      <c r="EOI175" s="90"/>
      <c r="EOJ175" s="90"/>
      <c r="EOK175" s="90"/>
      <c r="EOL175" s="90"/>
      <c r="EOM175" s="90"/>
      <c r="EON175" s="90"/>
      <c r="EOO175" s="90"/>
      <c r="EOP175" s="90"/>
      <c r="EOQ175" s="90"/>
      <c r="EOR175" s="90"/>
      <c r="EOS175" s="90"/>
      <c r="EOT175" s="90"/>
      <c r="EOU175" s="90"/>
      <c r="EOV175" s="90"/>
      <c r="EOW175" s="90"/>
      <c r="EOX175" s="90"/>
      <c r="EOY175" s="90"/>
      <c r="EOZ175" s="90"/>
      <c r="EPA175" s="90"/>
      <c r="EPB175" s="90"/>
      <c r="EPC175" s="90"/>
      <c r="EPD175" s="90"/>
      <c r="EPE175" s="90"/>
      <c r="EPF175" s="90"/>
      <c r="EPG175" s="90"/>
      <c r="EPH175" s="90"/>
      <c r="EPI175" s="90"/>
      <c r="EPJ175" s="90"/>
      <c r="EPK175" s="90"/>
      <c r="EPL175" s="90"/>
      <c r="EPM175" s="90"/>
      <c r="EPN175" s="90"/>
      <c r="EPO175" s="90"/>
      <c r="EPP175" s="90"/>
      <c r="EPQ175" s="90"/>
      <c r="EPR175" s="90"/>
      <c r="EPS175" s="90"/>
      <c r="EPT175" s="90"/>
      <c r="EPU175" s="90"/>
      <c r="EPV175" s="90"/>
      <c r="EPW175" s="90"/>
      <c r="EPX175" s="90"/>
      <c r="EPY175" s="90"/>
      <c r="EPZ175" s="90"/>
      <c r="EQA175" s="90"/>
      <c r="EQB175" s="90"/>
      <c r="EQC175" s="90"/>
      <c r="EQD175" s="90"/>
      <c r="EQE175" s="90"/>
      <c r="EQF175" s="90"/>
      <c r="EQG175" s="90"/>
      <c r="EQH175" s="90"/>
      <c r="EQI175" s="90"/>
      <c r="EQJ175" s="90"/>
      <c r="EQK175" s="90"/>
      <c r="EQL175" s="90"/>
      <c r="EQM175" s="90"/>
      <c r="EQN175" s="90"/>
      <c r="EQO175" s="90"/>
      <c r="EQP175" s="90"/>
      <c r="EQQ175" s="90"/>
      <c r="EQR175" s="90"/>
      <c r="EQS175" s="90"/>
      <c r="EQT175" s="90"/>
      <c r="EQU175" s="90"/>
      <c r="EQV175" s="90"/>
      <c r="EQW175" s="90"/>
      <c r="EQX175" s="90"/>
      <c r="EQY175" s="90"/>
      <c r="EQZ175" s="90"/>
      <c r="ERA175" s="90"/>
      <c r="ERB175" s="90"/>
      <c r="ERC175" s="90"/>
      <c r="ERD175" s="90"/>
      <c r="ERE175" s="90"/>
      <c r="ERF175" s="90"/>
      <c r="ERG175" s="90"/>
      <c r="ERH175" s="90"/>
      <c r="ERI175" s="90"/>
      <c r="ERJ175" s="90"/>
      <c r="ERK175" s="90"/>
      <c r="ERL175" s="90"/>
      <c r="ERM175" s="90"/>
      <c r="ERN175" s="90"/>
      <c r="ERO175" s="90"/>
      <c r="ERP175" s="90"/>
      <c r="ERQ175" s="90"/>
      <c r="ERR175" s="90"/>
      <c r="ERS175" s="90"/>
      <c r="ERT175" s="90"/>
      <c r="ERU175" s="90"/>
      <c r="ERV175" s="90"/>
      <c r="ERW175" s="90"/>
      <c r="ERX175" s="90"/>
      <c r="ERY175" s="90"/>
      <c r="ERZ175" s="90"/>
      <c r="ESA175" s="90"/>
      <c r="ESB175" s="90"/>
      <c r="ESC175" s="90"/>
      <c r="ESD175" s="90"/>
      <c r="ESE175" s="90"/>
      <c r="ESF175" s="90"/>
      <c r="ESG175" s="90"/>
      <c r="ESH175" s="90"/>
      <c r="ESI175" s="90"/>
      <c r="ESJ175" s="90"/>
      <c r="ESK175" s="90"/>
      <c r="ESL175" s="90"/>
      <c r="ESM175" s="90"/>
      <c r="ESN175" s="90"/>
      <c r="ESO175" s="90"/>
      <c r="ESP175" s="90"/>
      <c r="ESQ175" s="90"/>
      <c r="ESR175" s="90"/>
      <c r="ESS175" s="90"/>
      <c r="EST175" s="90"/>
      <c r="ESU175" s="90"/>
      <c r="ESV175" s="90"/>
      <c r="ESW175" s="90"/>
      <c r="ESX175" s="90"/>
      <c r="ESY175" s="90"/>
      <c r="ESZ175" s="90"/>
      <c r="ETA175" s="90"/>
      <c r="ETB175" s="90"/>
      <c r="ETC175" s="90"/>
      <c r="ETD175" s="90"/>
      <c r="ETE175" s="90"/>
      <c r="ETF175" s="90"/>
      <c r="ETG175" s="90"/>
      <c r="ETH175" s="90"/>
      <c r="ETI175" s="90"/>
      <c r="ETJ175" s="90"/>
      <c r="ETK175" s="90"/>
      <c r="ETL175" s="90"/>
      <c r="ETM175" s="90"/>
      <c r="ETN175" s="90"/>
      <c r="ETO175" s="90"/>
      <c r="ETP175" s="90"/>
      <c r="ETQ175" s="90"/>
      <c r="ETR175" s="90"/>
      <c r="ETS175" s="90"/>
      <c r="ETT175" s="90"/>
      <c r="ETU175" s="90"/>
      <c r="ETV175" s="90"/>
      <c r="ETW175" s="90"/>
      <c r="ETX175" s="90"/>
      <c r="ETY175" s="90"/>
      <c r="ETZ175" s="90"/>
      <c r="EUA175" s="90"/>
      <c r="EUB175" s="90"/>
      <c r="EUC175" s="90"/>
      <c r="EUD175" s="90"/>
      <c r="EUE175" s="90"/>
      <c r="EUF175" s="90"/>
      <c r="EUG175" s="90"/>
      <c r="EUH175" s="90"/>
      <c r="EUI175" s="90"/>
      <c r="EUJ175" s="90"/>
      <c r="EUK175" s="90"/>
      <c r="EUL175" s="90"/>
      <c r="EUM175" s="90"/>
      <c r="EUN175" s="90"/>
      <c r="EUO175" s="90"/>
      <c r="EUP175" s="90"/>
      <c r="EUQ175" s="90"/>
      <c r="EUR175" s="90"/>
      <c r="EUS175" s="90"/>
      <c r="EUT175" s="90"/>
      <c r="EUU175" s="90"/>
      <c r="EUV175" s="90"/>
      <c r="EUW175" s="90"/>
      <c r="EUX175" s="90"/>
      <c r="EUY175" s="90"/>
      <c r="EUZ175" s="90"/>
      <c r="EVA175" s="90"/>
      <c r="EVB175" s="90"/>
      <c r="EVC175" s="90"/>
      <c r="EVD175" s="90"/>
      <c r="EVE175" s="90"/>
      <c r="EVF175" s="90"/>
      <c r="EVG175" s="90"/>
      <c r="EVH175" s="90"/>
      <c r="EVI175" s="90"/>
      <c r="EVJ175" s="90"/>
      <c r="EVK175" s="90"/>
      <c r="EVL175" s="90"/>
      <c r="EVM175" s="90"/>
      <c r="EVN175" s="90"/>
      <c r="EVO175" s="90"/>
      <c r="EVP175" s="90"/>
      <c r="EVQ175" s="90"/>
      <c r="EVR175" s="90"/>
      <c r="EVS175" s="90"/>
      <c r="EVT175" s="90"/>
      <c r="EVU175" s="90"/>
      <c r="EVV175" s="90"/>
      <c r="EVW175" s="90"/>
      <c r="EVX175" s="90"/>
      <c r="EVY175" s="90"/>
      <c r="EVZ175" s="90"/>
      <c r="EWA175" s="90"/>
      <c r="EWB175" s="90"/>
      <c r="EWC175" s="90"/>
      <c r="EWD175" s="90"/>
      <c r="EWE175" s="90"/>
      <c r="EWF175" s="90"/>
      <c r="EWG175" s="90"/>
      <c r="EWH175" s="90"/>
      <c r="EWI175" s="90"/>
      <c r="EWJ175" s="90"/>
      <c r="EWK175" s="90"/>
      <c r="EWL175" s="90"/>
      <c r="EWM175" s="90"/>
      <c r="EWN175" s="90"/>
      <c r="EWO175" s="90"/>
      <c r="EWP175" s="90"/>
      <c r="EWQ175" s="90"/>
      <c r="EWR175" s="90"/>
      <c r="EWS175" s="90"/>
      <c r="EWT175" s="90"/>
      <c r="EWU175" s="90"/>
      <c r="EWV175" s="90"/>
      <c r="EWW175" s="90"/>
      <c r="EWX175" s="90"/>
      <c r="EWY175" s="90"/>
      <c r="EWZ175" s="90"/>
      <c r="EXA175" s="90"/>
      <c r="EXB175" s="90"/>
      <c r="EXC175" s="90"/>
      <c r="EXD175" s="90"/>
      <c r="EXE175" s="90"/>
      <c r="EXF175" s="90"/>
      <c r="EXG175" s="90"/>
      <c r="EXH175" s="90"/>
      <c r="EXI175" s="90"/>
      <c r="EXJ175" s="90"/>
      <c r="EXK175" s="90"/>
      <c r="EXL175" s="90"/>
      <c r="EXM175" s="90"/>
      <c r="EXN175" s="90"/>
      <c r="EXO175" s="90"/>
      <c r="EXP175" s="90"/>
      <c r="EXQ175" s="90"/>
      <c r="EXR175" s="90"/>
      <c r="EXS175" s="90"/>
      <c r="EXT175" s="90"/>
      <c r="EXU175" s="90"/>
      <c r="EXV175" s="90"/>
      <c r="EXW175" s="90"/>
      <c r="EXX175" s="90"/>
      <c r="EXY175" s="90"/>
      <c r="EXZ175" s="90"/>
      <c r="EYA175" s="90"/>
      <c r="EYB175" s="90"/>
      <c r="EYC175" s="90"/>
      <c r="EYD175" s="90"/>
      <c r="EYE175" s="90"/>
      <c r="EYF175" s="90"/>
      <c r="EYG175" s="90"/>
      <c r="EYH175" s="90"/>
      <c r="EYI175" s="90"/>
      <c r="EYJ175" s="90"/>
      <c r="EYK175" s="90"/>
      <c r="EYL175" s="90"/>
      <c r="EYM175" s="90"/>
      <c r="EYN175" s="90"/>
      <c r="EYO175" s="90"/>
      <c r="EYP175" s="90"/>
      <c r="EYQ175" s="90"/>
      <c r="EYR175" s="90"/>
      <c r="EYS175" s="90"/>
      <c r="EYT175" s="90"/>
      <c r="EYU175" s="90"/>
      <c r="EYV175" s="90"/>
      <c r="EYW175" s="90"/>
      <c r="EYX175" s="90"/>
      <c r="EYY175" s="90"/>
      <c r="EYZ175" s="90"/>
      <c r="EZA175" s="90"/>
      <c r="EZB175" s="90"/>
      <c r="EZC175" s="90"/>
      <c r="EZD175" s="90"/>
      <c r="EZE175" s="90"/>
      <c r="EZF175" s="90"/>
      <c r="EZG175" s="90"/>
      <c r="EZH175" s="90"/>
      <c r="EZI175" s="90"/>
      <c r="EZJ175" s="90"/>
      <c r="EZK175" s="90"/>
      <c r="EZL175" s="90"/>
      <c r="EZM175" s="90"/>
      <c r="EZN175" s="90"/>
      <c r="EZO175" s="90"/>
      <c r="EZP175" s="90"/>
      <c r="EZQ175" s="90"/>
      <c r="EZR175" s="90"/>
      <c r="EZS175" s="90"/>
      <c r="EZT175" s="90"/>
      <c r="EZU175" s="90"/>
      <c r="EZV175" s="90"/>
      <c r="EZW175" s="90"/>
      <c r="EZX175" s="90"/>
      <c r="EZY175" s="90"/>
      <c r="EZZ175" s="90"/>
      <c r="FAA175" s="90"/>
      <c r="FAB175" s="90"/>
      <c r="FAC175" s="90"/>
      <c r="FAD175" s="90"/>
      <c r="FAE175" s="90"/>
      <c r="FAF175" s="90"/>
      <c r="FAG175" s="90"/>
      <c r="FAH175" s="90"/>
      <c r="FAI175" s="90"/>
      <c r="FAJ175" s="90"/>
      <c r="FAK175" s="90"/>
      <c r="FAL175" s="90"/>
      <c r="FAM175" s="90"/>
      <c r="FAN175" s="90"/>
      <c r="FAO175" s="90"/>
      <c r="FAP175" s="90"/>
      <c r="FAQ175" s="90"/>
      <c r="FAR175" s="90"/>
      <c r="FAS175" s="90"/>
      <c r="FAT175" s="90"/>
      <c r="FAU175" s="90"/>
      <c r="FAV175" s="90"/>
      <c r="FAW175" s="90"/>
      <c r="FAX175" s="90"/>
      <c r="FAY175" s="90"/>
      <c r="FAZ175" s="90"/>
      <c r="FBA175" s="90"/>
      <c r="FBB175" s="90"/>
      <c r="FBC175" s="90"/>
      <c r="FBD175" s="90"/>
      <c r="FBE175" s="90"/>
      <c r="FBF175" s="90"/>
      <c r="FBG175" s="90"/>
      <c r="FBH175" s="90"/>
      <c r="FBI175" s="90"/>
      <c r="FBJ175" s="90"/>
      <c r="FBK175" s="90"/>
      <c r="FBL175" s="90"/>
      <c r="FBM175" s="90"/>
      <c r="FBN175" s="90"/>
      <c r="FBO175" s="90"/>
      <c r="FBP175" s="90"/>
      <c r="FBQ175" s="90"/>
      <c r="FBR175" s="90"/>
      <c r="FBS175" s="90"/>
      <c r="FBT175" s="90"/>
      <c r="FBU175" s="90"/>
      <c r="FBV175" s="90"/>
      <c r="FBW175" s="90"/>
      <c r="FBX175" s="90"/>
      <c r="FBY175" s="90"/>
      <c r="FBZ175" s="90"/>
      <c r="FCA175" s="90"/>
      <c r="FCB175" s="90"/>
      <c r="FCC175" s="90"/>
      <c r="FCD175" s="90"/>
      <c r="FCE175" s="90"/>
      <c r="FCF175" s="90"/>
      <c r="FCG175" s="90"/>
      <c r="FCH175" s="90"/>
      <c r="FCI175" s="90"/>
      <c r="FCJ175" s="90"/>
      <c r="FCK175" s="90"/>
      <c r="FCL175" s="90"/>
      <c r="FCM175" s="90"/>
      <c r="FCN175" s="90"/>
      <c r="FCO175" s="90"/>
      <c r="FCP175" s="90"/>
      <c r="FCQ175" s="90"/>
      <c r="FCR175" s="90"/>
      <c r="FCS175" s="90"/>
      <c r="FCT175" s="90"/>
      <c r="FCU175" s="90"/>
      <c r="FCV175" s="90"/>
      <c r="FCW175" s="90"/>
      <c r="FCX175" s="90"/>
      <c r="FCY175" s="90"/>
      <c r="FCZ175" s="90"/>
      <c r="FDA175" s="90"/>
      <c r="FDB175" s="90"/>
      <c r="FDC175" s="90"/>
      <c r="FDD175" s="90"/>
      <c r="FDE175" s="90"/>
      <c r="FDF175" s="90"/>
      <c r="FDG175" s="90"/>
      <c r="FDH175" s="90"/>
      <c r="FDI175" s="90"/>
      <c r="FDJ175" s="90"/>
      <c r="FDK175" s="90"/>
      <c r="FDL175" s="90"/>
      <c r="FDM175" s="90"/>
      <c r="FDN175" s="90"/>
      <c r="FDO175" s="90"/>
      <c r="FDP175" s="90"/>
      <c r="FDQ175" s="90"/>
      <c r="FDR175" s="90"/>
      <c r="FDS175" s="90"/>
      <c r="FDT175" s="90"/>
      <c r="FDU175" s="90"/>
      <c r="FDV175" s="90"/>
      <c r="FDW175" s="90"/>
      <c r="FDX175" s="90"/>
      <c r="FDY175" s="90"/>
      <c r="FDZ175" s="90"/>
      <c r="FEA175" s="90"/>
      <c r="FEB175" s="90"/>
      <c r="FEC175" s="90"/>
      <c r="FED175" s="90"/>
      <c r="FEE175" s="90"/>
      <c r="FEF175" s="90"/>
      <c r="FEG175" s="90"/>
      <c r="FEH175" s="90"/>
      <c r="FEI175" s="90"/>
      <c r="FEJ175" s="90"/>
      <c r="FEK175" s="90"/>
      <c r="FEL175" s="90"/>
      <c r="FEM175" s="90"/>
      <c r="FEN175" s="90"/>
      <c r="FEO175" s="90"/>
      <c r="FEP175" s="90"/>
      <c r="FEQ175" s="90"/>
      <c r="FER175" s="90"/>
      <c r="FES175" s="90"/>
      <c r="FET175" s="90"/>
      <c r="FEU175" s="90"/>
      <c r="FEV175" s="90"/>
      <c r="FEW175" s="90"/>
      <c r="FEX175" s="90"/>
      <c r="FEY175" s="90"/>
      <c r="FEZ175" s="90"/>
      <c r="FFA175" s="90"/>
      <c r="FFB175" s="90"/>
      <c r="FFC175" s="90"/>
      <c r="FFD175" s="90"/>
      <c r="FFE175" s="90"/>
      <c r="FFF175" s="90"/>
      <c r="FFG175" s="90"/>
      <c r="FFH175" s="90"/>
      <c r="FFI175" s="90"/>
      <c r="FFJ175" s="90"/>
      <c r="FFK175" s="90"/>
      <c r="FFL175" s="90"/>
      <c r="FFM175" s="90"/>
      <c r="FFN175" s="90"/>
      <c r="FFO175" s="90"/>
      <c r="FFP175" s="90"/>
      <c r="FFQ175" s="90"/>
      <c r="FFR175" s="90"/>
      <c r="FFS175" s="90"/>
      <c r="FFT175" s="90"/>
      <c r="FFU175" s="90"/>
      <c r="FFV175" s="90"/>
      <c r="FFW175" s="90"/>
      <c r="FFX175" s="90"/>
      <c r="FFY175" s="90"/>
      <c r="FFZ175" s="90"/>
      <c r="FGA175" s="90"/>
      <c r="FGB175" s="90"/>
      <c r="FGC175" s="90"/>
      <c r="FGD175" s="90"/>
      <c r="FGE175" s="90"/>
      <c r="FGF175" s="90"/>
      <c r="FGG175" s="90"/>
      <c r="FGH175" s="90"/>
      <c r="FGI175" s="90"/>
      <c r="FGJ175" s="90"/>
      <c r="FGK175" s="90"/>
      <c r="FGL175" s="90"/>
      <c r="FGM175" s="90"/>
      <c r="FGN175" s="90"/>
      <c r="FGO175" s="90"/>
      <c r="FGP175" s="90"/>
      <c r="FGQ175" s="90"/>
      <c r="FGR175" s="90"/>
      <c r="FGS175" s="90"/>
      <c r="FGT175" s="90"/>
      <c r="FGU175" s="90"/>
      <c r="FGV175" s="90"/>
      <c r="FGW175" s="90"/>
      <c r="FGX175" s="90"/>
      <c r="FGY175" s="90"/>
      <c r="FGZ175" s="90"/>
      <c r="FHA175" s="90"/>
      <c r="FHB175" s="90"/>
      <c r="FHC175" s="90"/>
      <c r="FHD175" s="90"/>
      <c r="FHE175" s="90"/>
      <c r="FHF175" s="90"/>
      <c r="FHG175" s="90"/>
      <c r="FHH175" s="90"/>
      <c r="FHI175" s="90"/>
      <c r="FHJ175" s="90"/>
      <c r="FHK175" s="90"/>
      <c r="FHL175" s="90"/>
      <c r="FHM175" s="90"/>
      <c r="FHN175" s="90"/>
      <c r="FHO175" s="90"/>
      <c r="FHP175" s="90"/>
      <c r="FHQ175" s="90"/>
      <c r="FHR175" s="90"/>
      <c r="FHS175" s="90"/>
      <c r="FHT175" s="90"/>
      <c r="FHU175" s="90"/>
      <c r="FHV175" s="90"/>
      <c r="FHW175" s="90"/>
      <c r="FHX175" s="90"/>
      <c r="FHY175" s="90"/>
      <c r="FHZ175" s="90"/>
      <c r="FIA175" s="90"/>
      <c r="FIB175" s="90"/>
      <c r="FIC175" s="90"/>
      <c r="FID175" s="90"/>
      <c r="FIE175" s="90"/>
      <c r="FIF175" s="90"/>
      <c r="FIG175" s="90"/>
      <c r="FIH175" s="90"/>
      <c r="FII175" s="90"/>
      <c r="FIJ175" s="90"/>
      <c r="FIK175" s="90"/>
      <c r="FIL175" s="90"/>
      <c r="FIM175" s="90"/>
      <c r="FIN175" s="90"/>
      <c r="FIO175" s="90"/>
      <c r="FIP175" s="90"/>
      <c r="FIQ175" s="90"/>
      <c r="FIR175" s="90"/>
      <c r="FIS175" s="90"/>
      <c r="FIT175" s="90"/>
      <c r="FIU175" s="90"/>
      <c r="FIV175" s="90"/>
      <c r="FIW175" s="90"/>
      <c r="FIX175" s="90"/>
      <c r="FIY175" s="90"/>
      <c r="FIZ175" s="90"/>
      <c r="FJA175" s="90"/>
      <c r="FJB175" s="90"/>
      <c r="FJC175" s="90"/>
      <c r="FJD175" s="90"/>
      <c r="FJE175" s="90"/>
      <c r="FJF175" s="90"/>
      <c r="FJG175" s="90"/>
      <c r="FJH175" s="90"/>
      <c r="FJI175" s="90"/>
      <c r="FJJ175" s="90"/>
      <c r="FJK175" s="90"/>
      <c r="FJL175" s="90"/>
      <c r="FJM175" s="90"/>
      <c r="FJN175" s="90"/>
      <c r="FJO175" s="90"/>
      <c r="FJP175" s="90"/>
      <c r="FJQ175" s="90"/>
      <c r="FJR175" s="90"/>
      <c r="FJS175" s="90"/>
      <c r="FJT175" s="90"/>
      <c r="FJU175" s="90"/>
      <c r="FJV175" s="90"/>
      <c r="FJW175" s="90"/>
      <c r="FJX175" s="90"/>
      <c r="FJY175" s="90"/>
      <c r="FJZ175" s="90"/>
      <c r="FKA175" s="90"/>
      <c r="FKB175" s="90"/>
      <c r="FKC175" s="90"/>
      <c r="FKD175" s="90"/>
      <c r="FKE175" s="90"/>
      <c r="FKF175" s="90"/>
      <c r="FKG175" s="90"/>
      <c r="FKH175" s="90"/>
      <c r="FKI175" s="90"/>
      <c r="FKJ175" s="90"/>
      <c r="FKK175" s="90"/>
      <c r="FKL175" s="90"/>
      <c r="FKM175" s="90"/>
      <c r="FKN175" s="90"/>
      <c r="FKO175" s="90"/>
      <c r="FKP175" s="90"/>
      <c r="FKQ175" s="90"/>
      <c r="FKR175" s="90"/>
      <c r="FKS175" s="90"/>
      <c r="FKT175" s="90"/>
      <c r="FKU175" s="90"/>
      <c r="FKV175" s="90"/>
      <c r="FKW175" s="90"/>
      <c r="FKX175" s="90"/>
      <c r="FKY175" s="90"/>
      <c r="FKZ175" s="90"/>
      <c r="FLA175" s="90"/>
      <c r="FLB175" s="90"/>
      <c r="FLC175" s="90"/>
      <c r="FLD175" s="90"/>
      <c r="FLE175" s="90"/>
      <c r="FLF175" s="90"/>
      <c r="FLG175" s="90"/>
      <c r="FLH175" s="90"/>
      <c r="FLI175" s="90"/>
      <c r="FLJ175" s="90"/>
      <c r="FLK175" s="90"/>
      <c r="FLL175" s="90"/>
      <c r="FLM175" s="90"/>
      <c r="FLN175" s="90"/>
      <c r="FLO175" s="90"/>
      <c r="FLP175" s="90"/>
      <c r="FLQ175" s="90"/>
      <c r="FLR175" s="90"/>
      <c r="FLS175" s="90"/>
      <c r="FLT175" s="90"/>
      <c r="FLU175" s="90"/>
      <c r="FLV175" s="90"/>
      <c r="FLW175" s="90"/>
      <c r="FLX175" s="90"/>
      <c r="FLY175" s="90"/>
      <c r="FLZ175" s="90"/>
      <c r="FMA175" s="90"/>
      <c r="FMB175" s="90"/>
      <c r="FMC175" s="90"/>
      <c r="FMD175" s="90"/>
      <c r="FME175" s="90"/>
      <c r="FMF175" s="90"/>
      <c r="FMG175" s="90"/>
      <c r="FMH175" s="90"/>
      <c r="FMI175" s="90"/>
      <c r="FMJ175" s="90"/>
      <c r="FMK175" s="90"/>
      <c r="FML175" s="90"/>
      <c r="FMM175" s="90"/>
      <c r="FMN175" s="90"/>
      <c r="FMO175" s="90"/>
      <c r="FMP175" s="90"/>
      <c r="FMQ175" s="90"/>
      <c r="FMR175" s="90"/>
      <c r="FMS175" s="90"/>
      <c r="FMT175" s="90"/>
      <c r="FMU175" s="90"/>
      <c r="FMV175" s="90"/>
      <c r="FMW175" s="90"/>
      <c r="FMX175" s="90"/>
      <c r="FMY175" s="90"/>
      <c r="FMZ175" s="90"/>
      <c r="FNA175" s="90"/>
      <c r="FNB175" s="90"/>
      <c r="FNC175" s="90"/>
      <c r="FND175" s="90"/>
      <c r="FNE175" s="90"/>
      <c r="FNF175" s="90"/>
      <c r="FNG175" s="90"/>
      <c r="FNH175" s="90"/>
      <c r="FNI175" s="90"/>
      <c r="FNJ175" s="90"/>
      <c r="FNK175" s="90"/>
      <c r="FNL175" s="90"/>
      <c r="FNM175" s="90"/>
      <c r="FNN175" s="90"/>
      <c r="FNO175" s="90"/>
      <c r="FNP175" s="90"/>
      <c r="FNQ175" s="90"/>
      <c r="FNR175" s="90"/>
      <c r="FNS175" s="90"/>
      <c r="FNT175" s="90"/>
      <c r="FNU175" s="90"/>
      <c r="FNV175" s="90"/>
      <c r="FNW175" s="90"/>
      <c r="FNX175" s="90"/>
      <c r="FNY175" s="90"/>
      <c r="FNZ175" s="90"/>
      <c r="FOA175" s="90"/>
      <c r="FOB175" s="90"/>
      <c r="FOC175" s="90"/>
      <c r="FOD175" s="90"/>
      <c r="FOE175" s="90"/>
      <c r="FOF175" s="90"/>
      <c r="FOG175" s="90"/>
      <c r="FOH175" s="90"/>
      <c r="FOI175" s="90"/>
      <c r="FOJ175" s="90"/>
      <c r="FOK175" s="90"/>
      <c r="FOL175" s="90"/>
      <c r="FOM175" s="90"/>
      <c r="FON175" s="90"/>
      <c r="FOO175" s="90"/>
      <c r="FOP175" s="90"/>
      <c r="FOQ175" s="90"/>
      <c r="FOR175" s="90"/>
      <c r="FOS175" s="90"/>
      <c r="FOT175" s="90"/>
      <c r="FOU175" s="90"/>
      <c r="FOV175" s="90"/>
      <c r="FOW175" s="90"/>
      <c r="FOX175" s="90"/>
      <c r="FOY175" s="90"/>
      <c r="FOZ175" s="90"/>
      <c r="FPA175" s="90"/>
      <c r="FPB175" s="90"/>
      <c r="FPC175" s="90"/>
      <c r="FPD175" s="90"/>
      <c r="FPE175" s="90"/>
      <c r="FPF175" s="90"/>
      <c r="FPG175" s="90"/>
      <c r="FPH175" s="90"/>
      <c r="FPI175" s="90"/>
      <c r="FPJ175" s="90"/>
      <c r="FPK175" s="90"/>
      <c r="FPL175" s="90"/>
      <c r="FPM175" s="90"/>
      <c r="FPN175" s="90"/>
      <c r="FPO175" s="90"/>
      <c r="FPP175" s="90"/>
      <c r="FPQ175" s="90"/>
      <c r="FPR175" s="90"/>
      <c r="FPS175" s="90"/>
      <c r="FPT175" s="90"/>
      <c r="FPU175" s="90"/>
      <c r="FPV175" s="90"/>
      <c r="FPW175" s="90"/>
      <c r="FPX175" s="90"/>
      <c r="FPY175" s="90"/>
      <c r="FPZ175" s="90"/>
      <c r="FQA175" s="90"/>
      <c r="FQB175" s="90"/>
      <c r="FQC175" s="90"/>
      <c r="FQD175" s="90"/>
      <c r="FQE175" s="90"/>
      <c r="FQF175" s="90"/>
      <c r="FQG175" s="90"/>
      <c r="FQH175" s="90"/>
      <c r="FQI175" s="90"/>
      <c r="FQJ175" s="90"/>
      <c r="FQK175" s="90"/>
      <c r="FQL175" s="90"/>
      <c r="FQM175" s="90"/>
      <c r="FQN175" s="90"/>
      <c r="FQO175" s="90"/>
      <c r="FQP175" s="90"/>
      <c r="FQQ175" s="90"/>
      <c r="FQR175" s="90"/>
      <c r="FQS175" s="90"/>
      <c r="FQT175" s="90"/>
      <c r="FQU175" s="90"/>
      <c r="FQV175" s="90"/>
      <c r="FQW175" s="90"/>
      <c r="FQX175" s="90"/>
      <c r="FQY175" s="90"/>
      <c r="FQZ175" s="90"/>
      <c r="FRA175" s="90"/>
      <c r="FRB175" s="90"/>
      <c r="FRC175" s="90"/>
      <c r="FRD175" s="90"/>
      <c r="FRE175" s="90"/>
      <c r="FRF175" s="90"/>
      <c r="FRG175" s="90"/>
      <c r="FRH175" s="90"/>
      <c r="FRI175" s="90"/>
      <c r="FRJ175" s="90"/>
      <c r="FRK175" s="90"/>
      <c r="FRL175" s="90"/>
      <c r="FRM175" s="90"/>
      <c r="FRN175" s="90"/>
      <c r="FRO175" s="90"/>
      <c r="FRP175" s="90"/>
      <c r="FRQ175" s="90"/>
      <c r="FRR175" s="90"/>
      <c r="FRS175" s="90"/>
      <c r="FRT175" s="90"/>
      <c r="FRU175" s="90"/>
      <c r="FRV175" s="90"/>
      <c r="FRW175" s="90"/>
      <c r="FRX175" s="90"/>
      <c r="FRY175" s="90"/>
      <c r="FRZ175" s="90"/>
      <c r="FSA175" s="90"/>
      <c r="FSB175" s="90"/>
      <c r="FSC175" s="90"/>
      <c r="FSD175" s="90"/>
      <c r="FSE175" s="90"/>
      <c r="FSF175" s="90"/>
      <c r="FSG175" s="90"/>
      <c r="FSH175" s="90"/>
      <c r="FSI175" s="90"/>
      <c r="FSJ175" s="90"/>
      <c r="FSK175" s="90"/>
      <c r="FSL175" s="90"/>
      <c r="FSM175" s="90"/>
      <c r="FSN175" s="90"/>
      <c r="FSO175" s="90"/>
      <c r="FSP175" s="90"/>
      <c r="FSQ175" s="90"/>
      <c r="FSR175" s="90"/>
      <c r="FSS175" s="90"/>
      <c r="FST175" s="90"/>
      <c r="FSU175" s="90"/>
      <c r="FSV175" s="90"/>
      <c r="FSW175" s="90"/>
      <c r="FSX175" s="90"/>
      <c r="FSY175" s="90"/>
      <c r="FSZ175" s="90"/>
      <c r="FTA175" s="90"/>
      <c r="FTB175" s="90"/>
      <c r="FTC175" s="90"/>
      <c r="FTD175" s="90"/>
      <c r="FTE175" s="90"/>
      <c r="FTF175" s="90"/>
      <c r="FTG175" s="90"/>
      <c r="FTH175" s="90"/>
      <c r="FTI175" s="90"/>
      <c r="FTJ175" s="90"/>
      <c r="FTK175" s="90"/>
      <c r="FTL175" s="90"/>
      <c r="FTM175" s="90"/>
      <c r="FTN175" s="90"/>
      <c r="FTO175" s="90"/>
      <c r="FTP175" s="90"/>
      <c r="FTQ175" s="90"/>
      <c r="FTR175" s="90"/>
      <c r="FTS175" s="90"/>
      <c r="FTT175" s="90"/>
      <c r="FTU175" s="90"/>
      <c r="FTV175" s="90"/>
      <c r="FTW175" s="90"/>
      <c r="FTX175" s="90"/>
      <c r="FTY175" s="90"/>
      <c r="FTZ175" s="90"/>
      <c r="FUA175" s="90"/>
      <c r="FUB175" s="90"/>
      <c r="FUC175" s="90"/>
      <c r="FUD175" s="90"/>
      <c r="FUE175" s="90"/>
      <c r="FUF175" s="90"/>
      <c r="FUG175" s="90"/>
      <c r="FUH175" s="90"/>
      <c r="FUI175" s="90"/>
      <c r="FUJ175" s="90"/>
      <c r="FUK175" s="90"/>
      <c r="FUL175" s="90"/>
      <c r="FUM175" s="90"/>
      <c r="FUN175" s="90"/>
      <c r="FUO175" s="90"/>
      <c r="FUP175" s="90"/>
      <c r="FUQ175" s="90"/>
      <c r="FUR175" s="90"/>
      <c r="FUS175" s="90"/>
      <c r="FUT175" s="90"/>
      <c r="FUU175" s="90"/>
      <c r="FUV175" s="90"/>
      <c r="FUW175" s="90"/>
      <c r="FUX175" s="90"/>
      <c r="FUY175" s="90"/>
      <c r="FUZ175" s="90"/>
      <c r="FVA175" s="90"/>
      <c r="FVB175" s="90"/>
      <c r="FVC175" s="90"/>
      <c r="FVD175" s="90"/>
      <c r="FVE175" s="90"/>
      <c r="FVF175" s="90"/>
      <c r="FVG175" s="90"/>
      <c r="FVH175" s="90"/>
      <c r="FVI175" s="90"/>
      <c r="FVJ175" s="90"/>
      <c r="FVK175" s="90"/>
      <c r="FVL175" s="90"/>
      <c r="FVM175" s="90"/>
      <c r="FVN175" s="90"/>
      <c r="FVO175" s="90"/>
      <c r="FVP175" s="90"/>
      <c r="FVQ175" s="90"/>
      <c r="FVR175" s="90"/>
      <c r="FVS175" s="90"/>
      <c r="FVT175" s="90"/>
      <c r="FVU175" s="90"/>
      <c r="FVV175" s="90"/>
      <c r="FVW175" s="90"/>
      <c r="FVX175" s="90"/>
      <c r="FVY175" s="90"/>
      <c r="FVZ175" s="90"/>
      <c r="FWA175" s="90"/>
      <c r="FWB175" s="90"/>
      <c r="FWC175" s="90"/>
      <c r="FWD175" s="90"/>
      <c r="FWE175" s="90"/>
      <c r="FWF175" s="90"/>
      <c r="FWG175" s="90"/>
      <c r="FWH175" s="90"/>
      <c r="FWI175" s="90"/>
      <c r="FWJ175" s="90"/>
      <c r="FWK175" s="90"/>
      <c r="FWL175" s="90"/>
      <c r="FWM175" s="90"/>
      <c r="FWN175" s="90"/>
      <c r="FWO175" s="90"/>
      <c r="FWP175" s="90"/>
      <c r="FWQ175" s="90"/>
      <c r="FWR175" s="90"/>
      <c r="FWS175" s="90"/>
      <c r="FWT175" s="90"/>
      <c r="FWU175" s="90"/>
      <c r="FWV175" s="90"/>
      <c r="FWW175" s="90"/>
      <c r="FWX175" s="90"/>
      <c r="FWY175" s="90"/>
      <c r="FWZ175" s="90"/>
      <c r="FXA175" s="90"/>
      <c r="FXB175" s="90"/>
      <c r="FXC175" s="90"/>
      <c r="FXD175" s="90"/>
      <c r="FXE175" s="90"/>
      <c r="FXF175" s="90"/>
      <c r="FXG175" s="90"/>
      <c r="FXH175" s="90"/>
      <c r="FXI175" s="90"/>
      <c r="FXJ175" s="90"/>
      <c r="FXK175" s="90"/>
      <c r="FXL175" s="90"/>
      <c r="FXM175" s="90"/>
      <c r="FXN175" s="90"/>
      <c r="FXO175" s="90"/>
      <c r="FXP175" s="90"/>
      <c r="FXQ175" s="90"/>
      <c r="FXR175" s="90"/>
      <c r="FXS175" s="90"/>
      <c r="FXT175" s="90"/>
      <c r="FXU175" s="90"/>
      <c r="FXV175" s="90"/>
      <c r="FXW175" s="90"/>
      <c r="FXX175" s="90"/>
      <c r="FXY175" s="90"/>
      <c r="FXZ175" s="90"/>
      <c r="FYA175" s="90"/>
      <c r="FYB175" s="90"/>
      <c r="FYC175" s="90"/>
      <c r="FYD175" s="90"/>
      <c r="FYE175" s="90"/>
      <c r="FYF175" s="90"/>
      <c r="FYG175" s="90"/>
      <c r="FYH175" s="90"/>
      <c r="FYI175" s="90"/>
      <c r="FYJ175" s="90"/>
      <c r="FYK175" s="90"/>
      <c r="FYL175" s="90"/>
      <c r="FYM175" s="90"/>
      <c r="FYN175" s="90"/>
      <c r="FYO175" s="90"/>
      <c r="FYP175" s="90"/>
      <c r="FYQ175" s="90"/>
      <c r="FYR175" s="90"/>
      <c r="FYS175" s="90"/>
      <c r="FYT175" s="90"/>
      <c r="FYU175" s="90"/>
      <c r="FYV175" s="90"/>
      <c r="FYW175" s="90"/>
      <c r="FYX175" s="90"/>
      <c r="FYY175" s="90"/>
      <c r="FYZ175" s="90"/>
      <c r="FZA175" s="90"/>
      <c r="FZB175" s="90"/>
      <c r="FZC175" s="90"/>
      <c r="FZD175" s="90"/>
      <c r="FZE175" s="90"/>
      <c r="FZF175" s="90"/>
      <c r="FZG175" s="90"/>
      <c r="FZH175" s="90"/>
      <c r="FZI175" s="90"/>
      <c r="FZJ175" s="90"/>
      <c r="FZK175" s="90"/>
      <c r="FZL175" s="90"/>
      <c r="FZM175" s="90"/>
      <c r="FZN175" s="90"/>
      <c r="FZO175" s="90"/>
      <c r="FZP175" s="90"/>
      <c r="FZQ175" s="90"/>
      <c r="FZR175" s="90"/>
      <c r="FZS175" s="90"/>
      <c r="FZT175" s="90"/>
      <c r="FZU175" s="90"/>
      <c r="FZV175" s="90"/>
      <c r="FZW175" s="90"/>
      <c r="FZX175" s="90"/>
      <c r="FZY175" s="90"/>
      <c r="FZZ175" s="90"/>
      <c r="GAA175" s="90"/>
      <c r="GAB175" s="90"/>
      <c r="GAC175" s="90"/>
      <c r="GAD175" s="90"/>
      <c r="GAE175" s="90"/>
      <c r="GAF175" s="90"/>
      <c r="GAG175" s="90"/>
      <c r="GAH175" s="90"/>
      <c r="GAI175" s="90"/>
      <c r="GAJ175" s="90"/>
      <c r="GAK175" s="90"/>
      <c r="GAL175" s="90"/>
      <c r="GAM175" s="90"/>
      <c r="GAN175" s="90"/>
      <c r="GAO175" s="90"/>
      <c r="GAP175" s="90"/>
      <c r="GAQ175" s="90"/>
      <c r="GAR175" s="90"/>
      <c r="GAS175" s="90"/>
      <c r="GAT175" s="90"/>
      <c r="GAU175" s="90"/>
      <c r="GAV175" s="90"/>
      <c r="GAW175" s="90"/>
      <c r="GAX175" s="90"/>
      <c r="GAY175" s="90"/>
      <c r="GAZ175" s="90"/>
      <c r="GBA175" s="90"/>
      <c r="GBB175" s="90"/>
      <c r="GBC175" s="90"/>
      <c r="GBD175" s="90"/>
      <c r="GBE175" s="90"/>
      <c r="GBF175" s="90"/>
      <c r="GBG175" s="90"/>
      <c r="GBH175" s="90"/>
      <c r="GBI175" s="90"/>
      <c r="GBJ175" s="90"/>
      <c r="GBK175" s="90"/>
      <c r="GBL175" s="90"/>
      <c r="GBM175" s="90"/>
      <c r="GBN175" s="90"/>
      <c r="GBO175" s="90"/>
      <c r="GBP175" s="90"/>
      <c r="GBQ175" s="90"/>
      <c r="GBR175" s="90"/>
      <c r="GBS175" s="90"/>
      <c r="GBT175" s="90"/>
      <c r="GBU175" s="90"/>
      <c r="GBV175" s="90"/>
      <c r="GBW175" s="90"/>
      <c r="GBX175" s="90"/>
      <c r="GBY175" s="90"/>
      <c r="GBZ175" s="90"/>
      <c r="GCA175" s="90"/>
      <c r="GCB175" s="90"/>
      <c r="GCC175" s="90"/>
      <c r="GCD175" s="90"/>
      <c r="GCE175" s="90"/>
      <c r="GCF175" s="90"/>
      <c r="GCG175" s="90"/>
      <c r="GCH175" s="90"/>
      <c r="GCI175" s="90"/>
      <c r="GCJ175" s="90"/>
      <c r="GCK175" s="90"/>
      <c r="GCL175" s="90"/>
      <c r="GCM175" s="90"/>
      <c r="GCN175" s="90"/>
      <c r="GCO175" s="90"/>
      <c r="GCP175" s="90"/>
      <c r="GCQ175" s="90"/>
      <c r="GCR175" s="90"/>
      <c r="GCS175" s="90"/>
      <c r="GCT175" s="90"/>
      <c r="GCU175" s="90"/>
      <c r="GCV175" s="90"/>
      <c r="GCW175" s="90"/>
      <c r="GCX175" s="90"/>
      <c r="GCY175" s="90"/>
      <c r="GCZ175" s="90"/>
      <c r="GDA175" s="90"/>
      <c r="GDB175" s="90"/>
      <c r="GDC175" s="90"/>
      <c r="GDD175" s="90"/>
      <c r="GDE175" s="90"/>
      <c r="GDF175" s="90"/>
      <c r="GDG175" s="90"/>
      <c r="GDH175" s="90"/>
      <c r="GDI175" s="90"/>
      <c r="GDJ175" s="90"/>
      <c r="GDK175" s="90"/>
      <c r="GDL175" s="90"/>
      <c r="GDM175" s="90"/>
      <c r="GDN175" s="90"/>
      <c r="GDO175" s="90"/>
      <c r="GDP175" s="90"/>
      <c r="GDQ175" s="90"/>
      <c r="GDR175" s="90"/>
      <c r="GDS175" s="90"/>
      <c r="GDT175" s="90"/>
      <c r="GDU175" s="90"/>
      <c r="GDV175" s="90"/>
      <c r="GDW175" s="90"/>
      <c r="GDX175" s="90"/>
      <c r="GDY175" s="90"/>
      <c r="GDZ175" s="90"/>
      <c r="GEA175" s="90"/>
      <c r="GEB175" s="90"/>
      <c r="GEC175" s="90"/>
      <c r="GED175" s="90"/>
      <c r="GEE175" s="90"/>
      <c r="GEF175" s="90"/>
      <c r="GEG175" s="90"/>
      <c r="GEH175" s="90"/>
      <c r="GEI175" s="90"/>
      <c r="GEJ175" s="90"/>
      <c r="GEK175" s="90"/>
      <c r="GEL175" s="90"/>
      <c r="GEM175" s="90"/>
      <c r="GEN175" s="90"/>
      <c r="GEO175" s="90"/>
      <c r="GEP175" s="90"/>
      <c r="GEQ175" s="90"/>
      <c r="GER175" s="90"/>
      <c r="GES175" s="90"/>
      <c r="GET175" s="90"/>
      <c r="GEU175" s="90"/>
      <c r="GEV175" s="90"/>
      <c r="GEW175" s="90"/>
      <c r="GEX175" s="90"/>
      <c r="GEY175" s="90"/>
      <c r="GEZ175" s="90"/>
      <c r="GFA175" s="90"/>
      <c r="GFB175" s="90"/>
      <c r="GFC175" s="90"/>
      <c r="GFD175" s="90"/>
      <c r="GFE175" s="90"/>
      <c r="GFF175" s="90"/>
      <c r="GFG175" s="90"/>
      <c r="GFH175" s="90"/>
      <c r="GFI175" s="90"/>
      <c r="GFJ175" s="90"/>
      <c r="GFK175" s="90"/>
      <c r="GFL175" s="90"/>
      <c r="GFM175" s="90"/>
      <c r="GFN175" s="90"/>
      <c r="GFO175" s="90"/>
      <c r="GFP175" s="90"/>
      <c r="GFQ175" s="90"/>
      <c r="GFR175" s="90"/>
      <c r="GFS175" s="90"/>
      <c r="GFT175" s="90"/>
      <c r="GFU175" s="90"/>
      <c r="GFV175" s="90"/>
      <c r="GFW175" s="90"/>
      <c r="GFX175" s="90"/>
      <c r="GFY175" s="90"/>
      <c r="GFZ175" s="90"/>
      <c r="GGA175" s="90"/>
      <c r="GGB175" s="90"/>
      <c r="GGC175" s="90"/>
      <c r="GGD175" s="90"/>
      <c r="GGE175" s="90"/>
      <c r="GGF175" s="90"/>
      <c r="GGG175" s="90"/>
      <c r="GGH175" s="90"/>
      <c r="GGI175" s="90"/>
      <c r="GGJ175" s="90"/>
      <c r="GGK175" s="90"/>
      <c r="GGL175" s="90"/>
      <c r="GGM175" s="90"/>
      <c r="GGN175" s="90"/>
      <c r="GGO175" s="90"/>
      <c r="GGP175" s="90"/>
      <c r="GGQ175" s="90"/>
      <c r="GGR175" s="90"/>
      <c r="GGS175" s="90"/>
      <c r="GGT175" s="90"/>
      <c r="GGU175" s="90"/>
      <c r="GGV175" s="90"/>
      <c r="GGW175" s="90"/>
      <c r="GGX175" s="90"/>
      <c r="GGY175" s="90"/>
      <c r="GGZ175" s="90"/>
      <c r="GHA175" s="90"/>
      <c r="GHB175" s="90"/>
      <c r="GHC175" s="90"/>
      <c r="GHD175" s="90"/>
      <c r="GHE175" s="90"/>
      <c r="GHF175" s="90"/>
      <c r="GHG175" s="90"/>
      <c r="GHH175" s="90"/>
      <c r="GHI175" s="90"/>
      <c r="GHJ175" s="90"/>
      <c r="GHK175" s="90"/>
      <c r="GHL175" s="90"/>
      <c r="GHM175" s="90"/>
      <c r="GHN175" s="90"/>
      <c r="GHO175" s="90"/>
      <c r="GHP175" s="90"/>
      <c r="GHQ175" s="90"/>
      <c r="GHR175" s="90"/>
      <c r="GHS175" s="90"/>
      <c r="GHT175" s="90"/>
      <c r="GHU175" s="90"/>
      <c r="GHV175" s="90"/>
      <c r="GHW175" s="90"/>
      <c r="GHX175" s="90"/>
      <c r="GHY175" s="90"/>
      <c r="GHZ175" s="90"/>
      <c r="GIA175" s="90"/>
      <c r="GIB175" s="90"/>
      <c r="GIC175" s="90"/>
      <c r="GID175" s="90"/>
      <c r="GIE175" s="90"/>
      <c r="GIF175" s="90"/>
      <c r="GIG175" s="90"/>
      <c r="GIH175" s="90"/>
      <c r="GII175" s="90"/>
      <c r="GIJ175" s="90"/>
      <c r="GIK175" s="90"/>
      <c r="GIL175" s="90"/>
      <c r="GIM175" s="90"/>
      <c r="GIN175" s="90"/>
      <c r="GIO175" s="90"/>
      <c r="GIP175" s="90"/>
      <c r="GIQ175" s="90"/>
      <c r="GIR175" s="90"/>
      <c r="GIS175" s="90"/>
      <c r="GIT175" s="90"/>
      <c r="GIU175" s="90"/>
      <c r="GIV175" s="90"/>
      <c r="GIW175" s="90"/>
      <c r="GIX175" s="90"/>
      <c r="GIY175" s="90"/>
      <c r="GIZ175" s="90"/>
      <c r="GJA175" s="90"/>
      <c r="GJB175" s="90"/>
      <c r="GJC175" s="90"/>
      <c r="GJD175" s="90"/>
      <c r="GJE175" s="90"/>
      <c r="GJF175" s="90"/>
      <c r="GJG175" s="90"/>
      <c r="GJH175" s="90"/>
      <c r="GJI175" s="90"/>
      <c r="GJJ175" s="90"/>
      <c r="GJK175" s="90"/>
      <c r="GJL175" s="90"/>
      <c r="GJM175" s="90"/>
      <c r="GJN175" s="90"/>
      <c r="GJO175" s="90"/>
      <c r="GJP175" s="90"/>
      <c r="GJQ175" s="90"/>
      <c r="GJR175" s="90"/>
      <c r="GJS175" s="90"/>
      <c r="GJT175" s="90"/>
      <c r="GJU175" s="90"/>
      <c r="GJV175" s="90"/>
      <c r="GJW175" s="90"/>
      <c r="GJX175" s="90"/>
      <c r="GJY175" s="90"/>
      <c r="GJZ175" s="90"/>
      <c r="GKA175" s="90"/>
      <c r="GKB175" s="90"/>
      <c r="GKC175" s="90"/>
      <c r="GKD175" s="90"/>
      <c r="GKE175" s="90"/>
      <c r="GKF175" s="90"/>
      <c r="GKG175" s="90"/>
      <c r="GKH175" s="90"/>
      <c r="GKI175" s="90"/>
      <c r="GKJ175" s="90"/>
      <c r="GKK175" s="90"/>
      <c r="GKL175" s="90"/>
      <c r="GKM175" s="90"/>
      <c r="GKN175" s="90"/>
      <c r="GKO175" s="90"/>
      <c r="GKP175" s="90"/>
      <c r="GKQ175" s="90"/>
      <c r="GKR175" s="90"/>
      <c r="GKS175" s="90"/>
      <c r="GKT175" s="90"/>
      <c r="GKU175" s="90"/>
      <c r="GKV175" s="90"/>
      <c r="GKW175" s="90"/>
      <c r="GKX175" s="90"/>
      <c r="GKY175" s="90"/>
      <c r="GKZ175" s="90"/>
      <c r="GLA175" s="90"/>
      <c r="GLB175" s="90"/>
      <c r="GLC175" s="90"/>
      <c r="GLD175" s="90"/>
      <c r="GLE175" s="90"/>
      <c r="GLF175" s="90"/>
      <c r="GLG175" s="90"/>
      <c r="GLH175" s="90"/>
      <c r="GLI175" s="90"/>
      <c r="GLJ175" s="90"/>
      <c r="GLK175" s="90"/>
      <c r="GLL175" s="90"/>
      <c r="GLM175" s="90"/>
      <c r="GLN175" s="90"/>
      <c r="GLO175" s="90"/>
      <c r="GLP175" s="90"/>
      <c r="GLQ175" s="90"/>
      <c r="GLR175" s="90"/>
      <c r="GLS175" s="90"/>
      <c r="GLT175" s="90"/>
      <c r="GLU175" s="90"/>
      <c r="GLV175" s="90"/>
      <c r="GLW175" s="90"/>
      <c r="GLX175" s="90"/>
      <c r="GLY175" s="90"/>
      <c r="GLZ175" s="90"/>
      <c r="GMA175" s="90"/>
      <c r="GMB175" s="90"/>
      <c r="GMC175" s="90"/>
      <c r="GMD175" s="90"/>
      <c r="GME175" s="90"/>
      <c r="GMF175" s="90"/>
      <c r="GMG175" s="90"/>
      <c r="GMH175" s="90"/>
      <c r="GMI175" s="90"/>
      <c r="GMJ175" s="90"/>
      <c r="GMK175" s="90"/>
      <c r="GML175" s="90"/>
      <c r="GMM175" s="90"/>
      <c r="GMN175" s="90"/>
      <c r="GMO175" s="90"/>
      <c r="GMP175" s="90"/>
      <c r="GMQ175" s="90"/>
      <c r="GMR175" s="90"/>
      <c r="GMS175" s="90"/>
      <c r="GMT175" s="90"/>
      <c r="GMU175" s="90"/>
      <c r="GMV175" s="90"/>
      <c r="GMW175" s="90"/>
      <c r="GMX175" s="90"/>
      <c r="GMY175" s="90"/>
      <c r="GMZ175" s="90"/>
      <c r="GNA175" s="90"/>
      <c r="GNB175" s="90"/>
      <c r="GNC175" s="90"/>
      <c r="GND175" s="90"/>
      <c r="GNE175" s="90"/>
      <c r="GNF175" s="90"/>
      <c r="GNG175" s="90"/>
      <c r="GNH175" s="90"/>
      <c r="GNI175" s="90"/>
      <c r="GNJ175" s="90"/>
      <c r="GNK175" s="90"/>
      <c r="GNL175" s="90"/>
      <c r="GNM175" s="90"/>
      <c r="GNN175" s="90"/>
      <c r="GNO175" s="90"/>
      <c r="GNP175" s="90"/>
      <c r="GNQ175" s="90"/>
      <c r="GNR175" s="90"/>
      <c r="GNS175" s="90"/>
      <c r="GNT175" s="90"/>
      <c r="GNU175" s="90"/>
      <c r="GNV175" s="90"/>
      <c r="GNW175" s="90"/>
      <c r="GNX175" s="90"/>
      <c r="GNY175" s="90"/>
      <c r="GNZ175" s="90"/>
      <c r="GOA175" s="90"/>
      <c r="GOB175" s="90"/>
      <c r="GOC175" s="90"/>
      <c r="GOD175" s="90"/>
      <c r="GOE175" s="90"/>
      <c r="GOF175" s="90"/>
      <c r="GOG175" s="90"/>
      <c r="GOH175" s="90"/>
      <c r="GOI175" s="90"/>
      <c r="GOJ175" s="90"/>
      <c r="GOK175" s="90"/>
      <c r="GOL175" s="90"/>
      <c r="GOM175" s="90"/>
      <c r="GON175" s="90"/>
      <c r="GOO175" s="90"/>
      <c r="GOP175" s="90"/>
      <c r="GOQ175" s="90"/>
      <c r="GOR175" s="90"/>
      <c r="GOS175" s="90"/>
      <c r="GOT175" s="90"/>
      <c r="GOU175" s="90"/>
      <c r="GOV175" s="90"/>
      <c r="GOW175" s="90"/>
      <c r="GOX175" s="90"/>
      <c r="GOY175" s="90"/>
      <c r="GOZ175" s="90"/>
      <c r="GPA175" s="90"/>
      <c r="GPB175" s="90"/>
      <c r="GPC175" s="90"/>
      <c r="GPD175" s="90"/>
      <c r="GPE175" s="90"/>
      <c r="GPF175" s="90"/>
      <c r="GPG175" s="90"/>
      <c r="GPH175" s="90"/>
      <c r="GPI175" s="90"/>
      <c r="GPJ175" s="90"/>
      <c r="GPK175" s="90"/>
      <c r="GPL175" s="90"/>
      <c r="GPM175" s="90"/>
      <c r="GPN175" s="90"/>
      <c r="GPO175" s="90"/>
      <c r="GPP175" s="90"/>
      <c r="GPQ175" s="90"/>
      <c r="GPR175" s="90"/>
      <c r="GPS175" s="90"/>
      <c r="GPT175" s="90"/>
      <c r="GPU175" s="90"/>
      <c r="GPV175" s="90"/>
      <c r="GPW175" s="90"/>
      <c r="GPX175" s="90"/>
      <c r="GPY175" s="90"/>
      <c r="GPZ175" s="90"/>
      <c r="GQA175" s="90"/>
      <c r="GQB175" s="90"/>
      <c r="GQC175" s="90"/>
      <c r="GQD175" s="90"/>
      <c r="GQE175" s="90"/>
      <c r="GQF175" s="90"/>
      <c r="GQG175" s="90"/>
      <c r="GQH175" s="90"/>
      <c r="GQI175" s="90"/>
      <c r="GQJ175" s="90"/>
      <c r="GQK175" s="90"/>
      <c r="GQL175" s="90"/>
      <c r="GQM175" s="90"/>
      <c r="GQN175" s="90"/>
      <c r="GQO175" s="90"/>
      <c r="GQP175" s="90"/>
      <c r="GQQ175" s="90"/>
      <c r="GQR175" s="90"/>
      <c r="GQS175" s="90"/>
      <c r="GQT175" s="90"/>
      <c r="GQU175" s="90"/>
      <c r="GQV175" s="90"/>
      <c r="GQW175" s="90"/>
      <c r="GQX175" s="90"/>
      <c r="GQY175" s="90"/>
      <c r="GQZ175" s="90"/>
      <c r="GRA175" s="90"/>
      <c r="GRB175" s="90"/>
      <c r="GRC175" s="90"/>
      <c r="GRD175" s="90"/>
      <c r="GRE175" s="90"/>
      <c r="GRF175" s="90"/>
      <c r="GRG175" s="90"/>
      <c r="GRH175" s="90"/>
      <c r="GRI175" s="90"/>
      <c r="GRJ175" s="90"/>
      <c r="GRK175" s="90"/>
      <c r="GRL175" s="90"/>
      <c r="GRM175" s="90"/>
      <c r="GRN175" s="90"/>
      <c r="GRO175" s="90"/>
      <c r="GRP175" s="90"/>
      <c r="GRQ175" s="90"/>
      <c r="GRR175" s="90"/>
      <c r="GRS175" s="90"/>
      <c r="GRT175" s="90"/>
      <c r="GRU175" s="90"/>
      <c r="GRV175" s="90"/>
      <c r="GRW175" s="90"/>
      <c r="GRX175" s="90"/>
      <c r="GRY175" s="90"/>
      <c r="GRZ175" s="90"/>
      <c r="GSA175" s="90"/>
      <c r="GSB175" s="90"/>
      <c r="GSC175" s="90"/>
      <c r="GSD175" s="90"/>
      <c r="GSE175" s="90"/>
      <c r="GSF175" s="90"/>
      <c r="GSG175" s="90"/>
      <c r="GSH175" s="90"/>
      <c r="GSI175" s="90"/>
      <c r="GSJ175" s="90"/>
      <c r="GSK175" s="90"/>
      <c r="GSL175" s="90"/>
      <c r="GSM175" s="90"/>
      <c r="GSN175" s="90"/>
      <c r="GSO175" s="90"/>
      <c r="GSP175" s="90"/>
      <c r="GSQ175" s="90"/>
      <c r="GSR175" s="90"/>
      <c r="GSS175" s="90"/>
      <c r="GST175" s="90"/>
      <c r="GSU175" s="90"/>
      <c r="GSV175" s="90"/>
      <c r="GSW175" s="90"/>
      <c r="GSX175" s="90"/>
      <c r="GSY175" s="90"/>
      <c r="GSZ175" s="90"/>
      <c r="GTA175" s="90"/>
      <c r="GTB175" s="90"/>
      <c r="GTC175" s="90"/>
      <c r="GTD175" s="90"/>
      <c r="GTE175" s="90"/>
      <c r="GTF175" s="90"/>
      <c r="GTG175" s="90"/>
      <c r="GTH175" s="90"/>
      <c r="GTI175" s="90"/>
      <c r="GTJ175" s="90"/>
      <c r="GTK175" s="90"/>
      <c r="GTL175" s="90"/>
      <c r="GTM175" s="90"/>
      <c r="GTN175" s="90"/>
      <c r="GTO175" s="90"/>
      <c r="GTP175" s="90"/>
      <c r="GTQ175" s="90"/>
      <c r="GTR175" s="90"/>
      <c r="GTS175" s="90"/>
      <c r="GTT175" s="90"/>
      <c r="GTU175" s="90"/>
      <c r="GTV175" s="90"/>
      <c r="GTW175" s="90"/>
      <c r="GTX175" s="90"/>
      <c r="GTY175" s="90"/>
      <c r="GTZ175" s="90"/>
      <c r="GUA175" s="90"/>
      <c r="GUB175" s="90"/>
      <c r="GUC175" s="90"/>
      <c r="GUD175" s="90"/>
      <c r="GUE175" s="90"/>
      <c r="GUF175" s="90"/>
      <c r="GUG175" s="90"/>
      <c r="GUH175" s="90"/>
      <c r="GUI175" s="90"/>
      <c r="GUJ175" s="90"/>
      <c r="GUK175" s="90"/>
      <c r="GUL175" s="90"/>
      <c r="GUM175" s="90"/>
      <c r="GUN175" s="90"/>
      <c r="GUO175" s="90"/>
      <c r="GUP175" s="90"/>
      <c r="GUQ175" s="90"/>
      <c r="GUR175" s="90"/>
      <c r="GUS175" s="90"/>
      <c r="GUT175" s="90"/>
      <c r="GUU175" s="90"/>
      <c r="GUV175" s="90"/>
      <c r="GUW175" s="90"/>
      <c r="GUX175" s="90"/>
      <c r="GUY175" s="90"/>
      <c r="GUZ175" s="90"/>
      <c r="GVA175" s="90"/>
      <c r="GVB175" s="90"/>
      <c r="GVC175" s="90"/>
      <c r="GVD175" s="90"/>
      <c r="GVE175" s="90"/>
      <c r="GVF175" s="90"/>
      <c r="GVG175" s="90"/>
      <c r="GVH175" s="90"/>
      <c r="GVI175" s="90"/>
      <c r="GVJ175" s="90"/>
      <c r="GVK175" s="90"/>
      <c r="GVL175" s="90"/>
      <c r="GVM175" s="90"/>
      <c r="GVN175" s="90"/>
      <c r="GVO175" s="90"/>
      <c r="GVP175" s="90"/>
      <c r="GVQ175" s="90"/>
      <c r="GVR175" s="90"/>
      <c r="GVS175" s="90"/>
      <c r="GVT175" s="90"/>
      <c r="GVU175" s="90"/>
      <c r="GVV175" s="90"/>
      <c r="GVW175" s="90"/>
      <c r="GVX175" s="90"/>
      <c r="GVY175" s="90"/>
      <c r="GVZ175" s="90"/>
      <c r="GWA175" s="90"/>
      <c r="GWB175" s="90"/>
      <c r="GWC175" s="90"/>
      <c r="GWD175" s="90"/>
      <c r="GWE175" s="90"/>
      <c r="GWF175" s="90"/>
      <c r="GWG175" s="90"/>
      <c r="GWH175" s="90"/>
      <c r="GWI175" s="90"/>
      <c r="GWJ175" s="90"/>
      <c r="GWK175" s="90"/>
      <c r="GWL175" s="90"/>
      <c r="GWM175" s="90"/>
      <c r="GWN175" s="90"/>
      <c r="GWO175" s="90"/>
      <c r="GWP175" s="90"/>
      <c r="GWQ175" s="90"/>
      <c r="GWR175" s="90"/>
      <c r="GWS175" s="90"/>
      <c r="GWT175" s="90"/>
      <c r="GWU175" s="90"/>
      <c r="GWV175" s="90"/>
      <c r="GWW175" s="90"/>
      <c r="GWX175" s="90"/>
      <c r="GWY175" s="90"/>
      <c r="GWZ175" s="90"/>
      <c r="GXA175" s="90"/>
      <c r="GXB175" s="90"/>
      <c r="GXC175" s="90"/>
      <c r="GXD175" s="90"/>
      <c r="GXE175" s="90"/>
      <c r="GXF175" s="90"/>
      <c r="GXG175" s="90"/>
      <c r="GXH175" s="90"/>
      <c r="GXI175" s="90"/>
      <c r="GXJ175" s="90"/>
      <c r="GXK175" s="90"/>
      <c r="GXL175" s="90"/>
      <c r="GXM175" s="90"/>
      <c r="GXN175" s="90"/>
      <c r="GXO175" s="90"/>
      <c r="GXP175" s="90"/>
      <c r="GXQ175" s="90"/>
      <c r="GXR175" s="90"/>
      <c r="GXS175" s="90"/>
      <c r="GXT175" s="90"/>
      <c r="GXU175" s="90"/>
      <c r="GXV175" s="90"/>
      <c r="GXW175" s="90"/>
      <c r="GXX175" s="90"/>
      <c r="GXY175" s="90"/>
      <c r="GXZ175" s="90"/>
      <c r="GYA175" s="90"/>
      <c r="GYB175" s="90"/>
      <c r="GYC175" s="90"/>
      <c r="GYD175" s="90"/>
      <c r="GYE175" s="90"/>
      <c r="GYF175" s="90"/>
      <c r="GYG175" s="90"/>
      <c r="GYH175" s="90"/>
      <c r="GYI175" s="90"/>
      <c r="GYJ175" s="90"/>
      <c r="GYK175" s="90"/>
      <c r="GYL175" s="90"/>
      <c r="GYM175" s="90"/>
      <c r="GYN175" s="90"/>
      <c r="GYO175" s="90"/>
      <c r="GYP175" s="90"/>
      <c r="GYQ175" s="90"/>
      <c r="GYR175" s="90"/>
      <c r="GYS175" s="90"/>
      <c r="GYT175" s="90"/>
      <c r="GYU175" s="90"/>
      <c r="GYV175" s="90"/>
      <c r="GYW175" s="90"/>
      <c r="GYX175" s="90"/>
      <c r="GYY175" s="90"/>
      <c r="GYZ175" s="90"/>
      <c r="GZA175" s="90"/>
      <c r="GZB175" s="90"/>
      <c r="GZC175" s="90"/>
      <c r="GZD175" s="90"/>
      <c r="GZE175" s="90"/>
      <c r="GZF175" s="90"/>
      <c r="GZG175" s="90"/>
      <c r="GZH175" s="90"/>
      <c r="GZI175" s="90"/>
      <c r="GZJ175" s="90"/>
      <c r="GZK175" s="90"/>
      <c r="GZL175" s="90"/>
      <c r="GZM175" s="90"/>
      <c r="GZN175" s="90"/>
      <c r="GZO175" s="90"/>
      <c r="GZP175" s="90"/>
      <c r="GZQ175" s="90"/>
      <c r="GZR175" s="90"/>
      <c r="GZS175" s="90"/>
      <c r="GZT175" s="90"/>
      <c r="GZU175" s="90"/>
      <c r="GZV175" s="90"/>
      <c r="GZW175" s="90"/>
      <c r="GZX175" s="90"/>
      <c r="GZY175" s="90"/>
      <c r="GZZ175" s="90"/>
      <c r="HAA175" s="90"/>
      <c r="HAB175" s="90"/>
      <c r="HAC175" s="90"/>
      <c r="HAD175" s="90"/>
      <c r="HAE175" s="90"/>
      <c r="HAF175" s="90"/>
      <c r="HAG175" s="90"/>
      <c r="HAH175" s="90"/>
      <c r="HAI175" s="90"/>
      <c r="HAJ175" s="90"/>
      <c r="HAK175" s="90"/>
      <c r="HAL175" s="90"/>
      <c r="HAM175" s="90"/>
      <c r="HAN175" s="90"/>
      <c r="HAO175" s="90"/>
      <c r="HAP175" s="90"/>
      <c r="HAQ175" s="90"/>
      <c r="HAR175" s="90"/>
      <c r="HAS175" s="90"/>
      <c r="HAT175" s="90"/>
      <c r="HAU175" s="90"/>
      <c r="HAV175" s="90"/>
      <c r="HAW175" s="90"/>
      <c r="HAX175" s="90"/>
      <c r="HAY175" s="90"/>
      <c r="HAZ175" s="90"/>
      <c r="HBA175" s="90"/>
      <c r="HBB175" s="90"/>
      <c r="HBC175" s="90"/>
      <c r="HBD175" s="90"/>
      <c r="HBE175" s="90"/>
      <c r="HBF175" s="90"/>
      <c r="HBG175" s="90"/>
      <c r="HBH175" s="90"/>
      <c r="HBI175" s="90"/>
      <c r="HBJ175" s="90"/>
      <c r="HBK175" s="90"/>
      <c r="HBL175" s="90"/>
      <c r="HBM175" s="90"/>
      <c r="HBN175" s="90"/>
      <c r="HBO175" s="90"/>
      <c r="HBP175" s="90"/>
      <c r="HBQ175" s="90"/>
      <c r="HBR175" s="90"/>
      <c r="HBS175" s="90"/>
      <c r="HBT175" s="90"/>
      <c r="HBU175" s="90"/>
      <c r="HBV175" s="90"/>
      <c r="HBW175" s="90"/>
      <c r="HBX175" s="90"/>
      <c r="HBY175" s="90"/>
      <c r="HBZ175" s="90"/>
      <c r="HCA175" s="90"/>
      <c r="HCB175" s="90"/>
      <c r="HCC175" s="90"/>
      <c r="HCD175" s="90"/>
      <c r="HCE175" s="90"/>
      <c r="HCF175" s="90"/>
      <c r="HCG175" s="90"/>
      <c r="HCH175" s="90"/>
      <c r="HCI175" s="90"/>
      <c r="HCJ175" s="90"/>
      <c r="HCK175" s="90"/>
      <c r="HCL175" s="90"/>
      <c r="HCM175" s="90"/>
      <c r="HCN175" s="90"/>
      <c r="HCO175" s="90"/>
      <c r="HCP175" s="90"/>
      <c r="HCQ175" s="90"/>
      <c r="HCR175" s="90"/>
      <c r="HCS175" s="90"/>
      <c r="HCT175" s="90"/>
      <c r="HCU175" s="90"/>
      <c r="HCV175" s="90"/>
      <c r="HCW175" s="90"/>
      <c r="HCX175" s="90"/>
      <c r="HCY175" s="90"/>
      <c r="HCZ175" s="90"/>
      <c r="HDA175" s="90"/>
      <c r="HDB175" s="90"/>
      <c r="HDC175" s="90"/>
      <c r="HDD175" s="90"/>
      <c r="HDE175" s="90"/>
      <c r="HDF175" s="90"/>
      <c r="HDG175" s="90"/>
      <c r="HDH175" s="90"/>
      <c r="HDI175" s="90"/>
      <c r="HDJ175" s="90"/>
      <c r="HDK175" s="90"/>
      <c r="HDL175" s="90"/>
      <c r="HDM175" s="90"/>
      <c r="HDN175" s="90"/>
      <c r="HDO175" s="90"/>
      <c r="HDP175" s="90"/>
      <c r="HDQ175" s="90"/>
      <c r="HDR175" s="90"/>
      <c r="HDS175" s="90"/>
      <c r="HDT175" s="90"/>
      <c r="HDU175" s="90"/>
      <c r="HDV175" s="90"/>
      <c r="HDW175" s="90"/>
      <c r="HDX175" s="90"/>
      <c r="HDY175" s="90"/>
      <c r="HDZ175" s="90"/>
      <c r="HEA175" s="90"/>
      <c r="HEB175" s="90"/>
      <c r="HEC175" s="90"/>
      <c r="HED175" s="90"/>
      <c r="HEE175" s="90"/>
      <c r="HEF175" s="90"/>
      <c r="HEG175" s="90"/>
      <c r="HEH175" s="90"/>
      <c r="HEI175" s="90"/>
      <c r="HEJ175" s="90"/>
      <c r="HEK175" s="90"/>
      <c r="HEL175" s="90"/>
      <c r="HEM175" s="90"/>
      <c r="HEN175" s="90"/>
      <c r="HEO175" s="90"/>
      <c r="HEP175" s="90"/>
      <c r="HEQ175" s="90"/>
      <c r="HER175" s="90"/>
      <c r="HES175" s="90"/>
      <c r="HET175" s="90"/>
      <c r="HEU175" s="90"/>
      <c r="HEV175" s="90"/>
      <c r="HEW175" s="90"/>
      <c r="HEX175" s="90"/>
      <c r="HEY175" s="90"/>
      <c r="HEZ175" s="90"/>
      <c r="HFA175" s="90"/>
      <c r="HFB175" s="90"/>
      <c r="HFC175" s="90"/>
      <c r="HFD175" s="90"/>
      <c r="HFE175" s="90"/>
      <c r="HFF175" s="90"/>
      <c r="HFG175" s="90"/>
      <c r="HFH175" s="90"/>
      <c r="HFI175" s="90"/>
      <c r="HFJ175" s="90"/>
      <c r="HFK175" s="90"/>
      <c r="HFL175" s="90"/>
      <c r="HFM175" s="90"/>
      <c r="HFN175" s="90"/>
      <c r="HFO175" s="90"/>
      <c r="HFP175" s="90"/>
      <c r="HFQ175" s="90"/>
      <c r="HFR175" s="90"/>
      <c r="HFS175" s="90"/>
      <c r="HFT175" s="90"/>
      <c r="HFU175" s="90"/>
      <c r="HFV175" s="90"/>
      <c r="HFW175" s="90"/>
      <c r="HFX175" s="90"/>
      <c r="HFY175" s="90"/>
      <c r="HFZ175" s="90"/>
      <c r="HGA175" s="90"/>
      <c r="HGB175" s="90"/>
      <c r="HGC175" s="90"/>
      <c r="HGD175" s="90"/>
      <c r="HGE175" s="90"/>
      <c r="HGF175" s="90"/>
      <c r="HGG175" s="90"/>
      <c r="HGH175" s="90"/>
      <c r="HGI175" s="90"/>
      <c r="HGJ175" s="90"/>
      <c r="HGK175" s="90"/>
      <c r="HGL175" s="90"/>
      <c r="HGM175" s="90"/>
      <c r="HGN175" s="90"/>
      <c r="HGO175" s="90"/>
      <c r="HGP175" s="90"/>
      <c r="HGQ175" s="90"/>
      <c r="HGR175" s="90"/>
      <c r="HGS175" s="90"/>
      <c r="HGT175" s="90"/>
      <c r="HGU175" s="90"/>
      <c r="HGV175" s="90"/>
      <c r="HGW175" s="90"/>
      <c r="HGX175" s="90"/>
      <c r="HGY175" s="90"/>
      <c r="HGZ175" s="90"/>
      <c r="HHA175" s="90"/>
      <c r="HHB175" s="90"/>
      <c r="HHC175" s="90"/>
      <c r="HHD175" s="90"/>
      <c r="HHE175" s="90"/>
      <c r="HHF175" s="90"/>
      <c r="HHG175" s="90"/>
      <c r="HHH175" s="90"/>
      <c r="HHI175" s="90"/>
      <c r="HHJ175" s="90"/>
      <c r="HHK175" s="90"/>
      <c r="HHL175" s="90"/>
      <c r="HHM175" s="90"/>
      <c r="HHN175" s="90"/>
      <c r="HHO175" s="90"/>
      <c r="HHP175" s="90"/>
      <c r="HHQ175" s="90"/>
      <c r="HHR175" s="90"/>
      <c r="HHS175" s="90"/>
      <c r="HHT175" s="90"/>
      <c r="HHU175" s="90"/>
      <c r="HHV175" s="90"/>
      <c r="HHW175" s="90"/>
      <c r="HHX175" s="90"/>
      <c r="HHY175" s="90"/>
      <c r="HHZ175" s="90"/>
      <c r="HIA175" s="90"/>
      <c r="HIB175" s="90"/>
      <c r="HIC175" s="90"/>
      <c r="HID175" s="90"/>
      <c r="HIE175" s="90"/>
      <c r="HIF175" s="90"/>
      <c r="HIG175" s="90"/>
      <c r="HIH175" s="90"/>
      <c r="HII175" s="90"/>
      <c r="HIJ175" s="90"/>
      <c r="HIK175" s="90"/>
      <c r="HIL175" s="90"/>
      <c r="HIM175" s="90"/>
      <c r="HIN175" s="90"/>
      <c r="HIO175" s="90"/>
      <c r="HIP175" s="90"/>
      <c r="HIQ175" s="90"/>
      <c r="HIR175" s="90"/>
      <c r="HIS175" s="90"/>
      <c r="HIT175" s="90"/>
      <c r="HIU175" s="90"/>
      <c r="HIV175" s="90"/>
      <c r="HIW175" s="90"/>
      <c r="HIX175" s="90"/>
      <c r="HIY175" s="90"/>
      <c r="HIZ175" s="90"/>
      <c r="HJA175" s="90"/>
      <c r="HJB175" s="90"/>
      <c r="HJC175" s="90"/>
      <c r="HJD175" s="90"/>
      <c r="HJE175" s="90"/>
      <c r="HJF175" s="90"/>
      <c r="HJG175" s="90"/>
      <c r="HJH175" s="90"/>
      <c r="HJI175" s="90"/>
      <c r="HJJ175" s="90"/>
      <c r="HJK175" s="90"/>
      <c r="HJL175" s="90"/>
      <c r="HJM175" s="90"/>
      <c r="HJN175" s="90"/>
      <c r="HJO175" s="90"/>
      <c r="HJP175" s="90"/>
      <c r="HJQ175" s="90"/>
      <c r="HJR175" s="90"/>
      <c r="HJS175" s="90"/>
      <c r="HJT175" s="90"/>
      <c r="HJU175" s="90"/>
      <c r="HJV175" s="90"/>
      <c r="HJW175" s="90"/>
      <c r="HJX175" s="90"/>
      <c r="HJY175" s="90"/>
      <c r="HJZ175" s="90"/>
      <c r="HKA175" s="90"/>
      <c r="HKB175" s="90"/>
      <c r="HKC175" s="90"/>
      <c r="HKD175" s="90"/>
      <c r="HKE175" s="90"/>
      <c r="HKF175" s="90"/>
      <c r="HKG175" s="90"/>
      <c r="HKH175" s="90"/>
      <c r="HKI175" s="90"/>
      <c r="HKJ175" s="90"/>
      <c r="HKK175" s="90"/>
      <c r="HKL175" s="90"/>
      <c r="HKM175" s="90"/>
      <c r="HKN175" s="90"/>
      <c r="HKO175" s="90"/>
      <c r="HKP175" s="90"/>
      <c r="HKQ175" s="90"/>
      <c r="HKR175" s="90"/>
      <c r="HKS175" s="90"/>
      <c r="HKT175" s="90"/>
      <c r="HKU175" s="90"/>
      <c r="HKV175" s="90"/>
      <c r="HKW175" s="90"/>
      <c r="HKX175" s="90"/>
      <c r="HKY175" s="90"/>
      <c r="HKZ175" s="90"/>
      <c r="HLA175" s="90"/>
      <c r="HLB175" s="90"/>
      <c r="HLC175" s="90"/>
      <c r="HLD175" s="90"/>
      <c r="HLE175" s="90"/>
      <c r="HLF175" s="90"/>
      <c r="HLG175" s="90"/>
      <c r="HLH175" s="90"/>
      <c r="HLI175" s="90"/>
      <c r="HLJ175" s="90"/>
      <c r="HLK175" s="90"/>
      <c r="HLL175" s="90"/>
      <c r="HLM175" s="90"/>
      <c r="HLN175" s="90"/>
      <c r="HLO175" s="90"/>
      <c r="HLP175" s="90"/>
      <c r="HLQ175" s="90"/>
      <c r="HLR175" s="90"/>
      <c r="HLS175" s="90"/>
      <c r="HLT175" s="90"/>
      <c r="HLU175" s="90"/>
      <c r="HLV175" s="90"/>
      <c r="HLW175" s="90"/>
      <c r="HLX175" s="90"/>
      <c r="HLY175" s="90"/>
      <c r="HLZ175" s="90"/>
      <c r="HMA175" s="90"/>
      <c r="HMB175" s="90"/>
      <c r="HMC175" s="90"/>
      <c r="HMD175" s="90"/>
      <c r="HME175" s="90"/>
      <c r="HMF175" s="90"/>
      <c r="HMG175" s="90"/>
      <c r="HMH175" s="90"/>
      <c r="HMI175" s="90"/>
      <c r="HMJ175" s="90"/>
      <c r="HMK175" s="90"/>
      <c r="HML175" s="90"/>
      <c r="HMM175" s="90"/>
      <c r="HMN175" s="90"/>
      <c r="HMO175" s="90"/>
      <c r="HMP175" s="90"/>
      <c r="HMQ175" s="90"/>
      <c r="HMR175" s="90"/>
      <c r="HMS175" s="90"/>
      <c r="HMT175" s="90"/>
      <c r="HMU175" s="90"/>
      <c r="HMV175" s="90"/>
      <c r="HMW175" s="90"/>
      <c r="HMX175" s="90"/>
      <c r="HMY175" s="90"/>
      <c r="HMZ175" s="90"/>
      <c r="HNA175" s="90"/>
      <c r="HNB175" s="90"/>
      <c r="HNC175" s="90"/>
      <c r="HND175" s="90"/>
      <c r="HNE175" s="90"/>
      <c r="HNF175" s="90"/>
      <c r="HNG175" s="90"/>
      <c r="HNH175" s="90"/>
      <c r="HNI175" s="90"/>
      <c r="HNJ175" s="90"/>
      <c r="HNK175" s="90"/>
      <c r="HNL175" s="90"/>
      <c r="HNM175" s="90"/>
      <c r="HNN175" s="90"/>
      <c r="HNO175" s="90"/>
      <c r="HNP175" s="90"/>
      <c r="HNQ175" s="90"/>
      <c r="HNR175" s="90"/>
      <c r="HNS175" s="90"/>
      <c r="HNT175" s="90"/>
      <c r="HNU175" s="90"/>
      <c r="HNV175" s="90"/>
      <c r="HNW175" s="90"/>
      <c r="HNX175" s="90"/>
      <c r="HNY175" s="90"/>
      <c r="HNZ175" s="90"/>
      <c r="HOA175" s="90"/>
      <c r="HOB175" s="90"/>
      <c r="HOC175" s="90"/>
      <c r="HOD175" s="90"/>
      <c r="HOE175" s="90"/>
      <c r="HOF175" s="90"/>
      <c r="HOG175" s="90"/>
      <c r="HOH175" s="90"/>
      <c r="HOI175" s="90"/>
      <c r="HOJ175" s="90"/>
      <c r="HOK175" s="90"/>
      <c r="HOL175" s="90"/>
      <c r="HOM175" s="90"/>
      <c r="HON175" s="90"/>
      <c r="HOO175" s="90"/>
      <c r="HOP175" s="90"/>
      <c r="HOQ175" s="90"/>
      <c r="HOR175" s="90"/>
      <c r="HOS175" s="90"/>
      <c r="HOT175" s="90"/>
      <c r="HOU175" s="90"/>
      <c r="HOV175" s="90"/>
      <c r="HOW175" s="90"/>
      <c r="HOX175" s="90"/>
      <c r="HOY175" s="90"/>
      <c r="HOZ175" s="90"/>
      <c r="HPA175" s="90"/>
      <c r="HPB175" s="90"/>
      <c r="HPC175" s="90"/>
      <c r="HPD175" s="90"/>
      <c r="HPE175" s="90"/>
      <c r="HPF175" s="90"/>
      <c r="HPG175" s="90"/>
      <c r="HPH175" s="90"/>
      <c r="HPI175" s="90"/>
      <c r="HPJ175" s="90"/>
      <c r="HPK175" s="90"/>
      <c r="HPL175" s="90"/>
      <c r="HPM175" s="90"/>
      <c r="HPN175" s="90"/>
      <c r="HPO175" s="90"/>
      <c r="HPP175" s="90"/>
      <c r="HPQ175" s="90"/>
      <c r="HPR175" s="90"/>
      <c r="HPS175" s="90"/>
      <c r="HPT175" s="90"/>
      <c r="HPU175" s="90"/>
      <c r="HPV175" s="90"/>
      <c r="HPW175" s="90"/>
      <c r="HPX175" s="90"/>
      <c r="HPY175" s="90"/>
      <c r="HPZ175" s="90"/>
      <c r="HQA175" s="90"/>
      <c r="HQB175" s="90"/>
      <c r="HQC175" s="90"/>
      <c r="HQD175" s="90"/>
      <c r="HQE175" s="90"/>
      <c r="HQF175" s="90"/>
      <c r="HQG175" s="90"/>
      <c r="HQH175" s="90"/>
      <c r="HQI175" s="90"/>
      <c r="HQJ175" s="90"/>
      <c r="HQK175" s="90"/>
      <c r="HQL175" s="90"/>
      <c r="HQM175" s="90"/>
      <c r="HQN175" s="90"/>
      <c r="HQO175" s="90"/>
      <c r="HQP175" s="90"/>
      <c r="HQQ175" s="90"/>
      <c r="HQR175" s="90"/>
      <c r="HQS175" s="90"/>
      <c r="HQT175" s="90"/>
      <c r="HQU175" s="90"/>
      <c r="HQV175" s="90"/>
      <c r="HQW175" s="90"/>
      <c r="HQX175" s="90"/>
      <c r="HQY175" s="90"/>
      <c r="HQZ175" s="90"/>
      <c r="HRA175" s="90"/>
      <c r="HRB175" s="90"/>
      <c r="HRC175" s="90"/>
      <c r="HRD175" s="90"/>
      <c r="HRE175" s="90"/>
      <c r="HRF175" s="90"/>
      <c r="HRG175" s="90"/>
      <c r="HRH175" s="90"/>
      <c r="HRI175" s="90"/>
      <c r="HRJ175" s="90"/>
      <c r="HRK175" s="90"/>
      <c r="HRL175" s="90"/>
      <c r="HRM175" s="90"/>
      <c r="HRN175" s="90"/>
      <c r="HRO175" s="90"/>
      <c r="HRP175" s="90"/>
      <c r="HRQ175" s="90"/>
      <c r="HRR175" s="90"/>
      <c r="HRS175" s="90"/>
      <c r="HRT175" s="90"/>
      <c r="HRU175" s="90"/>
      <c r="HRV175" s="90"/>
      <c r="HRW175" s="90"/>
      <c r="HRX175" s="90"/>
      <c r="HRY175" s="90"/>
      <c r="HRZ175" s="90"/>
      <c r="HSA175" s="90"/>
      <c r="HSB175" s="90"/>
      <c r="HSC175" s="90"/>
      <c r="HSD175" s="90"/>
      <c r="HSE175" s="90"/>
      <c r="HSF175" s="90"/>
      <c r="HSG175" s="90"/>
      <c r="HSH175" s="90"/>
      <c r="HSI175" s="90"/>
      <c r="HSJ175" s="90"/>
      <c r="HSK175" s="90"/>
      <c r="HSL175" s="90"/>
      <c r="HSM175" s="90"/>
      <c r="HSN175" s="90"/>
      <c r="HSO175" s="90"/>
      <c r="HSP175" s="90"/>
      <c r="HSQ175" s="90"/>
      <c r="HSR175" s="90"/>
      <c r="HSS175" s="90"/>
      <c r="HST175" s="90"/>
      <c r="HSU175" s="90"/>
      <c r="HSV175" s="90"/>
      <c r="HSW175" s="90"/>
      <c r="HSX175" s="90"/>
      <c r="HSY175" s="90"/>
      <c r="HSZ175" s="90"/>
      <c r="HTA175" s="90"/>
      <c r="HTB175" s="90"/>
      <c r="HTC175" s="90"/>
      <c r="HTD175" s="90"/>
      <c r="HTE175" s="90"/>
      <c r="HTF175" s="90"/>
      <c r="HTG175" s="90"/>
      <c r="HTH175" s="90"/>
      <c r="HTI175" s="90"/>
      <c r="HTJ175" s="90"/>
      <c r="HTK175" s="90"/>
      <c r="HTL175" s="90"/>
      <c r="HTM175" s="90"/>
      <c r="HTN175" s="90"/>
      <c r="HTO175" s="90"/>
      <c r="HTP175" s="90"/>
      <c r="HTQ175" s="90"/>
      <c r="HTR175" s="90"/>
      <c r="HTS175" s="90"/>
      <c r="HTT175" s="90"/>
      <c r="HTU175" s="90"/>
      <c r="HTV175" s="90"/>
      <c r="HTW175" s="90"/>
      <c r="HTX175" s="90"/>
      <c r="HTY175" s="90"/>
      <c r="HTZ175" s="90"/>
      <c r="HUA175" s="90"/>
      <c r="HUB175" s="90"/>
      <c r="HUC175" s="90"/>
      <c r="HUD175" s="90"/>
      <c r="HUE175" s="90"/>
      <c r="HUF175" s="90"/>
      <c r="HUG175" s="90"/>
      <c r="HUH175" s="90"/>
      <c r="HUI175" s="90"/>
      <c r="HUJ175" s="90"/>
      <c r="HUK175" s="90"/>
      <c r="HUL175" s="90"/>
      <c r="HUM175" s="90"/>
      <c r="HUN175" s="90"/>
      <c r="HUO175" s="90"/>
      <c r="HUP175" s="90"/>
      <c r="HUQ175" s="90"/>
      <c r="HUR175" s="90"/>
      <c r="HUS175" s="90"/>
      <c r="HUT175" s="90"/>
      <c r="HUU175" s="90"/>
      <c r="HUV175" s="90"/>
      <c r="HUW175" s="90"/>
      <c r="HUX175" s="90"/>
      <c r="HUY175" s="90"/>
      <c r="HUZ175" s="90"/>
      <c r="HVA175" s="90"/>
      <c r="HVB175" s="90"/>
      <c r="HVC175" s="90"/>
      <c r="HVD175" s="90"/>
      <c r="HVE175" s="90"/>
      <c r="HVF175" s="90"/>
      <c r="HVG175" s="90"/>
      <c r="HVH175" s="90"/>
      <c r="HVI175" s="90"/>
      <c r="HVJ175" s="90"/>
      <c r="HVK175" s="90"/>
      <c r="HVL175" s="90"/>
      <c r="HVM175" s="90"/>
      <c r="HVN175" s="90"/>
      <c r="HVO175" s="90"/>
      <c r="HVP175" s="90"/>
      <c r="HVQ175" s="90"/>
      <c r="HVR175" s="90"/>
      <c r="HVS175" s="90"/>
      <c r="HVT175" s="90"/>
      <c r="HVU175" s="90"/>
      <c r="HVV175" s="90"/>
      <c r="HVW175" s="90"/>
      <c r="HVX175" s="90"/>
      <c r="HVY175" s="90"/>
      <c r="HVZ175" s="90"/>
      <c r="HWA175" s="90"/>
      <c r="HWB175" s="90"/>
      <c r="HWC175" s="90"/>
      <c r="HWD175" s="90"/>
      <c r="HWE175" s="90"/>
      <c r="HWF175" s="90"/>
      <c r="HWG175" s="90"/>
      <c r="HWH175" s="90"/>
      <c r="HWI175" s="90"/>
      <c r="HWJ175" s="90"/>
      <c r="HWK175" s="90"/>
      <c r="HWL175" s="90"/>
      <c r="HWM175" s="90"/>
      <c r="HWN175" s="90"/>
      <c r="HWO175" s="90"/>
      <c r="HWP175" s="90"/>
      <c r="HWQ175" s="90"/>
      <c r="HWR175" s="90"/>
      <c r="HWS175" s="90"/>
      <c r="HWT175" s="90"/>
      <c r="HWU175" s="90"/>
      <c r="HWV175" s="90"/>
      <c r="HWW175" s="90"/>
      <c r="HWX175" s="90"/>
      <c r="HWY175" s="90"/>
      <c r="HWZ175" s="90"/>
      <c r="HXA175" s="90"/>
      <c r="HXB175" s="90"/>
      <c r="HXC175" s="90"/>
      <c r="HXD175" s="90"/>
      <c r="HXE175" s="90"/>
      <c r="HXF175" s="90"/>
      <c r="HXG175" s="90"/>
      <c r="HXH175" s="90"/>
      <c r="HXI175" s="90"/>
      <c r="HXJ175" s="90"/>
      <c r="HXK175" s="90"/>
      <c r="HXL175" s="90"/>
      <c r="HXM175" s="90"/>
      <c r="HXN175" s="90"/>
      <c r="HXO175" s="90"/>
      <c r="HXP175" s="90"/>
      <c r="HXQ175" s="90"/>
      <c r="HXR175" s="90"/>
      <c r="HXS175" s="90"/>
      <c r="HXT175" s="90"/>
      <c r="HXU175" s="90"/>
      <c r="HXV175" s="90"/>
      <c r="HXW175" s="90"/>
      <c r="HXX175" s="90"/>
      <c r="HXY175" s="90"/>
      <c r="HXZ175" s="90"/>
      <c r="HYA175" s="90"/>
      <c r="HYB175" s="90"/>
      <c r="HYC175" s="90"/>
      <c r="HYD175" s="90"/>
      <c r="HYE175" s="90"/>
      <c r="HYF175" s="90"/>
      <c r="HYG175" s="90"/>
      <c r="HYH175" s="90"/>
      <c r="HYI175" s="90"/>
      <c r="HYJ175" s="90"/>
      <c r="HYK175" s="90"/>
      <c r="HYL175" s="90"/>
      <c r="HYM175" s="90"/>
      <c r="HYN175" s="90"/>
      <c r="HYO175" s="90"/>
      <c r="HYP175" s="90"/>
      <c r="HYQ175" s="90"/>
      <c r="HYR175" s="90"/>
      <c r="HYS175" s="90"/>
      <c r="HYT175" s="90"/>
      <c r="HYU175" s="90"/>
      <c r="HYV175" s="90"/>
      <c r="HYW175" s="90"/>
      <c r="HYX175" s="90"/>
      <c r="HYY175" s="90"/>
      <c r="HYZ175" s="90"/>
      <c r="HZA175" s="90"/>
      <c r="HZB175" s="90"/>
      <c r="HZC175" s="90"/>
      <c r="HZD175" s="90"/>
      <c r="HZE175" s="90"/>
      <c r="HZF175" s="90"/>
      <c r="HZG175" s="90"/>
      <c r="HZH175" s="90"/>
      <c r="HZI175" s="90"/>
      <c r="HZJ175" s="90"/>
      <c r="HZK175" s="90"/>
      <c r="HZL175" s="90"/>
      <c r="HZM175" s="90"/>
      <c r="HZN175" s="90"/>
      <c r="HZO175" s="90"/>
      <c r="HZP175" s="90"/>
      <c r="HZQ175" s="90"/>
      <c r="HZR175" s="90"/>
      <c r="HZS175" s="90"/>
      <c r="HZT175" s="90"/>
      <c r="HZU175" s="90"/>
      <c r="HZV175" s="90"/>
      <c r="HZW175" s="90"/>
      <c r="HZX175" s="90"/>
      <c r="HZY175" s="90"/>
      <c r="HZZ175" s="90"/>
      <c r="IAA175" s="90"/>
      <c r="IAB175" s="90"/>
      <c r="IAC175" s="90"/>
      <c r="IAD175" s="90"/>
      <c r="IAE175" s="90"/>
      <c r="IAF175" s="90"/>
      <c r="IAG175" s="90"/>
      <c r="IAH175" s="90"/>
      <c r="IAI175" s="90"/>
      <c r="IAJ175" s="90"/>
      <c r="IAK175" s="90"/>
      <c r="IAL175" s="90"/>
      <c r="IAM175" s="90"/>
      <c r="IAN175" s="90"/>
      <c r="IAO175" s="90"/>
      <c r="IAP175" s="90"/>
      <c r="IAQ175" s="90"/>
      <c r="IAR175" s="90"/>
      <c r="IAS175" s="90"/>
      <c r="IAT175" s="90"/>
      <c r="IAU175" s="90"/>
      <c r="IAV175" s="90"/>
      <c r="IAW175" s="90"/>
      <c r="IAX175" s="90"/>
      <c r="IAY175" s="90"/>
      <c r="IAZ175" s="90"/>
      <c r="IBA175" s="90"/>
      <c r="IBB175" s="90"/>
      <c r="IBC175" s="90"/>
      <c r="IBD175" s="90"/>
      <c r="IBE175" s="90"/>
      <c r="IBF175" s="90"/>
      <c r="IBG175" s="90"/>
      <c r="IBH175" s="90"/>
      <c r="IBI175" s="90"/>
      <c r="IBJ175" s="90"/>
      <c r="IBK175" s="90"/>
      <c r="IBL175" s="90"/>
      <c r="IBM175" s="90"/>
      <c r="IBN175" s="90"/>
      <c r="IBO175" s="90"/>
      <c r="IBP175" s="90"/>
      <c r="IBQ175" s="90"/>
      <c r="IBR175" s="90"/>
      <c r="IBS175" s="90"/>
      <c r="IBT175" s="90"/>
      <c r="IBU175" s="90"/>
      <c r="IBV175" s="90"/>
      <c r="IBW175" s="90"/>
      <c r="IBX175" s="90"/>
      <c r="IBY175" s="90"/>
      <c r="IBZ175" s="90"/>
      <c r="ICA175" s="90"/>
      <c r="ICB175" s="90"/>
      <c r="ICC175" s="90"/>
      <c r="ICD175" s="90"/>
      <c r="ICE175" s="90"/>
      <c r="ICF175" s="90"/>
      <c r="ICG175" s="90"/>
      <c r="ICH175" s="90"/>
      <c r="ICI175" s="90"/>
      <c r="ICJ175" s="90"/>
      <c r="ICK175" s="90"/>
      <c r="ICL175" s="90"/>
      <c r="ICM175" s="90"/>
      <c r="ICN175" s="90"/>
      <c r="ICO175" s="90"/>
      <c r="ICP175" s="90"/>
      <c r="ICQ175" s="90"/>
      <c r="ICR175" s="90"/>
      <c r="ICS175" s="90"/>
      <c r="ICT175" s="90"/>
      <c r="ICU175" s="90"/>
      <c r="ICV175" s="90"/>
      <c r="ICW175" s="90"/>
      <c r="ICX175" s="90"/>
      <c r="ICY175" s="90"/>
      <c r="ICZ175" s="90"/>
      <c r="IDA175" s="90"/>
      <c r="IDB175" s="90"/>
      <c r="IDC175" s="90"/>
      <c r="IDD175" s="90"/>
      <c r="IDE175" s="90"/>
      <c r="IDF175" s="90"/>
      <c r="IDG175" s="90"/>
      <c r="IDH175" s="90"/>
      <c r="IDI175" s="90"/>
      <c r="IDJ175" s="90"/>
      <c r="IDK175" s="90"/>
      <c r="IDL175" s="90"/>
      <c r="IDM175" s="90"/>
      <c r="IDN175" s="90"/>
      <c r="IDO175" s="90"/>
      <c r="IDP175" s="90"/>
      <c r="IDQ175" s="90"/>
      <c r="IDR175" s="90"/>
      <c r="IDS175" s="90"/>
      <c r="IDT175" s="90"/>
      <c r="IDU175" s="90"/>
      <c r="IDV175" s="90"/>
      <c r="IDW175" s="90"/>
      <c r="IDX175" s="90"/>
      <c r="IDY175" s="90"/>
      <c r="IDZ175" s="90"/>
      <c r="IEA175" s="90"/>
      <c r="IEB175" s="90"/>
      <c r="IEC175" s="90"/>
      <c r="IED175" s="90"/>
      <c r="IEE175" s="90"/>
      <c r="IEF175" s="90"/>
      <c r="IEG175" s="90"/>
      <c r="IEH175" s="90"/>
      <c r="IEI175" s="90"/>
      <c r="IEJ175" s="90"/>
      <c r="IEK175" s="90"/>
      <c r="IEL175" s="90"/>
      <c r="IEM175" s="90"/>
      <c r="IEN175" s="90"/>
      <c r="IEO175" s="90"/>
      <c r="IEP175" s="90"/>
      <c r="IEQ175" s="90"/>
      <c r="IER175" s="90"/>
      <c r="IES175" s="90"/>
      <c r="IET175" s="90"/>
      <c r="IEU175" s="90"/>
      <c r="IEV175" s="90"/>
      <c r="IEW175" s="90"/>
      <c r="IEX175" s="90"/>
      <c r="IEY175" s="90"/>
      <c r="IEZ175" s="90"/>
      <c r="IFA175" s="90"/>
      <c r="IFB175" s="90"/>
      <c r="IFC175" s="90"/>
      <c r="IFD175" s="90"/>
      <c r="IFE175" s="90"/>
      <c r="IFF175" s="90"/>
      <c r="IFG175" s="90"/>
      <c r="IFH175" s="90"/>
      <c r="IFI175" s="90"/>
      <c r="IFJ175" s="90"/>
      <c r="IFK175" s="90"/>
      <c r="IFL175" s="90"/>
      <c r="IFM175" s="90"/>
      <c r="IFN175" s="90"/>
      <c r="IFO175" s="90"/>
      <c r="IFP175" s="90"/>
      <c r="IFQ175" s="90"/>
      <c r="IFR175" s="90"/>
      <c r="IFS175" s="90"/>
      <c r="IFT175" s="90"/>
      <c r="IFU175" s="90"/>
      <c r="IFV175" s="90"/>
      <c r="IFW175" s="90"/>
      <c r="IFX175" s="90"/>
      <c r="IFY175" s="90"/>
      <c r="IFZ175" s="90"/>
      <c r="IGA175" s="90"/>
      <c r="IGB175" s="90"/>
      <c r="IGC175" s="90"/>
      <c r="IGD175" s="90"/>
      <c r="IGE175" s="90"/>
      <c r="IGF175" s="90"/>
      <c r="IGG175" s="90"/>
      <c r="IGH175" s="90"/>
      <c r="IGI175" s="90"/>
      <c r="IGJ175" s="90"/>
      <c r="IGK175" s="90"/>
      <c r="IGL175" s="90"/>
      <c r="IGM175" s="90"/>
      <c r="IGN175" s="90"/>
      <c r="IGO175" s="90"/>
      <c r="IGP175" s="90"/>
      <c r="IGQ175" s="90"/>
      <c r="IGR175" s="90"/>
      <c r="IGS175" s="90"/>
      <c r="IGT175" s="90"/>
      <c r="IGU175" s="90"/>
      <c r="IGV175" s="90"/>
      <c r="IGW175" s="90"/>
      <c r="IGX175" s="90"/>
      <c r="IGY175" s="90"/>
      <c r="IGZ175" s="90"/>
      <c r="IHA175" s="90"/>
      <c r="IHB175" s="90"/>
      <c r="IHC175" s="90"/>
      <c r="IHD175" s="90"/>
      <c r="IHE175" s="90"/>
      <c r="IHF175" s="90"/>
      <c r="IHG175" s="90"/>
      <c r="IHH175" s="90"/>
      <c r="IHI175" s="90"/>
      <c r="IHJ175" s="90"/>
      <c r="IHK175" s="90"/>
      <c r="IHL175" s="90"/>
      <c r="IHM175" s="90"/>
      <c r="IHN175" s="90"/>
      <c r="IHO175" s="90"/>
      <c r="IHP175" s="90"/>
      <c r="IHQ175" s="90"/>
      <c r="IHR175" s="90"/>
      <c r="IHS175" s="90"/>
      <c r="IHT175" s="90"/>
      <c r="IHU175" s="90"/>
      <c r="IHV175" s="90"/>
      <c r="IHW175" s="90"/>
      <c r="IHX175" s="90"/>
      <c r="IHY175" s="90"/>
      <c r="IHZ175" s="90"/>
      <c r="IIA175" s="90"/>
      <c r="IIB175" s="90"/>
      <c r="IIC175" s="90"/>
      <c r="IID175" s="90"/>
      <c r="IIE175" s="90"/>
      <c r="IIF175" s="90"/>
      <c r="IIG175" s="90"/>
      <c r="IIH175" s="90"/>
      <c r="III175" s="90"/>
      <c r="IIJ175" s="90"/>
      <c r="IIK175" s="90"/>
      <c r="IIL175" s="90"/>
      <c r="IIM175" s="90"/>
      <c r="IIN175" s="90"/>
      <c r="IIO175" s="90"/>
      <c r="IIP175" s="90"/>
      <c r="IIQ175" s="90"/>
      <c r="IIR175" s="90"/>
      <c r="IIS175" s="90"/>
      <c r="IIT175" s="90"/>
      <c r="IIU175" s="90"/>
      <c r="IIV175" s="90"/>
      <c r="IIW175" s="90"/>
      <c r="IIX175" s="90"/>
      <c r="IIY175" s="90"/>
      <c r="IIZ175" s="90"/>
      <c r="IJA175" s="90"/>
      <c r="IJB175" s="90"/>
      <c r="IJC175" s="90"/>
      <c r="IJD175" s="90"/>
      <c r="IJE175" s="90"/>
      <c r="IJF175" s="90"/>
      <c r="IJG175" s="90"/>
      <c r="IJH175" s="90"/>
      <c r="IJI175" s="90"/>
      <c r="IJJ175" s="90"/>
      <c r="IJK175" s="90"/>
      <c r="IJL175" s="90"/>
      <c r="IJM175" s="90"/>
      <c r="IJN175" s="90"/>
      <c r="IJO175" s="90"/>
      <c r="IJP175" s="90"/>
      <c r="IJQ175" s="90"/>
      <c r="IJR175" s="90"/>
      <c r="IJS175" s="90"/>
      <c r="IJT175" s="90"/>
      <c r="IJU175" s="90"/>
      <c r="IJV175" s="90"/>
      <c r="IJW175" s="90"/>
      <c r="IJX175" s="90"/>
      <c r="IJY175" s="90"/>
      <c r="IJZ175" s="90"/>
      <c r="IKA175" s="90"/>
      <c r="IKB175" s="90"/>
      <c r="IKC175" s="90"/>
      <c r="IKD175" s="90"/>
      <c r="IKE175" s="90"/>
      <c r="IKF175" s="90"/>
      <c r="IKG175" s="90"/>
      <c r="IKH175" s="90"/>
      <c r="IKI175" s="90"/>
      <c r="IKJ175" s="90"/>
      <c r="IKK175" s="90"/>
      <c r="IKL175" s="90"/>
      <c r="IKM175" s="90"/>
      <c r="IKN175" s="90"/>
      <c r="IKO175" s="90"/>
      <c r="IKP175" s="90"/>
      <c r="IKQ175" s="90"/>
      <c r="IKR175" s="90"/>
      <c r="IKS175" s="90"/>
      <c r="IKT175" s="90"/>
      <c r="IKU175" s="90"/>
      <c r="IKV175" s="90"/>
      <c r="IKW175" s="90"/>
      <c r="IKX175" s="90"/>
      <c r="IKY175" s="90"/>
      <c r="IKZ175" s="90"/>
      <c r="ILA175" s="90"/>
      <c r="ILB175" s="90"/>
      <c r="ILC175" s="90"/>
      <c r="ILD175" s="90"/>
      <c r="ILE175" s="90"/>
      <c r="ILF175" s="90"/>
      <c r="ILG175" s="90"/>
      <c r="ILH175" s="90"/>
      <c r="ILI175" s="90"/>
      <c r="ILJ175" s="90"/>
      <c r="ILK175" s="90"/>
      <c r="ILL175" s="90"/>
      <c r="ILM175" s="90"/>
      <c r="ILN175" s="90"/>
      <c r="ILO175" s="90"/>
      <c r="ILP175" s="90"/>
      <c r="ILQ175" s="90"/>
      <c r="ILR175" s="90"/>
      <c r="ILS175" s="90"/>
      <c r="ILT175" s="90"/>
      <c r="ILU175" s="90"/>
      <c r="ILV175" s="90"/>
      <c r="ILW175" s="90"/>
      <c r="ILX175" s="90"/>
      <c r="ILY175" s="90"/>
      <c r="ILZ175" s="90"/>
      <c r="IMA175" s="90"/>
      <c r="IMB175" s="90"/>
      <c r="IMC175" s="90"/>
      <c r="IMD175" s="90"/>
      <c r="IME175" s="90"/>
      <c r="IMF175" s="90"/>
      <c r="IMG175" s="90"/>
      <c r="IMH175" s="90"/>
      <c r="IMI175" s="90"/>
      <c r="IMJ175" s="90"/>
      <c r="IMK175" s="90"/>
      <c r="IML175" s="90"/>
      <c r="IMM175" s="90"/>
      <c r="IMN175" s="90"/>
      <c r="IMO175" s="90"/>
      <c r="IMP175" s="90"/>
      <c r="IMQ175" s="90"/>
      <c r="IMR175" s="90"/>
      <c r="IMS175" s="90"/>
      <c r="IMT175" s="90"/>
      <c r="IMU175" s="90"/>
      <c r="IMV175" s="90"/>
      <c r="IMW175" s="90"/>
      <c r="IMX175" s="90"/>
      <c r="IMY175" s="90"/>
      <c r="IMZ175" s="90"/>
      <c r="INA175" s="90"/>
      <c r="INB175" s="90"/>
      <c r="INC175" s="90"/>
      <c r="IND175" s="90"/>
      <c r="INE175" s="90"/>
      <c r="INF175" s="90"/>
      <c r="ING175" s="90"/>
      <c r="INH175" s="90"/>
      <c r="INI175" s="90"/>
      <c r="INJ175" s="90"/>
      <c r="INK175" s="90"/>
      <c r="INL175" s="90"/>
      <c r="INM175" s="90"/>
      <c r="INN175" s="90"/>
      <c r="INO175" s="90"/>
      <c r="INP175" s="90"/>
      <c r="INQ175" s="90"/>
      <c r="INR175" s="90"/>
      <c r="INS175" s="90"/>
      <c r="INT175" s="90"/>
      <c r="INU175" s="90"/>
      <c r="INV175" s="90"/>
      <c r="INW175" s="90"/>
      <c r="INX175" s="90"/>
      <c r="INY175" s="90"/>
      <c r="INZ175" s="90"/>
      <c r="IOA175" s="90"/>
      <c r="IOB175" s="90"/>
      <c r="IOC175" s="90"/>
      <c r="IOD175" s="90"/>
      <c r="IOE175" s="90"/>
      <c r="IOF175" s="90"/>
      <c r="IOG175" s="90"/>
      <c r="IOH175" s="90"/>
      <c r="IOI175" s="90"/>
      <c r="IOJ175" s="90"/>
      <c r="IOK175" s="90"/>
      <c r="IOL175" s="90"/>
      <c r="IOM175" s="90"/>
      <c r="ION175" s="90"/>
      <c r="IOO175" s="90"/>
      <c r="IOP175" s="90"/>
      <c r="IOQ175" s="90"/>
      <c r="IOR175" s="90"/>
      <c r="IOS175" s="90"/>
      <c r="IOT175" s="90"/>
      <c r="IOU175" s="90"/>
      <c r="IOV175" s="90"/>
      <c r="IOW175" s="90"/>
      <c r="IOX175" s="90"/>
      <c r="IOY175" s="90"/>
      <c r="IOZ175" s="90"/>
      <c r="IPA175" s="90"/>
      <c r="IPB175" s="90"/>
      <c r="IPC175" s="90"/>
      <c r="IPD175" s="90"/>
      <c r="IPE175" s="90"/>
      <c r="IPF175" s="90"/>
      <c r="IPG175" s="90"/>
      <c r="IPH175" s="90"/>
      <c r="IPI175" s="90"/>
      <c r="IPJ175" s="90"/>
      <c r="IPK175" s="90"/>
      <c r="IPL175" s="90"/>
      <c r="IPM175" s="90"/>
      <c r="IPN175" s="90"/>
      <c r="IPO175" s="90"/>
      <c r="IPP175" s="90"/>
      <c r="IPQ175" s="90"/>
      <c r="IPR175" s="90"/>
      <c r="IPS175" s="90"/>
      <c r="IPT175" s="90"/>
      <c r="IPU175" s="90"/>
      <c r="IPV175" s="90"/>
      <c r="IPW175" s="90"/>
      <c r="IPX175" s="90"/>
      <c r="IPY175" s="90"/>
      <c r="IPZ175" s="90"/>
      <c r="IQA175" s="90"/>
      <c r="IQB175" s="90"/>
      <c r="IQC175" s="90"/>
      <c r="IQD175" s="90"/>
      <c r="IQE175" s="90"/>
      <c r="IQF175" s="90"/>
      <c r="IQG175" s="90"/>
      <c r="IQH175" s="90"/>
      <c r="IQI175" s="90"/>
      <c r="IQJ175" s="90"/>
      <c r="IQK175" s="90"/>
      <c r="IQL175" s="90"/>
      <c r="IQM175" s="90"/>
      <c r="IQN175" s="90"/>
      <c r="IQO175" s="90"/>
      <c r="IQP175" s="90"/>
      <c r="IQQ175" s="90"/>
      <c r="IQR175" s="90"/>
      <c r="IQS175" s="90"/>
      <c r="IQT175" s="90"/>
      <c r="IQU175" s="90"/>
      <c r="IQV175" s="90"/>
      <c r="IQW175" s="90"/>
      <c r="IQX175" s="90"/>
      <c r="IQY175" s="90"/>
      <c r="IQZ175" s="90"/>
      <c r="IRA175" s="90"/>
      <c r="IRB175" s="90"/>
      <c r="IRC175" s="90"/>
      <c r="IRD175" s="90"/>
      <c r="IRE175" s="90"/>
      <c r="IRF175" s="90"/>
      <c r="IRG175" s="90"/>
      <c r="IRH175" s="90"/>
      <c r="IRI175" s="90"/>
      <c r="IRJ175" s="90"/>
      <c r="IRK175" s="90"/>
      <c r="IRL175" s="90"/>
      <c r="IRM175" s="90"/>
      <c r="IRN175" s="90"/>
      <c r="IRO175" s="90"/>
      <c r="IRP175" s="90"/>
      <c r="IRQ175" s="90"/>
      <c r="IRR175" s="90"/>
      <c r="IRS175" s="90"/>
      <c r="IRT175" s="90"/>
      <c r="IRU175" s="90"/>
      <c r="IRV175" s="90"/>
      <c r="IRW175" s="90"/>
      <c r="IRX175" s="90"/>
      <c r="IRY175" s="90"/>
      <c r="IRZ175" s="90"/>
      <c r="ISA175" s="90"/>
      <c r="ISB175" s="90"/>
      <c r="ISC175" s="90"/>
      <c r="ISD175" s="90"/>
      <c r="ISE175" s="90"/>
      <c r="ISF175" s="90"/>
      <c r="ISG175" s="90"/>
      <c r="ISH175" s="90"/>
      <c r="ISI175" s="90"/>
      <c r="ISJ175" s="90"/>
      <c r="ISK175" s="90"/>
      <c r="ISL175" s="90"/>
      <c r="ISM175" s="90"/>
      <c r="ISN175" s="90"/>
      <c r="ISO175" s="90"/>
      <c r="ISP175" s="90"/>
      <c r="ISQ175" s="90"/>
      <c r="ISR175" s="90"/>
      <c r="ISS175" s="90"/>
      <c r="IST175" s="90"/>
      <c r="ISU175" s="90"/>
      <c r="ISV175" s="90"/>
      <c r="ISW175" s="90"/>
      <c r="ISX175" s="90"/>
      <c r="ISY175" s="90"/>
      <c r="ISZ175" s="90"/>
      <c r="ITA175" s="90"/>
      <c r="ITB175" s="90"/>
      <c r="ITC175" s="90"/>
      <c r="ITD175" s="90"/>
      <c r="ITE175" s="90"/>
      <c r="ITF175" s="90"/>
      <c r="ITG175" s="90"/>
      <c r="ITH175" s="90"/>
      <c r="ITI175" s="90"/>
      <c r="ITJ175" s="90"/>
      <c r="ITK175" s="90"/>
      <c r="ITL175" s="90"/>
      <c r="ITM175" s="90"/>
      <c r="ITN175" s="90"/>
      <c r="ITO175" s="90"/>
      <c r="ITP175" s="90"/>
      <c r="ITQ175" s="90"/>
      <c r="ITR175" s="90"/>
      <c r="ITS175" s="90"/>
      <c r="ITT175" s="90"/>
      <c r="ITU175" s="90"/>
      <c r="ITV175" s="90"/>
      <c r="ITW175" s="90"/>
      <c r="ITX175" s="90"/>
      <c r="ITY175" s="90"/>
      <c r="ITZ175" s="90"/>
      <c r="IUA175" s="90"/>
      <c r="IUB175" s="90"/>
      <c r="IUC175" s="90"/>
      <c r="IUD175" s="90"/>
      <c r="IUE175" s="90"/>
      <c r="IUF175" s="90"/>
      <c r="IUG175" s="90"/>
      <c r="IUH175" s="90"/>
      <c r="IUI175" s="90"/>
      <c r="IUJ175" s="90"/>
      <c r="IUK175" s="90"/>
      <c r="IUL175" s="90"/>
      <c r="IUM175" s="90"/>
      <c r="IUN175" s="90"/>
      <c r="IUO175" s="90"/>
      <c r="IUP175" s="90"/>
      <c r="IUQ175" s="90"/>
      <c r="IUR175" s="90"/>
      <c r="IUS175" s="90"/>
      <c r="IUT175" s="90"/>
      <c r="IUU175" s="90"/>
      <c r="IUV175" s="90"/>
      <c r="IUW175" s="90"/>
      <c r="IUX175" s="90"/>
      <c r="IUY175" s="90"/>
      <c r="IUZ175" s="90"/>
      <c r="IVA175" s="90"/>
      <c r="IVB175" s="90"/>
      <c r="IVC175" s="90"/>
      <c r="IVD175" s="90"/>
      <c r="IVE175" s="90"/>
      <c r="IVF175" s="90"/>
      <c r="IVG175" s="90"/>
      <c r="IVH175" s="90"/>
      <c r="IVI175" s="90"/>
      <c r="IVJ175" s="90"/>
      <c r="IVK175" s="90"/>
      <c r="IVL175" s="90"/>
      <c r="IVM175" s="90"/>
      <c r="IVN175" s="90"/>
      <c r="IVO175" s="90"/>
      <c r="IVP175" s="90"/>
      <c r="IVQ175" s="90"/>
      <c r="IVR175" s="90"/>
      <c r="IVS175" s="90"/>
      <c r="IVT175" s="90"/>
      <c r="IVU175" s="90"/>
      <c r="IVV175" s="90"/>
      <c r="IVW175" s="90"/>
      <c r="IVX175" s="90"/>
      <c r="IVY175" s="90"/>
      <c r="IVZ175" s="90"/>
      <c r="IWA175" s="90"/>
      <c r="IWB175" s="90"/>
      <c r="IWC175" s="90"/>
      <c r="IWD175" s="90"/>
      <c r="IWE175" s="90"/>
      <c r="IWF175" s="90"/>
      <c r="IWG175" s="90"/>
      <c r="IWH175" s="90"/>
      <c r="IWI175" s="90"/>
      <c r="IWJ175" s="90"/>
      <c r="IWK175" s="90"/>
      <c r="IWL175" s="90"/>
      <c r="IWM175" s="90"/>
      <c r="IWN175" s="90"/>
      <c r="IWO175" s="90"/>
      <c r="IWP175" s="90"/>
      <c r="IWQ175" s="90"/>
      <c r="IWR175" s="90"/>
      <c r="IWS175" s="90"/>
      <c r="IWT175" s="90"/>
      <c r="IWU175" s="90"/>
      <c r="IWV175" s="90"/>
      <c r="IWW175" s="90"/>
      <c r="IWX175" s="90"/>
      <c r="IWY175" s="90"/>
      <c r="IWZ175" s="90"/>
      <c r="IXA175" s="90"/>
      <c r="IXB175" s="90"/>
      <c r="IXC175" s="90"/>
      <c r="IXD175" s="90"/>
      <c r="IXE175" s="90"/>
      <c r="IXF175" s="90"/>
      <c r="IXG175" s="90"/>
      <c r="IXH175" s="90"/>
      <c r="IXI175" s="90"/>
      <c r="IXJ175" s="90"/>
      <c r="IXK175" s="90"/>
      <c r="IXL175" s="90"/>
      <c r="IXM175" s="90"/>
      <c r="IXN175" s="90"/>
      <c r="IXO175" s="90"/>
      <c r="IXP175" s="90"/>
      <c r="IXQ175" s="90"/>
      <c r="IXR175" s="90"/>
      <c r="IXS175" s="90"/>
      <c r="IXT175" s="90"/>
      <c r="IXU175" s="90"/>
      <c r="IXV175" s="90"/>
      <c r="IXW175" s="90"/>
      <c r="IXX175" s="90"/>
      <c r="IXY175" s="90"/>
      <c r="IXZ175" s="90"/>
      <c r="IYA175" s="90"/>
      <c r="IYB175" s="90"/>
      <c r="IYC175" s="90"/>
      <c r="IYD175" s="90"/>
      <c r="IYE175" s="90"/>
      <c r="IYF175" s="90"/>
      <c r="IYG175" s="90"/>
      <c r="IYH175" s="90"/>
      <c r="IYI175" s="90"/>
      <c r="IYJ175" s="90"/>
      <c r="IYK175" s="90"/>
      <c r="IYL175" s="90"/>
      <c r="IYM175" s="90"/>
      <c r="IYN175" s="90"/>
      <c r="IYO175" s="90"/>
      <c r="IYP175" s="90"/>
      <c r="IYQ175" s="90"/>
      <c r="IYR175" s="90"/>
      <c r="IYS175" s="90"/>
      <c r="IYT175" s="90"/>
      <c r="IYU175" s="90"/>
      <c r="IYV175" s="90"/>
      <c r="IYW175" s="90"/>
      <c r="IYX175" s="90"/>
      <c r="IYY175" s="90"/>
      <c r="IYZ175" s="90"/>
      <c r="IZA175" s="90"/>
      <c r="IZB175" s="90"/>
      <c r="IZC175" s="90"/>
      <c r="IZD175" s="90"/>
      <c r="IZE175" s="90"/>
      <c r="IZF175" s="90"/>
      <c r="IZG175" s="90"/>
      <c r="IZH175" s="90"/>
      <c r="IZI175" s="90"/>
      <c r="IZJ175" s="90"/>
      <c r="IZK175" s="90"/>
      <c r="IZL175" s="90"/>
      <c r="IZM175" s="90"/>
      <c r="IZN175" s="90"/>
      <c r="IZO175" s="90"/>
      <c r="IZP175" s="90"/>
      <c r="IZQ175" s="90"/>
      <c r="IZR175" s="90"/>
      <c r="IZS175" s="90"/>
      <c r="IZT175" s="90"/>
      <c r="IZU175" s="90"/>
      <c r="IZV175" s="90"/>
      <c r="IZW175" s="90"/>
      <c r="IZX175" s="90"/>
      <c r="IZY175" s="90"/>
      <c r="IZZ175" s="90"/>
      <c r="JAA175" s="90"/>
      <c r="JAB175" s="90"/>
      <c r="JAC175" s="90"/>
      <c r="JAD175" s="90"/>
      <c r="JAE175" s="90"/>
      <c r="JAF175" s="90"/>
      <c r="JAG175" s="90"/>
      <c r="JAH175" s="90"/>
      <c r="JAI175" s="90"/>
      <c r="JAJ175" s="90"/>
      <c r="JAK175" s="90"/>
      <c r="JAL175" s="90"/>
      <c r="JAM175" s="90"/>
      <c r="JAN175" s="90"/>
      <c r="JAO175" s="90"/>
      <c r="JAP175" s="90"/>
      <c r="JAQ175" s="90"/>
      <c r="JAR175" s="90"/>
      <c r="JAS175" s="90"/>
      <c r="JAT175" s="90"/>
      <c r="JAU175" s="90"/>
      <c r="JAV175" s="90"/>
      <c r="JAW175" s="90"/>
      <c r="JAX175" s="90"/>
      <c r="JAY175" s="90"/>
      <c r="JAZ175" s="90"/>
      <c r="JBA175" s="90"/>
      <c r="JBB175" s="90"/>
      <c r="JBC175" s="90"/>
      <c r="JBD175" s="90"/>
      <c r="JBE175" s="90"/>
      <c r="JBF175" s="90"/>
      <c r="JBG175" s="90"/>
      <c r="JBH175" s="90"/>
      <c r="JBI175" s="90"/>
      <c r="JBJ175" s="90"/>
      <c r="JBK175" s="90"/>
      <c r="JBL175" s="90"/>
      <c r="JBM175" s="90"/>
      <c r="JBN175" s="90"/>
      <c r="JBO175" s="90"/>
      <c r="JBP175" s="90"/>
      <c r="JBQ175" s="90"/>
      <c r="JBR175" s="90"/>
      <c r="JBS175" s="90"/>
      <c r="JBT175" s="90"/>
      <c r="JBU175" s="90"/>
      <c r="JBV175" s="90"/>
      <c r="JBW175" s="90"/>
      <c r="JBX175" s="90"/>
      <c r="JBY175" s="90"/>
      <c r="JBZ175" s="90"/>
      <c r="JCA175" s="90"/>
      <c r="JCB175" s="90"/>
      <c r="JCC175" s="90"/>
      <c r="JCD175" s="90"/>
      <c r="JCE175" s="90"/>
      <c r="JCF175" s="90"/>
      <c r="JCG175" s="90"/>
      <c r="JCH175" s="90"/>
      <c r="JCI175" s="90"/>
      <c r="JCJ175" s="90"/>
      <c r="JCK175" s="90"/>
      <c r="JCL175" s="90"/>
      <c r="JCM175" s="90"/>
      <c r="JCN175" s="90"/>
      <c r="JCO175" s="90"/>
      <c r="JCP175" s="90"/>
      <c r="JCQ175" s="90"/>
      <c r="JCR175" s="90"/>
      <c r="JCS175" s="90"/>
      <c r="JCT175" s="90"/>
      <c r="JCU175" s="90"/>
      <c r="JCV175" s="90"/>
      <c r="JCW175" s="90"/>
      <c r="JCX175" s="90"/>
      <c r="JCY175" s="90"/>
      <c r="JCZ175" s="90"/>
      <c r="JDA175" s="90"/>
      <c r="JDB175" s="90"/>
      <c r="JDC175" s="90"/>
      <c r="JDD175" s="90"/>
      <c r="JDE175" s="90"/>
      <c r="JDF175" s="90"/>
      <c r="JDG175" s="90"/>
      <c r="JDH175" s="90"/>
      <c r="JDI175" s="90"/>
      <c r="JDJ175" s="90"/>
      <c r="JDK175" s="90"/>
      <c r="JDL175" s="90"/>
      <c r="JDM175" s="90"/>
      <c r="JDN175" s="90"/>
      <c r="JDO175" s="90"/>
      <c r="JDP175" s="90"/>
      <c r="JDQ175" s="90"/>
      <c r="JDR175" s="90"/>
      <c r="JDS175" s="90"/>
      <c r="JDT175" s="90"/>
      <c r="JDU175" s="90"/>
      <c r="JDV175" s="90"/>
      <c r="JDW175" s="90"/>
      <c r="JDX175" s="90"/>
      <c r="JDY175" s="90"/>
      <c r="JDZ175" s="90"/>
      <c r="JEA175" s="90"/>
      <c r="JEB175" s="90"/>
      <c r="JEC175" s="90"/>
      <c r="JED175" s="90"/>
      <c r="JEE175" s="90"/>
      <c r="JEF175" s="90"/>
      <c r="JEG175" s="90"/>
      <c r="JEH175" s="90"/>
      <c r="JEI175" s="90"/>
      <c r="JEJ175" s="90"/>
      <c r="JEK175" s="90"/>
      <c r="JEL175" s="90"/>
      <c r="JEM175" s="90"/>
      <c r="JEN175" s="90"/>
      <c r="JEO175" s="90"/>
      <c r="JEP175" s="90"/>
      <c r="JEQ175" s="90"/>
      <c r="JER175" s="90"/>
      <c r="JES175" s="90"/>
      <c r="JET175" s="90"/>
      <c r="JEU175" s="90"/>
      <c r="JEV175" s="90"/>
      <c r="JEW175" s="90"/>
      <c r="JEX175" s="90"/>
      <c r="JEY175" s="90"/>
      <c r="JEZ175" s="90"/>
      <c r="JFA175" s="90"/>
      <c r="JFB175" s="90"/>
      <c r="JFC175" s="90"/>
      <c r="JFD175" s="90"/>
      <c r="JFE175" s="90"/>
      <c r="JFF175" s="90"/>
      <c r="JFG175" s="90"/>
      <c r="JFH175" s="90"/>
      <c r="JFI175" s="90"/>
      <c r="JFJ175" s="90"/>
      <c r="JFK175" s="90"/>
      <c r="JFL175" s="90"/>
      <c r="JFM175" s="90"/>
      <c r="JFN175" s="90"/>
      <c r="JFO175" s="90"/>
      <c r="JFP175" s="90"/>
      <c r="JFQ175" s="90"/>
      <c r="JFR175" s="90"/>
      <c r="JFS175" s="90"/>
      <c r="JFT175" s="90"/>
      <c r="JFU175" s="90"/>
      <c r="JFV175" s="90"/>
      <c r="JFW175" s="90"/>
      <c r="JFX175" s="90"/>
      <c r="JFY175" s="90"/>
      <c r="JFZ175" s="90"/>
      <c r="JGA175" s="90"/>
      <c r="JGB175" s="90"/>
      <c r="JGC175" s="90"/>
      <c r="JGD175" s="90"/>
      <c r="JGE175" s="90"/>
      <c r="JGF175" s="90"/>
      <c r="JGG175" s="90"/>
      <c r="JGH175" s="90"/>
      <c r="JGI175" s="90"/>
      <c r="JGJ175" s="90"/>
      <c r="JGK175" s="90"/>
      <c r="JGL175" s="90"/>
      <c r="JGM175" s="90"/>
      <c r="JGN175" s="90"/>
      <c r="JGO175" s="90"/>
      <c r="JGP175" s="90"/>
      <c r="JGQ175" s="90"/>
      <c r="JGR175" s="90"/>
      <c r="JGS175" s="90"/>
      <c r="JGT175" s="90"/>
      <c r="JGU175" s="90"/>
      <c r="JGV175" s="90"/>
      <c r="JGW175" s="90"/>
      <c r="JGX175" s="90"/>
      <c r="JGY175" s="90"/>
      <c r="JGZ175" s="90"/>
      <c r="JHA175" s="90"/>
      <c r="JHB175" s="90"/>
      <c r="JHC175" s="90"/>
      <c r="JHD175" s="90"/>
      <c r="JHE175" s="90"/>
      <c r="JHF175" s="90"/>
      <c r="JHG175" s="90"/>
      <c r="JHH175" s="90"/>
      <c r="JHI175" s="90"/>
      <c r="JHJ175" s="90"/>
      <c r="JHK175" s="90"/>
      <c r="JHL175" s="90"/>
      <c r="JHM175" s="90"/>
      <c r="JHN175" s="90"/>
      <c r="JHO175" s="90"/>
      <c r="JHP175" s="90"/>
      <c r="JHQ175" s="90"/>
      <c r="JHR175" s="90"/>
      <c r="JHS175" s="90"/>
      <c r="JHT175" s="90"/>
      <c r="JHU175" s="90"/>
      <c r="JHV175" s="90"/>
      <c r="JHW175" s="90"/>
      <c r="JHX175" s="90"/>
      <c r="JHY175" s="90"/>
      <c r="JHZ175" s="90"/>
      <c r="JIA175" s="90"/>
      <c r="JIB175" s="90"/>
      <c r="JIC175" s="90"/>
      <c r="JID175" s="90"/>
      <c r="JIE175" s="90"/>
      <c r="JIF175" s="90"/>
      <c r="JIG175" s="90"/>
      <c r="JIH175" s="90"/>
      <c r="JII175" s="90"/>
      <c r="JIJ175" s="90"/>
      <c r="JIK175" s="90"/>
      <c r="JIL175" s="90"/>
      <c r="JIM175" s="90"/>
      <c r="JIN175" s="90"/>
      <c r="JIO175" s="90"/>
      <c r="JIP175" s="90"/>
      <c r="JIQ175" s="90"/>
      <c r="JIR175" s="90"/>
      <c r="JIS175" s="90"/>
      <c r="JIT175" s="90"/>
      <c r="JIU175" s="90"/>
      <c r="JIV175" s="90"/>
      <c r="JIW175" s="90"/>
      <c r="JIX175" s="90"/>
      <c r="JIY175" s="90"/>
      <c r="JIZ175" s="90"/>
      <c r="JJA175" s="90"/>
      <c r="JJB175" s="90"/>
      <c r="JJC175" s="90"/>
      <c r="JJD175" s="90"/>
      <c r="JJE175" s="90"/>
      <c r="JJF175" s="90"/>
      <c r="JJG175" s="90"/>
      <c r="JJH175" s="90"/>
      <c r="JJI175" s="90"/>
      <c r="JJJ175" s="90"/>
      <c r="JJK175" s="90"/>
      <c r="JJL175" s="90"/>
      <c r="JJM175" s="90"/>
      <c r="JJN175" s="90"/>
      <c r="JJO175" s="90"/>
      <c r="JJP175" s="90"/>
      <c r="JJQ175" s="90"/>
      <c r="JJR175" s="90"/>
      <c r="JJS175" s="90"/>
      <c r="JJT175" s="90"/>
      <c r="JJU175" s="90"/>
      <c r="JJV175" s="90"/>
      <c r="JJW175" s="90"/>
      <c r="JJX175" s="90"/>
      <c r="JJY175" s="90"/>
      <c r="JJZ175" s="90"/>
      <c r="JKA175" s="90"/>
      <c r="JKB175" s="90"/>
      <c r="JKC175" s="90"/>
      <c r="JKD175" s="90"/>
      <c r="JKE175" s="90"/>
      <c r="JKF175" s="90"/>
      <c r="JKG175" s="90"/>
      <c r="JKH175" s="90"/>
      <c r="JKI175" s="90"/>
      <c r="JKJ175" s="90"/>
      <c r="JKK175" s="90"/>
      <c r="JKL175" s="90"/>
      <c r="JKM175" s="90"/>
      <c r="JKN175" s="90"/>
      <c r="JKO175" s="90"/>
      <c r="JKP175" s="90"/>
      <c r="JKQ175" s="90"/>
      <c r="JKR175" s="90"/>
      <c r="JKS175" s="90"/>
      <c r="JKT175" s="90"/>
      <c r="JKU175" s="90"/>
      <c r="JKV175" s="90"/>
      <c r="JKW175" s="90"/>
      <c r="JKX175" s="90"/>
      <c r="JKY175" s="90"/>
      <c r="JKZ175" s="90"/>
      <c r="JLA175" s="90"/>
      <c r="JLB175" s="90"/>
      <c r="JLC175" s="90"/>
      <c r="JLD175" s="90"/>
      <c r="JLE175" s="90"/>
      <c r="JLF175" s="90"/>
      <c r="JLG175" s="90"/>
      <c r="JLH175" s="90"/>
      <c r="JLI175" s="90"/>
      <c r="JLJ175" s="90"/>
      <c r="JLK175" s="90"/>
      <c r="JLL175" s="90"/>
      <c r="JLM175" s="90"/>
      <c r="JLN175" s="90"/>
      <c r="JLO175" s="90"/>
      <c r="JLP175" s="90"/>
      <c r="JLQ175" s="90"/>
      <c r="JLR175" s="90"/>
      <c r="JLS175" s="90"/>
      <c r="JLT175" s="90"/>
      <c r="JLU175" s="90"/>
      <c r="JLV175" s="90"/>
      <c r="JLW175" s="90"/>
      <c r="JLX175" s="90"/>
      <c r="JLY175" s="90"/>
      <c r="JLZ175" s="90"/>
      <c r="JMA175" s="90"/>
      <c r="JMB175" s="90"/>
      <c r="JMC175" s="90"/>
      <c r="JMD175" s="90"/>
      <c r="JME175" s="90"/>
      <c r="JMF175" s="90"/>
      <c r="JMG175" s="90"/>
      <c r="JMH175" s="90"/>
      <c r="JMI175" s="90"/>
      <c r="JMJ175" s="90"/>
      <c r="JMK175" s="90"/>
      <c r="JML175" s="90"/>
      <c r="JMM175" s="90"/>
      <c r="JMN175" s="90"/>
      <c r="JMO175" s="90"/>
      <c r="JMP175" s="90"/>
      <c r="JMQ175" s="90"/>
      <c r="JMR175" s="90"/>
      <c r="JMS175" s="90"/>
      <c r="JMT175" s="90"/>
      <c r="JMU175" s="90"/>
      <c r="JMV175" s="90"/>
      <c r="JMW175" s="90"/>
      <c r="JMX175" s="90"/>
      <c r="JMY175" s="90"/>
      <c r="JMZ175" s="90"/>
      <c r="JNA175" s="90"/>
      <c r="JNB175" s="90"/>
      <c r="JNC175" s="90"/>
      <c r="JND175" s="90"/>
      <c r="JNE175" s="90"/>
      <c r="JNF175" s="90"/>
      <c r="JNG175" s="90"/>
      <c r="JNH175" s="90"/>
      <c r="JNI175" s="90"/>
      <c r="JNJ175" s="90"/>
      <c r="JNK175" s="90"/>
      <c r="JNL175" s="90"/>
      <c r="JNM175" s="90"/>
      <c r="JNN175" s="90"/>
      <c r="JNO175" s="90"/>
      <c r="JNP175" s="90"/>
      <c r="JNQ175" s="90"/>
      <c r="JNR175" s="90"/>
      <c r="JNS175" s="90"/>
      <c r="JNT175" s="90"/>
      <c r="JNU175" s="90"/>
      <c r="JNV175" s="90"/>
      <c r="JNW175" s="90"/>
      <c r="JNX175" s="90"/>
      <c r="JNY175" s="90"/>
      <c r="JNZ175" s="90"/>
      <c r="JOA175" s="90"/>
      <c r="JOB175" s="90"/>
      <c r="JOC175" s="90"/>
      <c r="JOD175" s="90"/>
      <c r="JOE175" s="90"/>
      <c r="JOF175" s="90"/>
      <c r="JOG175" s="90"/>
      <c r="JOH175" s="90"/>
      <c r="JOI175" s="90"/>
      <c r="JOJ175" s="90"/>
      <c r="JOK175" s="90"/>
      <c r="JOL175" s="90"/>
      <c r="JOM175" s="90"/>
      <c r="JON175" s="90"/>
      <c r="JOO175" s="90"/>
      <c r="JOP175" s="90"/>
      <c r="JOQ175" s="90"/>
      <c r="JOR175" s="90"/>
      <c r="JOS175" s="90"/>
      <c r="JOT175" s="90"/>
      <c r="JOU175" s="90"/>
      <c r="JOV175" s="90"/>
      <c r="JOW175" s="90"/>
      <c r="JOX175" s="90"/>
      <c r="JOY175" s="90"/>
      <c r="JOZ175" s="90"/>
      <c r="JPA175" s="90"/>
      <c r="JPB175" s="90"/>
      <c r="JPC175" s="90"/>
      <c r="JPD175" s="90"/>
      <c r="JPE175" s="90"/>
      <c r="JPF175" s="90"/>
      <c r="JPG175" s="90"/>
      <c r="JPH175" s="90"/>
      <c r="JPI175" s="90"/>
      <c r="JPJ175" s="90"/>
      <c r="JPK175" s="90"/>
      <c r="JPL175" s="90"/>
      <c r="JPM175" s="90"/>
      <c r="JPN175" s="90"/>
      <c r="JPO175" s="90"/>
      <c r="JPP175" s="90"/>
      <c r="JPQ175" s="90"/>
      <c r="JPR175" s="90"/>
      <c r="JPS175" s="90"/>
      <c r="JPT175" s="90"/>
      <c r="JPU175" s="90"/>
      <c r="JPV175" s="90"/>
      <c r="JPW175" s="90"/>
      <c r="JPX175" s="90"/>
      <c r="JPY175" s="90"/>
      <c r="JPZ175" s="90"/>
      <c r="JQA175" s="90"/>
      <c r="JQB175" s="90"/>
      <c r="JQC175" s="90"/>
      <c r="JQD175" s="90"/>
      <c r="JQE175" s="90"/>
      <c r="JQF175" s="90"/>
      <c r="JQG175" s="90"/>
      <c r="JQH175" s="90"/>
      <c r="JQI175" s="90"/>
      <c r="JQJ175" s="90"/>
      <c r="JQK175" s="90"/>
      <c r="JQL175" s="90"/>
      <c r="JQM175" s="90"/>
      <c r="JQN175" s="90"/>
      <c r="JQO175" s="90"/>
      <c r="JQP175" s="90"/>
      <c r="JQQ175" s="90"/>
      <c r="JQR175" s="90"/>
      <c r="JQS175" s="90"/>
      <c r="JQT175" s="90"/>
      <c r="JQU175" s="90"/>
      <c r="JQV175" s="90"/>
      <c r="JQW175" s="90"/>
      <c r="JQX175" s="90"/>
      <c r="JQY175" s="90"/>
      <c r="JQZ175" s="90"/>
      <c r="JRA175" s="90"/>
      <c r="JRB175" s="90"/>
      <c r="JRC175" s="90"/>
      <c r="JRD175" s="90"/>
      <c r="JRE175" s="90"/>
      <c r="JRF175" s="90"/>
      <c r="JRG175" s="90"/>
      <c r="JRH175" s="90"/>
      <c r="JRI175" s="90"/>
      <c r="JRJ175" s="90"/>
      <c r="JRK175" s="90"/>
      <c r="JRL175" s="90"/>
      <c r="JRM175" s="90"/>
      <c r="JRN175" s="90"/>
      <c r="JRO175" s="90"/>
      <c r="JRP175" s="90"/>
      <c r="JRQ175" s="90"/>
      <c r="JRR175" s="90"/>
      <c r="JRS175" s="90"/>
      <c r="JRT175" s="90"/>
      <c r="JRU175" s="90"/>
      <c r="JRV175" s="90"/>
      <c r="JRW175" s="90"/>
      <c r="JRX175" s="90"/>
      <c r="JRY175" s="90"/>
      <c r="JRZ175" s="90"/>
      <c r="JSA175" s="90"/>
      <c r="JSB175" s="90"/>
      <c r="JSC175" s="90"/>
      <c r="JSD175" s="90"/>
      <c r="JSE175" s="90"/>
      <c r="JSF175" s="90"/>
      <c r="JSG175" s="90"/>
      <c r="JSH175" s="90"/>
      <c r="JSI175" s="90"/>
      <c r="JSJ175" s="90"/>
      <c r="JSK175" s="90"/>
      <c r="JSL175" s="90"/>
      <c r="JSM175" s="90"/>
      <c r="JSN175" s="90"/>
      <c r="JSO175" s="90"/>
      <c r="JSP175" s="90"/>
      <c r="JSQ175" s="90"/>
      <c r="JSR175" s="90"/>
      <c r="JSS175" s="90"/>
      <c r="JST175" s="90"/>
      <c r="JSU175" s="90"/>
      <c r="JSV175" s="90"/>
      <c r="JSW175" s="90"/>
      <c r="JSX175" s="90"/>
      <c r="JSY175" s="90"/>
      <c r="JSZ175" s="90"/>
      <c r="JTA175" s="90"/>
      <c r="JTB175" s="90"/>
      <c r="JTC175" s="90"/>
      <c r="JTD175" s="90"/>
      <c r="JTE175" s="90"/>
      <c r="JTF175" s="90"/>
      <c r="JTG175" s="90"/>
      <c r="JTH175" s="90"/>
      <c r="JTI175" s="90"/>
      <c r="JTJ175" s="90"/>
      <c r="JTK175" s="90"/>
      <c r="JTL175" s="90"/>
      <c r="JTM175" s="90"/>
      <c r="JTN175" s="90"/>
      <c r="JTO175" s="90"/>
      <c r="JTP175" s="90"/>
      <c r="JTQ175" s="90"/>
      <c r="JTR175" s="90"/>
      <c r="JTS175" s="90"/>
      <c r="JTT175" s="90"/>
      <c r="JTU175" s="90"/>
      <c r="JTV175" s="90"/>
      <c r="JTW175" s="90"/>
      <c r="JTX175" s="90"/>
      <c r="JTY175" s="90"/>
      <c r="JTZ175" s="90"/>
      <c r="JUA175" s="90"/>
      <c r="JUB175" s="90"/>
      <c r="JUC175" s="90"/>
      <c r="JUD175" s="90"/>
      <c r="JUE175" s="90"/>
      <c r="JUF175" s="90"/>
      <c r="JUG175" s="90"/>
      <c r="JUH175" s="90"/>
      <c r="JUI175" s="90"/>
      <c r="JUJ175" s="90"/>
      <c r="JUK175" s="90"/>
      <c r="JUL175" s="90"/>
      <c r="JUM175" s="90"/>
      <c r="JUN175" s="90"/>
      <c r="JUO175" s="90"/>
      <c r="JUP175" s="90"/>
      <c r="JUQ175" s="90"/>
      <c r="JUR175" s="90"/>
      <c r="JUS175" s="90"/>
      <c r="JUT175" s="90"/>
      <c r="JUU175" s="90"/>
      <c r="JUV175" s="90"/>
      <c r="JUW175" s="90"/>
      <c r="JUX175" s="90"/>
      <c r="JUY175" s="90"/>
      <c r="JUZ175" s="90"/>
      <c r="JVA175" s="90"/>
      <c r="JVB175" s="90"/>
      <c r="JVC175" s="90"/>
      <c r="JVD175" s="90"/>
      <c r="JVE175" s="90"/>
      <c r="JVF175" s="90"/>
      <c r="JVG175" s="90"/>
      <c r="JVH175" s="90"/>
      <c r="JVI175" s="90"/>
      <c r="JVJ175" s="90"/>
      <c r="JVK175" s="90"/>
      <c r="JVL175" s="90"/>
      <c r="JVM175" s="90"/>
      <c r="JVN175" s="90"/>
      <c r="JVO175" s="90"/>
      <c r="JVP175" s="90"/>
      <c r="JVQ175" s="90"/>
      <c r="JVR175" s="90"/>
      <c r="JVS175" s="90"/>
      <c r="JVT175" s="90"/>
      <c r="JVU175" s="90"/>
      <c r="JVV175" s="90"/>
      <c r="JVW175" s="90"/>
      <c r="JVX175" s="90"/>
      <c r="JVY175" s="90"/>
      <c r="JVZ175" s="90"/>
      <c r="JWA175" s="90"/>
      <c r="JWB175" s="90"/>
      <c r="JWC175" s="90"/>
      <c r="JWD175" s="90"/>
      <c r="JWE175" s="90"/>
      <c r="JWF175" s="90"/>
      <c r="JWG175" s="90"/>
      <c r="JWH175" s="90"/>
      <c r="JWI175" s="90"/>
      <c r="JWJ175" s="90"/>
      <c r="JWK175" s="90"/>
      <c r="JWL175" s="90"/>
      <c r="JWM175" s="90"/>
      <c r="JWN175" s="90"/>
      <c r="JWO175" s="90"/>
      <c r="JWP175" s="90"/>
      <c r="JWQ175" s="90"/>
      <c r="JWR175" s="90"/>
      <c r="JWS175" s="90"/>
      <c r="JWT175" s="90"/>
      <c r="JWU175" s="90"/>
      <c r="JWV175" s="90"/>
      <c r="JWW175" s="90"/>
      <c r="JWX175" s="90"/>
      <c r="JWY175" s="90"/>
      <c r="JWZ175" s="90"/>
      <c r="JXA175" s="90"/>
      <c r="JXB175" s="90"/>
      <c r="JXC175" s="90"/>
      <c r="JXD175" s="90"/>
      <c r="JXE175" s="90"/>
      <c r="JXF175" s="90"/>
      <c r="JXG175" s="90"/>
      <c r="JXH175" s="90"/>
      <c r="JXI175" s="90"/>
      <c r="JXJ175" s="90"/>
      <c r="JXK175" s="90"/>
      <c r="JXL175" s="90"/>
      <c r="JXM175" s="90"/>
      <c r="JXN175" s="90"/>
      <c r="JXO175" s="90"/>
      <c r="JXP175" s="90"/>
      <c r="JXQ175" s="90"/>
      <c r="JXR175" s="90"/>
      <c r="JXS175" s="90"/>
      <c r="JXT175" s="90"/>
      <c r="JXU175" s="90"/>
      <c r="JXV175" s="90"/>
      <c r="JXW175" s="90"/>
      <c r="JXX175" s="90"/>
      <c r="JXY175" s="90"/>
      <c r="JXZ175" s="90"/>
      <c r="JYA175" s="90"/>
      <c r="JYB175" s="90"/>
      <c r="JYC175" s="90"/>
      <c r="JYD175" s="90"/>
      <c r="JYE175" s="90"/>
      <c r="JYF175" s="90"/>
      <c r="JYG175" s="90"/>
      <c r="JYH175" s="90"/>
      <c r="JYI175" s="90"/>
      <c r="JYJ175" s="90"/>
      <c r="JYK175" s="90"/>
      <c r="JYL175" s="90"/>
      <c r="JYM175" s="90"/>
      <c r="JYN175" s="90"/>
      <c r="JYO175" s="90"/>
      <c r="JYP175" s="90"/>
      <c r="JYQ175" s="90"/>
      <c r="JYR175" s="90"/>
      <c r="JYS175" s="90"/>
      <c r="JYT175" s="90"/>
      <c r="JYU175" s="90"/>
      <c r="JYV175" s="90"/>
      <c r="JYW175" s="90"/>
      <c r="JYX175" s="90"/>
      <c r="JYY175" s="90"/>
      <c r="JYZ175" s="90"/>
      <c r="JZA175" s="90"/>
      <c r="JZB175" s="90"/>
      <c r="JZC175" s="90"/>
      <c r="JZD175" s="90"/>
      <c r="JZE175" s="90"/>
      <c r="JZF175" s="90"/>
      <c r="JZG175" s="90"/>
      <c r="JZH175" s="90"/>
      <c r="JZI175" s="90"/>
      <c r="JZJ175" s="90"/>
      <c r="JZK175" s="90"/>
      <c r="JZL175" s="90"/>
      <c r="JZM175" s="90"/>
      <c r="JZN175" s="90"/>
      <c r="JZO175" s="90"/>
      <c r="JZP175" s="90"/>
      <c r="JZQ175" s="90"/>
      <c r="JZR175" s="90"/>
      <c r="JZS175" s="90"/>
      <c r="JZT175" s="90"/>
      <c r="JZU175" s="90"/>
      <c r="JZV175" s="90"/>
      <c r="JZW175" s="90"/>
      <c r="JZX175" s="90"/>
      <c r="JZY175" s="90"/>
      <c r="JZZ175" s="90"/>
      <c r="KAA175" s="90"/>
      <c r="KAB175" s="90"/>
      <c r="KAC175" s="90"/>
      <c r="KAD175" s="90"/>
      <c r="KAE175" s="90"/>
      <c r="KAF175" s="90"/>
      <c r="KAG175" s="90"/>
      <c r="KAH175" s="90"/>
      <c r="KAI175" s="90"/>
      <c r="KAJ175" s="90"/>
      <c r="KAK175" s="90"/>
      <c r="KAL175" s="90"/>
      <c r="KAM175" s="90"/>
      <c r="KAN175" s="90"/>
      <c r="KAO175" s="90"/>
      <c r="KAP175" s="90"/>
      <c r="KAQ175" s="90"/>
      <c r="KAR175" s="90"/>
      <c r="KAS175" s="90"/>
      <c r="KAT175" s="90"/>
      <c r="KAU175" s="90"/>
      <c r="KAV175" s="90"/>
      <c r="KAW175" s="90"/>
      <c r="KAX175" s="90"/>
      <c r="KAY175" s="90"/>
      <c r="KAZ175" s="90"/>
      <c r="KBA175" s="90"/>
      <c r="KBB175" s="90"/>
      <c r="KBC175" s="90"/>
      <c r="KBD175" s="90"/>
      <c r="KBE175" s="90"/>
      <c r="KBF175" s="90"/>
      <c r="KBG175" s="90"/>
      <c r="KBH175" s="90"/>
      <c r="KBI175" s="90"/>
      <c r="KBJ175" s="90"/>
      <c r="KBK175" s="90"/>
      <c r="KBL175" s="90"/>
      <c r="KBM175" s="90"/>
      <c r="KBN175" s="90"/>
      <c r="KBO175" s="90"/>
      <c r="KBP175" s="90"/>
      <c r="KBQ175" s="90"/>
      <c r="KBR175" s="90"/>
      <c r="KBS175" s="90"/>
      <c r="KBT175" s="90"/>
      <c r="KBU175" s="90"/>
      <c r="KBV175" s="90"/>
      <c r="KBW175" s="90"/>
      <c r="KBX175" s="90"/>
      <c r="KBY175" s="90"/>
      <c r="KBZ175" s="90"/>
      <c r="KCA175" s="90"/>
      <c r="KCB175" s="90"/>
      <c r="KCC175" s="90"/>
      <c r="KCD175" s="90"/>
      <c r="KCE175" s="90"/>
      <c r="KCF175" s="90"/>
      <c r="KCG175" s="90"/>
      <c r="KCH175" s="90"/>
      <c r="KCI175" s="90"/>
      <c r="KCJ175" s="90"/>
      <c r="KCK175" s="90"/>
      <c r="KCL175" s="90"/>
      <c r="KCM175" s="90"/>
      <c r="KCN175" s="90"/>
      <c r="KCO175" s="90"/>
      <c r="KCP175" s="90"/>
      <c r="KCQ175" s="90"/>
      <c r="KCR175" s="90"/>
      <c r="KCS175" s="90"/>
      <c r="KCT175" s="90"/>
      <c r="KCU175" s="90"/>
      <c r="KCV175" s="90"/>
      <c r="KCW175" s="90"/>
      <c r="KCX175" s="90"/>
      <c r="KCY175" s="90"/>
      <c r="KCZ175" s="90"/>
      <c r="KDA175" s="90"/>
      <c r="KDB175" s="90"/>
      <c r="KDC175" s="90"/>
      <c r="KDD175" s="90"/>
      <c r="KDE175" s="90"/>
      <c r="KDF175" s="90"/>
      <c r="KDG175" s="90"/>
      <c r="KDH175" s="90"/>
      <c r="KDI175" s="90"/>
      <c r="KDJ175" s="90"/>
      <c r="KDK175" s="90"/>
      <c r="KDL175" s="90"/>
      <c r="KDM175" s="90"/>
      <c r="KDN175" s="90"/>
      <c r="KDO175" s="90"/>
      <c r="KDP175" s="90"/>
      <c r="KDQ175" s="90"/>
      <c r="KDR175" s="90"/>
      <c r="KDS175" s="90"/>
      <c r="KDT175" s="90"/>
      <c r="KDU175" s="90"/>
      <c r="KDV175" s="90"/>
      <c r="KDW175" s="90"/>
      <c r="KDX175" s="90"/>
      <c r="KDY175" s="90"/>
      <c r="KDZ175" s="90"/>
      <c r="KEA175" s="90"/>
      <c r="KEB175" s="90"/>
      <c r="KEC175" s="90"/>
      <c r="KED175" s="90"/>
      <c r="KEE175" s="90"/>
      <c r="KEF175" s="90"/>
      <c r="KEG175" s="90"/>
      <c r="KEH175" s="90"/>
      <c r="KEI175" s="90"/>
      <c r="KEJ175" s="90"/>
      <c r="KEK175" s="90"/>
      <c r="KEL175" s="90"/>
      <c r="KEM175" s="90"/>
      <c r="KEN175" s="90"/>
      <c r="KEO175" s="90"/>
      <c r="KEP175" s="90"/>
      <c r="KEQ175" s="90"/>
      <c r="KER175" s="90"/>
      <c r="KES175" s="90"/>
      <c r="KET175" s="90"/>
      <c r="KEU175" s="90"/>
      <c r="KEV175" s="90"/>
      <c r="KEW175" s="90"/>
      <c r="KEX175" s="90"/>
      <c r="KEY175" s="90"/>
      <c r="KEZ175" s="90"/>
      <c r="KFA175" s="90"/>
      <c r="KFB175" s="90"/>
      <c r="KFC175" s="90"/>
      <c r="KFD175" s="90"/>
      <c r="KFE175" s="90"/>
      <c r="KFF175" s="90"/>
      <c r="KFG175" s="90"/>
      <c r="KFH175" s="90"/>
      <c r="KFI175" s="90"/>
      <c r="KFJ175" s="90"/>
      <c r="KFK175" s="90"/>
      <c r="KFL175" s="90"/>
      <c r="KFM175" s="90"/>
      <c r="KFN175" s="90"/>
      <c r="KFO175" s="90"/>
      <c r="KFP175" s="90"/>
      <c r="KFQ175" s="90"/>
      <c r="KFR175" s="90"/>
      <c r="KFS175" s="90"/>
      <c r="KFT175" s="90"/>
      <c r="KFU175" s="90"/>
      <c r="KFV175" s="90"/>
      <c r="KFW175" s="90"/>
      <c r="KFX175" s="90"/>
      <c r="KFY175" s="90"/>
      <c r="KFZ175" s="90"/>
      <c r="KGA175" s="90"/>
      <c r="KGB175" s="90"/>
      <c r="KGC175" s="90"/>
      <c r="KGD175" s="90"/>
      <c r="KGE175" s="90"/>
      <c r="KGF175" s="90"/>
      <c r="KGG175" s="90"/>
      <c r="KGH175" s="90"/>
      <c r="KGI175" s="90"/>
      <c r="KGJ175" s="90"/>
      <c r="KGK175" s="90"/>
      <c r="KGL175" s="90"/>
      <c r="KGM175" s="90"/>
      <c r="KGN175" s="90"/>
      <c r="KGO175" s="90"/>
      <c r="KGP175" s="90"/>
      <c r="KGQ175" s="90"/>
      <c r="KGR175" s="90"/>
      <c r="KGS175" s="90"/>
      <c r="KGT175" s="90"/>
      <c r="KGU175" s="90"/>
      <c r="KGV175" s="90"/>
      <c r="KGW175" s="90"/>
      <c r="KGX175" s="90"/>
      <c r="KGY175" s="90"/>
      <c r="KGZ175" s="90"/>
      <c r="KHA175" s="90"/>
      <c r="KHB175" s="90"/>
      <c r="KHC175" s="90"/>
      <c r="KHD175" s="90"/>
      <c r="KHE175" s="90"/>
      <c r="KHF175" s="90"/>
      <c r="KHG175" s="90"/>
      <c r="KHH175" s="90"/>
      <c r="KHI175" s="90"/>
      <c r="KHJ175" s="90"/>
      <c r="KHK175" s="90"/>
      <c r="KHL175" s="90"/>
      <c r="KHM175" s="90"/>
      <c r="KHN175" s="90"/>
      <c r="KHO175" s="90"/>
      <c r="KHP175" s="90"/>
      <c r="KHQ175" s="90"/>
      <c r="KHR175" s="90"/>
      <c r="KHS175" s="90"/>
      <c r="KHT175" s="90"/>
      <c r="KHU175" s="90"/>
      <c r="KHV175" s="90"/>
      <c r="KHW175" s="90"/>
      <c r="KHX175" s="90"/>
      <c r="KHY175" s="90"/>
      <c r="KHZ175" s="90"/>
      <c r="KIA175" s="90"/>
      <c r="KIB175" s="90"/>
      <c r="KIC175" s="90"/>
      <c r="KID175" s="90"/>
      <c r="KIE175" s="90"/>
      <c r="KIF175" s="90"/>
      <c r="KIG175" s="90"/>
      <c r="KIH175" s="90"/>
      <c r="KII175" s="90"/>
      <c r="KIJ175" s="90"/>
      <c r="KIK175" s="90"/>
      <c r="KIL175" s="90"/>
      <c r="KIM175" s="90"/>
      <c r="KIN175" s="90"/>
      <c r="KIO175" s="90"/>
      <c r="KIP175" s="90"/>
      <c r="KIQ175" s="90"/>
      <c r="KIR175" s="90"/>
      <c r="KIS175" s="90"/>
      <c r="KIT175" s="90"/>
      <c r="KIU175" s="90"/>
      <c r="KIV175" s="90"/>
      <c r="KIW175" s="90"/>
      <c r="KIX175" s="90"/>
      <c r="KIY175" s="90"/>
      <c r="KIZ175" s="90"/>
      <c r="KJA175" s="90"/>
      <c r="KJB175" s="90"/>
      <c r="KJC175" s="90"/>
      <c r="KJD175" s="90"/>
      <c r="KJE175" s="90"/>
      <c r="KJF175" s="90"/>
      <c r="KJG175" s="90"/>
      <c r="KJH175" s="90"/>
      <c r="KJI175" s="90"/>
      <c r="KJJ175" s="90"/>
      <c r="KJK175" s="90"/>
      <c r="KJL175" s="90"/>
      <c r="KJM175" s="90"/>
      <c r="KJN175" s="90"/>
      <c r="KJO175" s="90"/>
      <c r="KJP175" s="90"/>
      <c r="KJQ175" s="90"/>
      <c r="KJR175" s="90"/>
      <c r="KJS175" s="90"/>
      <c r="KJT175" s="90"/>
      <c r="KJU175" s="90"/>
      <c r="KJV175" s="90"/>
      <c r="KJW175" s="90"/>
      <c r="KJX175" s="90"/>
      <c r="KJY175" s="90"/>
      <c r="KJZ175" s="90"/>
      <c r="KKA175" s="90"/>
      <c r="KKB175" s="90"/>
      <c r="KKC175" s="90"/>
      <c r="KKD175" s="90"/>
      <c r="KKE175" s="90"/>
      <c r="KKF175" s="90"/>
      <c r="KKG175" s="90"/>
      <c r="KKH175" s="90"/>
      <c r="KKI175" s="90"/>
      <c r="KKJ175" s="90"/>
      <c r="KKK175" s="90"/>
      <c r="KKL175" s="90"/>
      <c r="KKM175" s="90"/>
      <c r="KKN175" s="90"/>
      <c r="KKO175" s="90"/>
      <c r="KKP175" s="90"/>
      <c r="KKQ175" s="90"/>
      <c r="KKR175" s="90"/>
      <c r="KKS175" s="90"/>
      <c r="KKT175" s="90"/>
      <c r="KKU175" s="90"/>
      <c r="KKV175" s="90"/>
      <c r="KKW175" s="90"/>
      <c r="KKX175" s="90"/>
      <c r="KKY175" s="90"/>
      <c r="KKZ175" s="90"/>
      <c r="KLA175" s="90"/>
      <c r="KLB175" s="90"/>
      <c r="KLC175" s="90"/>
      <c r="KLD175" s="90"/>
      <c r="KLE175" s="90"/>
      <c r="KLF175" s="90"/>
      <c r="KLG175" s="90"/>
      <c r="KLH175" s="90"/>
      <c r="KLI175" s="90"/>
      <c r="KLJ175" s="90"/>
      <c r="KLK175" s="90"/>
      <c r="KLL175" s="90"/>
      <c r="KLM175" s="90"/>
      <c r="KLN175" s="90"/>
      <c r="KLO175" s="90"/>
      <c r="KLP175" s="90"/>
      <c r="KLQ175" s="90"/>
      <c r="KLR175" s="90"/>
      <c r="KLS175" s="90"/>
      <c r="KLT175" s="90"/>
      <c r="KLU175" s="90"/>
      <c r="KLV175" s="90"/>
      <c r="KLW175" s="90"/>
      <c r="KLX175" s="90"/>
      <c r="KLY175" s="90"/>
      <c r="KLZ175" s="90"/>
      <c r="KMA175" s="90"/>
      <c r="KMB175" s="90"/>
      <c r="KMC175" s="90"/>
      <c r="KMD175" s="90"/>
      <c r="KME175" s="90"/>
      <c r="KMF175" s="90"/>
      <c r="KMG175" s="90"/>
      <c r="KMH175" s="90"/>
      <c r="KMI175" s="90"/>
      <c r="KMJ175" s="90"/>
      <c r="KMK175" s="90"/>
      <c r="KML175" s="90"/>
      <c r="KMM175" s="90"/>
      <c r="KMN175" s="90"/>
      <c r="KMO175" s="90"/>
      <c r="KMP175" s="90"/>
      <c r="KMQ175" s="90"/>
      <c r="KMR175" s="90"/>
      <c r="KMS175" s="90"/>
      <c r="KMT175" s="90"/>
      <c r="KMU175" s="90"/>
      <c r="KMV175" s="90"/>
      <c r="KMW175" s="90"/>
      <c r="KMX175" s="90"/>
      <c r="KMY175" s="90"/>
      <c r="KMZ175" s="90"/>
      <c r="KNA175" s="90"/>
      <c r="KNB175" s="90"/>
      <c r="KNC175" s="90"/>
      <c r="KND175" s="90"/>
      <c r="KNE175" s="90"/>
      <c r="KNF175" s="90"/>
      <c r="KNG175" s="90"/>
      <c r="KNH175" s="90"/>
      <c r="KNI175" s="90"/>
      <c r="KNJ175" s="90"/>
      <c r="KNK175" s="90"/>
      <c r="KNL175" s="90"/>
      <c r="KNM175" s="90"/>
      <c r="KNN175" s="90"/>
      <c r="KNO175" s="90"/>
      <c r="KNP175" s="90"/>
      <c r="KNQ175" s="90"/>
      <c r="KNR175" s="90"/>
      <c r="KNS175" s="90"/>
      <c r="KNT175" s="90"/>
      <c r="KNU175" s="90"/>
      <c r="KNV175" s="90"/>
      <c r="KNW175" s="90"/>
      <c r="KNX175" s="90"/>
      <c r="KNY175" s="90"/>
      <c r="KNZ175" s="90"/>
      <c r="KOA175" s="90"/>
      <c r="KOB175" s="90"/>
      <c r="KOC175" s="90"/>
      <c r="KOD175" s="90"/>
      <c r="KOE175" s="90"/>
      <c r="KOF175" s="90"/>
      <c r="KOG175" s="90"/>
      <c r="KOH175" s="90"/>
      <c r="KOI175" s="90"/>
      <c r="KOJ175" s="90"/>
      <c r="KOK175" s="90"/>
      <c r="KOL175" s="90"/>
      <c r="KOM175" s="90"/>
      <c r="KON175" s="90"/>
      <c r="KOO175" s="90"/>
      <c r="KOP175" s="90"/>
      <c r="KOQ175" s="90"/>
      <c r="KOR175" s="90"/>
      <c r="KOS175" s="90"/>
      <c r="KOT175" s="90"/>
      <c r="KOU175" s="90"/>
      <c r="KOV175" s="90"/>
      <c r="KOW175" s="90"/>
      <c r="KOX175" s="90"/>
      <c r="KOY175" s="90"/>
      <c r="KOZ175" s="90"/>
      <c r="KPA175" s="90"/>
      <c r="KPB175" s="90"/>
      <c r="KPC175" s="90"/>
      <c r="KPD175" s="90"/>
      <c r="KPE175" s="90"/>
      <c r="KPF175" s="90"/>
      <c r="KPG175" s="90"/>
      <c r="KPH175" s="90"/>
      <c r="KPI175" s="90"/>
      <c r="KPJ175" s="90"/>
      <c r="KPK175" s="90"/>
      <c r="KPL175" s="90"/>
      <c r="KPM175" s="90"/>
      <c r="KPN175" s="90"/>
      <c r="KPO175" s="90"/>
      <c r="KPP175" s="90"/>
      <c r="KPQ175" s="90"/>
      <c r="KPR175" s="90"/>
      <c r="KPS175" s="90"/>
      <c r="KPT175" s="90"/>
      <c r="KPU175" s="90"/>
      <c r="KPV175" s="90"/>
      <c r="KPW175" s="90"/>
      <c r="KPX175" s="90"/>
      <c r="KPY175" s="90"/>
      <c r="KPZ175" s="90"/>
      <c r="KQA175" s="90"/>
      <c r="KQB175" s="90"/>
      <c r="KQC175" s="90"/>
      <c r="KQD175" s="90"/>
      <c r="KQE175" s="90"/>
      <c r="KQF175" s="90"/>
      <c r="KQG175" s="90"/>
      <c r="KQH175" s="90"/>
      <c r="KQI175" s="90"/>
      <c r="KQJ175" s="90"/>
      <c r="KQK175" s="90"/>
      <c r="KQL175" s="90"/>
      <c r="KQM175" s="90"/>
      <c r="KQN175" s="90"/>
      <c r="KQO175" s="90"/>
      <c r="KQP175" s="90"/>
      <c r="KQQ175" s="90"/>
      <c r="KQR175" s="90"/>
      <c r="KQS175" s="90"/>
      <c r="KQT175" s="90"/>
      <c r="KQU175" s="90"/>
      <c r="KQV175" s="90"/>
      <c r="KQW175" s="90"/>
      <c r="KQX175" s="90"/>
      <c r="KQY175" s="90"/>
      <c r="KQZ175" s="90"/>
      <c r="KRA175" s="90"/>
      <c r="KRB175" s="90"/>
      <c r="KRC175" s="90"/>
      <c r="KRD175" s="90"/>
      <c r="KRE175" s="90"/>
      <c r="KRF175" s="90"/>
      <c r="KRG175" s="90"/>
      <c r="KRH175" s="90"/>
      <c r="KRI175" s="90"/>
      <c r="KRJ175" s="90"/>
      <c r="KRK175" s="90"/>
      <c r="KRL175" s="90"/>
      <c r="KRM175" s="90"/>
      <c r="KRN175" s="90"/>
      <c r="KRO175" s="90"/>
      <c r="KRP175" s="90"/>
      <c r="KRQ175" s="90"/>
      <c r="KRR175" s="90"/>
      <c r="KRS175" s="90"/>
      <c r="KRT175" s="90"/>
      <c r="KRU175" s="90"/>
      <c r="KRV175" s="90"/>
      <c r="KRW175" s="90"/>
      <c r="KRX175" s="90"/>
      <c r="KRY175" s="90"/>
      <c r="KRZ175" s="90"/>
      <c r="KSA175" s="90"/>
      <c r="KSB175" s="90"/>
      <c r="KSC175" s="90"/>
      <c r="KSD175" s="90"/>
      <c r="KSE175" s="90"/>
      <c r="KSF175" s="90"/>
      <c r="KSG175" s="90"/>
      <c r="KSH175" s="90"/>
      <c r="KSI175" s="90"/>
      <c r="KSJ175" s="90"/>
      <c r="KSK175" s="90"/>
      <c r="KSL175" s="90"/>
      <c r="KSM175" s="90"/>
      <c r="KSN175" s="90"/>
      <c r="KSO175" s="90"/>
      <c r="KSP175" s="90"/>
      <c r="KSQ175" s="90"/>
      <c r="KSR175" s="90"/>
      <c r="KSS175" s="90"/>
      <c r="KST175" s="90"/>
      <c r="KSU175" s="90"/>
      <c r="KSV175" s="90"/>
      <c r="KSW175" s="90"/>
      <c r="KSX175" s="90"/>
      <c r="KSY175" s="90"/>
      <c r="KSZ175" s="90"/>
      <c r="KTA175" s="90"/>
      <c r="KTB175" s="90"/>
      <c r="KTC175" s="90"/>
      <c r="KTD175" s="90"/>
      <c r="KTE175" s="90"/>
      <c r="KTF175" s="90"/>
      <c r="KTG175" s="90"/>
      <c r="KTH175" s="90"/>
      <c r="KTI175" s="90"/>
      <c r="KTJ175" s="90"/>
      <c r="KTK175" s="90"/>
      <c r="KTL175" s="90"/>
      <c r="KTM175" s="90"/>
      <c r="KTN175" s="90"/>
      <c r="KTO175" s="90"/>
      <c r="KTP175" s="90"/>
      <c r="KTQ175" s="90"/>
      <c r="KTR175" s="90"/>
      <c r="KTS175" s="90"/>
      <c r="KTT175" s="90"/>
      <c r="KTU175" s="90"/>
      <c r="KTV175" s="90"/>
      <c r="KTW175" s="90"/>
      <c r="KTX175" s="90"/>
      <c r="KTY175" s="90"/>
      <c r="KTZ175" s="90"/>
      <c r="KUA175" s="90"/>
      <c r="KUB175" s="90"/>
      <c r="KUC175" s="90"/>
      <c r="KUD175" s="90"/>
      <c r="KUE175" s="90"/>
      <c r="KUF175" s="90"/>
      <c r="KUG175" s="90"/>
      <c r="KUH175" s="90"/>
      <c r="KUI175" s="90"/>
      <c r="KUJ175" s="90"/>
      <c r="KUK175" s="90"/>
      <c r="KUL175" s="90"/>
      <c r="KUM175" s="90"/>
      <c r="KUN175" s="90"/>
      <c r="KUO175" s="90"/>
      <c r="KUP175" s="90"/>
      <c r="KUQ175" s="90"/>
      <c r="KUR175" s="90"/>
      <c r="KUS175" s="90"/>
      <c r="KUT175" s="90"/>
      <c r="KUU175" s="90"/>
      <c r="KUV175" s="90"/>
      <c r="KUW175" s="90"/>
      <c r="KUX175" s="90"/>
      <c r="KUY175" s="90"/>
      <c r="KUZ175" s="90"/>
      <c r="KVA175" s="90"/>
      <c r="KVB175" s="90"/>
      <c r="KVC175" s="90"/>
      <c r="KVD175" s="90"/>
      <c r="KVE175" s="90"/>
      <c r="KVF175" s="90"/>
      <c r="KVG175" s="90"/>
      <c r="KVH175" s="90"/>
      <c r="KVI175" s="90"/>
      <c r="KVJ175" s="90"/>
      <c r="KVK175" s="90"/>
      <c r="KVL175" s="90"/>
      <c r="KVM175" s="90"/>
      <c r="KVN175" s="90"/>
      <c r="KVO175" s="90"/>
      <c r="KVP175" s="90"/>
      <c r="KVQ175" s="90"/>
      <c r="KVR175" s="90"/>
      <c r="KVS175" s="90"/>
      <c r="KVT175" s="90"/>
      <c r="KVU175" s="90"/>
      <c r="KVV175" s="90"/>
      <c r="KVW175" s="90"/>
      <c r="KVX175" s="90"/>
      <c r="KVY175" s="90"/>
      <c r="KVZ175" s="90"/>
      <c r="KWA175" s="90"/>
      <c r="KWB175" s="90"/>
      <c r="KWC175" s="90"/>
      <c r="KWD175" s="90"/>
      <c r="KWE175" s="90"/>
      <c r="KWF175" s="90"/>
      <c r="KWG175" s="90"/>
      <c r="KWH175" s="90"/>
      <c r="KWI175" s="90"/>
      <c r="KWJ175" s="90"/>
      <c r="KWK175" s="90"/>
      <c r="KWL175" s="90"/>
      <c r="KWM175" s="90"/>
      <c r="KWN175" s="90"/>
      <c r="KWO175" s="90"/>
      <c r="KWP175" s="90"/>
      <c r="KWQ175" s="90"/>
      <c r="KWR175" s="90"/>
      <c r="KWS175" s="90"/>
      <c r="KWT175" s="90"/>
      <c r="KWU175" s="90"/>
      <c r="KWV175" s="90"/>
      <c r="KWW175" s="90"/>
      <c r="KWX175" s="90"/>
      <c r="KWY175" s="90"/>
      <c r="KWZ175" s="90"/>
      <c r="KXA175" s="90"/>
      <c r="KXB175" s="90"/>
      <c r="KXC175" s="90"/>
      <c r="KXD175" s="90"/>
      <c r="KXE175" s="90"/>
      <c r="KXF175" s="90"/>
      <c r="KXG175" s="90"/>
      <c r="KXH175" s="90"/>
      <c r="KXI175" s="90"/>
      <c r="KXJ175" s="90"/>
      <c r="KXK175" s="90"/>
      <c r="KXL175" s="90"/>
      <c r="KXM175" s="90"/>
      <c r="KXN175" s="90"/>
      <c r="KXO175" s="90"/>
      <c r="KXP175" s="90"/>
      <c r="KXQ175" s="90"/>
      <c r="KXR175" s="90"/>
      <c r="KXS175" s="90"/>
      <c r="KXT175" s="90"/>
      <c r="KXU175" s="90"/>
      <c r="KXV175" s="90"/>
      <c r="KXW175" s="90"/>
      <c r="KXX175" s="90"/>
      <c r="KXY175" s="90"/>
      <c r="KXZ175" s="90"/>
      <c r="KYA175" s="90"/>
      <c r="KYB175" s="90"/>
      <c r="KYC175" s="90"/>
      <c r="KYD175" s="90"/>
      <c r="KYE175" s="90"/>
      <c r="KYF175" s="90"/>
      <c r="KYG175" s="90"/>
      <c r="KYH175" s="90"/>
      <c r="KYI175" s="90"/>
      <c r="KYJ175" s="90"/>
      <c r="KYK175" s="90"/>
      <c r="KYL175" s="90"/>
      <c r="KYM175" s="90"/>
      <c r="KYN175" s="90"/>
      <c r="KYO175" s="90"/>
      <c r="KYP175" s="90"/>
      <c r="KYQ175" s="90"/>
      <c r="KYR175" s="90"/>
      <c r="KYS175" s="90"/>
      <c r="KYT175" s="90"/>
      <c r="KYU175" s="90"/>
      <c r="KYV175" s="90"/>
      <c r="KYW175" s="90"/>
      <c r="KYX175" s="90"/>
      <c r="KYY175" s="90"/>
      <c r="KYZ175" s="90"/>
      <c r="KZA175" s="90"/>
      <c r="KZB175" s="90"/>
      <c r="KZC175" s="90"/>
      <c r="KZD175" s="90"/>
      <c r="KZE175" s="90"/>
      <c r="KZF175" s="90"/>
      <c r="KZG175" s="90"/>
      <c r="KZH175" s="90"/>
      <c r="KZI175" s="90"/>
      <c r="KZJ175" s="90"/>
      <c r="KZK175" s="90"/>
      <c r="KZL175" s="90"/>
      <c r="KZM175" s="90"/>
      <c r="KZN175" s="90"/>
      <c r="KZO175" s="90"/>
      <c r="KZP175" s="90"/>
      <c r="KZQ175" s="90"/>
      <c r="KZR175" s="90"/>
      <c r="KZS175" s="90"/>
      <c r="KZT175" s="90"/>
      <c r="KZU175" s="90"/>
      <c r="KZV175" s="90"/>
      <c r="KZW175" s="90"/>
      <c r="KZX175" s="90"/>
      <c r="KZY175" s="90"/>
      <c r="KZZ175" s="90"/>
      <c r="LAA175" s="90"/>
      <c r="LAB175" s="90"/>
      <c r="LAC175" s="90"/>
      <c r="LAD175" s="90"/>
      <c r="LAE175" s="90"/>
      <c r="LAF175" s="90"/>
      <c r="LAG175" s="90"/>
      <c r="LAH175" s="90"/>
      <c r="LAI175" s="90"/>
      <c r="LAJ175" s="90"/>
      <c r="LAK175" s="90"/>
      <c r="LAL175" s="90"/>
      <c r="LAM175" s="90"/>
      <c r="LAN175" s="90"/>
      <c r="LAO175" s="90"/>
      <c r="LAP175" s="90"/>
      <c r="LAQ175" s="90"/>
      <c r="LAR175" s="90"/>
      <c r="LAS175" s="90"/>
      <c r="LAT175" s="90"/>
      <c r="LAU175" s="90"/>
      <c r="LAV175" s="90"/>
      <c r="LAW175" s="90"/>
      <c r="LAX175" s="90"/>
      <c r="LAY175" s="90"/>
      <c r="LAZ175" s="90"/>
      <c r="LBA175" s="90"/>
      <c r="LBB175" s="90"/>
      <c r="LBC175" s="90"/>
      <c r="LBD175" s="90"/>
      <c r="LBE175" s="90"/>
      <c r="LBF175" s="90"/>
      <c r="LBG175" s="90"/>
      <c r="LBH175" s="90"/>
      <c r="LBI175" s="90"/>
      <c r="LBJ175" s="90"/>
      <c r="LBK175" s="90"/>
      <c r="LBL175" s="90"/>
      <c r="LBM175" s="90"/>
      <c r="LBN175" s="90"/>
      <c r="LBO175" s="90"/>
      <c r="LBP175" s="90"/>
      <c r="LBQ175" s="90"/>
      <c r="LBR175" s="90"/>
      <c r="LBS175" s="90"/>
      <c r="LBT175" s="90"/>
      <c r="LBU175" s="90"/>
      <c r="LBV175" s="90"/>
      <c r="LBW175" s="90"/>
      <c r="LBX175" s="90"/>
      <c r="LBY175" s="90"/>
      <c r="LBZ175" s="90"/>
      <c r="LCA175" s="90"/>
      <c r="LCB175" s="90"/>
      <c r="LCC175" s="90"/>
      <c r="LCD175" s="90"/>
      <c r="LCE175" s="90"/>
      <c r="LCF175" s="90"/>
      <c r="LCG175" s="90"/>
      <c r="LCH175" s="90"/>
      <c r="LCI175" s="90"/>
      <c r="LCJ175" s="90"/>
      <c r="LCK175" s="90"/>
      <c r="LCL175" s="90"/>
      <c r="LCM175" s="90"/>
      <c r="LCN175" s="90"/>
      <c r="LCO175" s="90"/>
      <c r="LCP175" s="90"/>
      <c r="LCQ175" s="90"/>
      <c r="LCR175" s="90"/>
      <c r="LCS175" s="90"/>
      <c r="LCT175" s="90"/>
      <c r="LCU175" s="90"/>
      <c r="LCV175" s="90"/>
      <c r="LCW175" s="90"/>
      <c r="LCX175" s="90"/>
      <c r="LCY175" s="90"/>
      <c r="LCZ175" s="90"/>
      <c r="LDA175" s="90"/>
      <c r="LDB175" s="90"/>
      <c r="LDC175" s="90"/>
      <c r="LDD175" s="90"/>
      <c r="LDE175" s="90"/>
      <c r="LDF175" s="90"/>
      <c r="LDG175" s="90"/>
      <c r="LDH175" s="90"/>
      <c r="LDI175" s="90"/>
      <c r="LDJ175" s="90"/>
      <c r="LDK175" s="90"/>
      <c r="LDL175" s="90"/>
      <c r="LDM175" s="90"/>
      <c r="LDN175" s="90"/>
      <c r="LDO175" s="90"/>
      <c r="LDP175" s="90"/>
      <c r="LDQ175" s="90"/>
      <c r="LDR175" s="90"/>
      <c r="LDS175" s="90"/>
      <c r="LDT175" s="90"/>
      <c r="LDU175" s="90"/>
      <c r="LDV175" s="90"/>
      <c r="LDW175" s="90"/>
      <c r="LDX175" s="90"/>
      <c r="LDY175" s="90"/>
      <c r="LDZ175" s="90"/>
      <c r="LEA175" s="90"/>
      <c r="LEB175" s="90"/>
      <c r="LEC175" s="90"/>
      <c r="LED175" s="90"/>
      <c r="LEE175" s="90"/>
      <c r="LEF175" s="90"/>
      <c r="LEG175" s="90"/>
      <c r="LEH175" s="90"/>
      <c r="LEI175" s="90"/>
      <c r="LEJ175" s="90"/>
      <c r="LEK175" s="90"/>
      <c r="LEL175" s="90"/>
      <c r="LEM175" s="90"/>
      <c r="LEN175" s="90"/>
      <c r="LEO175" s="90"/>
      <c r="LEP175" s="90"/>
      <c r="LEQ175" s="90"/>
      <c r="LER175" s="90"/>
      <c r="LES175" s="90"/>
      <c r="LET175" s="90"/>
      <c r="LEU175" s="90"/>
      <c r="LEV175" s="90"/>
      <c r="LEW175" s="90"/>
      <c r="LEX175" s="90"/>
      <c r="LEY175" s="90"/>
      <c r="LEZ175" s="90"/>
      <c r="LFA175" s="90"/>
      <c r="LFB175" s="90"/>
      <c r="LFC175" s="90"/>
      <c r="LFD175" s="90"/>
      <c r="LFE175" s="90"/>
      <c r="LFF175" s="90"/>
      <c r="LFG175" s="90"/>
      <c r="LFH175" s="90"/>
      <c r="LFI175" s="90"/>
      <c r="LFJ175" s="90"/>
      <c r="LFK175" s="90"/>
      <c r="LFL175" s="90"/>
      <c r="LFM175" s="90"/>
      <c r="LFN175" s="90"/>
      <c r="LFO175" s="90"/>
      <c r="LFP175" s="90"/>
      <c r="LFQ175" s="90"/>
      <c r="LFR175" s="90"/>
      <c r="LFS175" s="90"/>
      <c r="LFT175" s="90"/>
      <c r="LFU175" s="90"/>
      <c r="LFV175" s="90"/>
      <c r="LFW175" s="90"/>
      <c r="LFX175" s="90"/>
      <c r="LFY175" s="90"/>
      <c r="LFZ175" s="90"/>
      <c r="LGA175" s="90"/>
      <c r="LGB175" s="90"/>
      <c r="LGC175" s="90"/>
      <c r="LGD175" s="90"/>
      <c r="LGE175" s="90"/>
      <c r="LGF175" s="90"/>
      <c r="LGG175" s="90"/>
      <c r="LGH175" s="90"/>
      <c r="LGI175" s="90"/>
      <c r="LGJ175" s="90"/>
      <c r="LGK175" s="90"/>
      <c r="LGL175" s="90"/>
      <c r="LGM175" s="90"/>
      <c r="LGN175" s="90"/>
      <c r="LGO175" s="90"/>
      <c r="LGP175" s="90"/>
      <c r="LGQ175" s="90"/>
      <c r="LGR175" s="90"/>
      <c r="LGS175" s="90"/>
      <c r="LGT175" s="90"/>
      <c r="LGU175" s="90"/>
      <c r="LGV175" s="90"/>
      <c r="LGW175" s="90"/>
      <c r="LGX175" s="90"/>
      <c r="LGY175" s="90"/>
      <c r="LGZ175" s="90"/>
      <c r="LHA175" s="90"/>
      <c r="LHB175" s="90"/>
      <c r="LHC175" s="90"/>
      <c r="LHD175" s="90"/>
      <c r="LHE175" s="90"/>
      <c r="LHF175" s="90"/>
      <c r="LHG175" s="90"/>
      <c r="LHH175" s="90"/>
      <c r="LHI175" s="90"/>
      <c r="LHJ175" s="90"/>
      <c r="LHK175" s="90"/>
      <c r="LHL175" s="90"/>
      <c r="LHM175" s="90"/>
      <c r="LHN175" s="90"/>
      <c r="LHO175" s="90"/>
      <c r="LHP175" s="90"/>
      <c r="LHQ175" s="90"/>
      <c r="LHR175" s="90"/>
      <c r="LHS175" s="90"/>
      <c r="LHT175" s="90"/>
      <c r="LHU175" s="90"/>
      <c r="LHV175" s="90"/>
      <c r="LHW175" s="90"/>
      <c r="LHX175" s="90"/>
      <c r="LHY175" s="90"/>
      <c r="LHZ175" s="90"/>
      <c r="LIA175" s="90"/>
      <c r="LIB175" s="90"/>
      <c r="LIC175" s="90"/>
      <c r="LID175" s="90"/>
      <c r="LIE175" s="90"/>
      <c r="LIF175" s="90"/>
      <c r="LIG175" s="90"/>
      <c r="LIH175" s="90"/>
      <c r="LII175" s="90"/>
      <c r="LIJ175" s="90"/>
      <c r="LIK175" s="90"/>
      <c r="LIL175" s="90"/>
      <c r="LIM175" s="90"/>
      <c r="LIN175" s="90"/>
      <c r="LIO175" s="90"/>
      <c r="LIP175" s="90"/>
      <c r="LIQ175" s="90"/>
      <c r="LIR175" s="90"/>
      <c r="LIS175" s="90"/>
      <c r="LIT175" s="90"/>
      <c r="LIU175" s="90"/>
      <c r="LIV175" s="90"/>
      <c r="LIW175" s="90"/>
      <c r="LIX175" s="90"/>
      <c r="LIY175" s="90"/>
      <c r="LIZ175" s="90"/>
      <c r="LJA175" s="90"/>
      <c r="LJB175" s="90"/>
      <c r="LJC175" s="90"/>
      <c r="LJD175" s="90"/>
      <c r="LJE175" s="90"/>
      <c r="LJF175" s="90"/>
      <c r="LJG175" s="90"/>
      <c r="LJH175" s="90"/>
      <c r="LJI175" s="90"/>
      <c r="LJJ175" s="90"/>
      <c r="LJK175" s="90"/>
      <c r="LJL175" s="90"/>
      <c r="LJM175" s="90"/>
      <c r="LJN175" s="90"/>
      <c r="LJO175" s="90"/>
      <c r="LJP175" s="90"/>
      <c r="LJQ175" s="90"/>
      <c r="LJR175" s="90"/>
      <c r="LJS175" s="90"/>
      <c r="LJT175" s="90"/>
      <c r="LJU175" s="90"/>
      <c r="LJV175" s="90"/>
      <c r="LJW175" s="90"/>
      <c r="LJX175" s="90"/>
      <c r="LJY175" s="90"/>
      <c r="LJZ175" s="90"/>
      <c r="LKA175" s="90"/>
      <c r="LKB175" s="90"/>
      <c r="LKC175" s="90"/>
      <c r="LKD175" s="90"/>
      <c r="LKE175" s="90"/>
      <c r="LKF175" s="90"/>
      <c r="LKG175" s="90"/>
      <c r="LKH175" s="90"/>
      <c r="LKI175" s="90"/>
      <c r="LKJ175" s="90"/>
      <c r="LKK175" s="90"/>
      <c r="LKL175" s="90"/>
      <c r="LKM175" s="90"/>
      <c r="LKN175" s="90"/>
      <c r="LKO175" s="90"/>
      <c r="LKP175" s="90"/>
      <c r="LKQ175" s="90"/>
      <c r="LKR175" s="90"/>
      <c r="LKS175" s="90"/>
      <c r="LKT175" s="90"/>
      <c r="LKU175" s="90"/>
      <c r="LKV175" s="90"/>
      <c r="LKW175" s="90"/>
      <c r="LKX175" s="90"/>
      <c r="LKY175" s="90"/>
      <c r="LKZ175" s="90"/>
      <c r="LLA175" s="90"/>
      <c r="LLB175" s="90"/>
      <c r="LLC175" s="90"/>
      <c r="LLD175" s="90"/>
      <c r="LLE175" s="90"/>
      <c r="LLF175" s="90"/>
      <c r="LLG175" s="90"/>
      <c r="LLH175" s="90"/>
      <c r="LLI175" s="90"/>
      <c r="LLJ175" s="90"/>
      <c r="LLK175" s="90"/>
      <c r="LLL175" s="90"/>
      <c r="LLM175" s="90"/>
      <c r="LLN175" s="90"/>
      <c r="LLO175" s="90"/>
      <c r="LLP175" s="90"/>
      <c r="LLQ175" s="90"/>
      <c r="LLR175" s="90"/>
      <c r="LLS175" s="90"/>
      <c r="LLT175" s="90"/>
      <c r="LLU175" s="90"/>
      <c r="LLV175" s="90"/>
      <c r="LLW175" s="90"/>
      <c r="LLX175" s="90"/>
      <c r="LLY175" s="90"/>
      <c r="LLZ175" s="90"/>
      <c r="LMA175" s="90"/>
      <c r="LMB175" s="90"/>
      <c r="LMC175" s="90"/>
      <c r="LMD175" s="90"/>
      <c r="LME175" s="90"/>
      <c r="LMF175" s="90"/>
      <c r="LMG175" s="90"/>
      <c r="LMH175" s="90"/>
      <c r="LMI175" s="90"/>
      <c r="LMJ175" s="90"/>
      <c r="LMK175" s="90"/>
      <c r="LML175" s="90"/>
      <c r="LMM175" s="90"/>
      <c r="LMN175" s="90"/>
      <c r="LMO175" s="90"/>
      <c r="LMP175" s="90"/>
      <c r="LMQ175" s="90"/>
      <c r="LMR175" s="90"/>
      <c r="LMS175" s="90"/>
      <c r="LMT175" s="90"/>
      <c r="LMU175" s="90"/>
      <c r="LMV175" s="90"/>
      <c r="LMW175" s="90"/>
      <c r="LMX175" s="90"/>
      <c r="LMY175" s="90"/>
      <c r="LMZ175" s="90"/>
      <c r="LNA175" s="90"/>
      <c r="LNB175" s="90"/>
      <c r="LNC175" s="90"/>
      <c r="LND175" s="90"/>
      <c r="LNE175" s="90"/>
      <c r="LNF175" s="90"/>
      <c r="LNG175" s="90"/>
      <c r="LNH175" s="90"/>
      <c r="LNI175" s="90"/>
      <c r="LNJ175" s="90"/>
      <c r="LNK175" s="90"/>
      <c r="LNL175" s="90"/>
      <c r="LNM175" s="90"/>
      <c r="LNN175" s="90"/>
      <c r="LNO175" s="90"/>
      <c r="LNP175" s="90"/>
      <c r="LNQ175" s="90"/>
      <c r="LNR175" s="90"/>
      <c r="LNS175" s="90"/>
      <c r="LNT175" s="90"/>
      <c r="LNU175" s="90"/>
      <c r="LNV175" s="90"/>
      <c r="LNW175" s="90"/>
      <c r="LNX175" s="90"/>
      <c r="LNY175" s="90"/>
      <c r="LNZ175" s="90"/>
      <c r="LOA175" s="90"/>
      <c r="LOB175" s="90"/>
      <c r="LOC175" s="90"/>
      <c r="LOD175" s="90"/>
      <c r="LOE175" s="90"/>
      <c r="LOF175" s="90"/>
      <c r="LOG175" s="90"/>
      <c r="LOH175" s="90"/>
      <c r="LOI175" s="90"/>
      <c r="LOJ175" s="90"/>
      <c r="LOK175" s="90"/>
      <c r="LOL175" s="90"/>
      <c r="LOM175" s="90"/>
      <c r="LON175" s="90"/>
      <c r="LOO175" s="90"/>
      <c r="LOP175" s="90"/>
      <c r="LOQ175" s="90"/>
      <c r="LOR175" s="90"/>
      <c r="LOS175" s="90"/>
      <c r="LOT175" s="90"/>
      <c r="LOU175" s="90"/>
      <c r="LOV175" s="90"/>
      <c r="LOW175" s="90"/>
      <c r="LOX175" s="90"/>
      <c r="LOY175" s="90"/>
      <c r="LOZ175" s="90"/>
      <c r="LPA175" s="90"/>
      <c r="LPB175" s="90"/>
      <c r="LPC175" s="90"/>
      <c r="LPD175" s="90"/>
      <c r="LPE175" s="90"/>
      <c r="LPF175" s="90"/>
      <c r="LPG175" s="90"/>
      <c r="LPH175" s="90"/>
      <c r="LPI175" s="90"/>
      <c r="LPJ175" s="90"/>
      <c r="LPK175" s="90"/>
      <c r="LPL175" s="90"/>
      <c r="LPM175" s="90"/>
      <c r="LPN175" s="90"/>
      <c r="LPO175" s="90"/>
      <c r="LPP175" s="90"/>
      <c r="LPQ175" s="90"/>
      <c r="LPR175" s="90"/>
      <c r="LPS175" s="90"/>
      <c r="LPT175" s="90"/>
      <c r="LPU175" s="90"/>
      <c r="LPV175" s="90"/>
      <c r="LPW175" s="90"/>
      <c r="LPX175" s="90"/>
      <c r="LPY175" s="90"/>
      <c r="LPZ175" s="90"/>
      <c r="LQA175" s="90"/>
      <c r="LQB175" s="90"/>
      <c r="LQC175" s="90"/>
      <c r="LQD175" s="90"/>
      <c r="LQE175" s="90"/>
      <c r="LQF175" s="90"/>
      <c r="LQG175" s="90"/>
      <c r="LQH175" s="90"/>
      <c r="LQI175" s="90"/>
      <c r="LQJ175" s="90"/>
      <c r="LQK175" s="90"/>
      <c r="LQL175" s="90"/>
      <c r="LQM175" s="90"/>
      <c r="LQN175" s="90"/>
      <c r="LQO175" s="90"/>
      <c r="LQP175" s="90"/>
      <c r="LQQ175" s="90"/>
      <c r="LQR175" s="90"/>
      <c r="LQS175" s="90"/>
      <c r="LQT175" s="90"/>
      <c r="LQU175" s="90"/>
      <c r="LQV175" s="90"/>
      <c r="LQW175" s="90"/>
      <c r="LQX175" s="90"/>
      <c r="LQY175" s="90"/>
      <c r="LQZ175" s="90"/>
      <c r="LRA175" s="90"/>
      <c r="LRB175" s="90"/>
      <c r="LRC175" s="90"/>
      <c r="LRD175" s="90"/>
      <c r="LRE175" s="90"/>
      <c r="LRF175" s="90"/>
      <c r="LRG175" s="90"/>
      <c r="LRH175" s="90"/>
      <c r="LRI175" s="90"/>
      <c r="LRJ175" s="90"/>
      <c r="LRK175" s="90"/>
      <c r="LRL175" s="90"/>
      <c r="LRM175" s="90"/>
      <c r="LRN175" s="90"/>
      <c r="LRO175" s="90"/>
      <c r="LRP175" s="90"/>
      <c r="LRQ175" s="90"/>
      <c r="LRR175" s="90"/>
      <c r="LRS175" s="90"/>
      <c r="LRT175" s="90"/>
      <c r="LRU175" s="90"/>
      <c r="LRV175" s="90"/>
      <c r="LRW175" s="90"/>
      <c r="LRX175" s="90"/>
      <c r="LRY175" s="90"/>
      <c r="LRZ175" s="90"/>
      <c r="LSA175" s="90"/>
      <c r="LSB175" s="90"/>
      <c r="LSC175" s="90"/>
      <c r="LSD175" s="90"/>
      <c r="LSE175" s="90"/>
      <c r="LSF175" s="90"/>
      <c r="LSG175" s="90"/>
      <c r="LSH175" s="90"/>
      <c r="LSI175" s="90"/>
      <c r="LSJ175" s="90"/>
      <c r="LSK175" s="90"/>
      <c r="LSL175" s="90"/>
      <c r="LSM175" s="90"/>
      <c r="LSN175" s="90"/>
      <c r="LSO175" s="90"/>
      <c r="LSP175" s="90"/>
      <c r="LSQ175" s="90"/>
      <c r="LSR175" s="90"/>
      <c r="LSS175" s="90"/>
      <c r="LST175" s="90"/>
      <c r="LSU175" s="90"/>
      <c r="LSV175" s="90"/>
      <c r="LSW175" s="90"/>
      <c r="LSX175" s="90"/>
      <c r="LSY175" s="90"/>
      <c r="LSZ175" s="90"/>
      <c r="LTA175" s="90"/>
      <c r="LTB175" s="90"/>
      <c r="LTC175" s="90"/>
      <c r="LTD175" s="90"/>
      <c r="LTE175" s="90"/>
      <c r="LTF175" s="90"/>
      <c r="LTG175" s="90"/>
      <c r="LTH175" s="90"/>
      <c r="LTI175" s="90"/>
      <c r="LTJ175" s="90"/>
      <c r="LTK175" s="90"/>
      <c r="LTL175" s="90"/>
      <c r="LTM175" s="90"/>
      <c r="LTN175" s="90"/>
      <c r="LTO175" s="90"/>
      <c r="LTP175" s="90"/>
      <c r="LTQ175" s="90"/>
      <c r="LTR175" s="90"/>
      <c r="LTS175" s="90"/>
      <c r="LTT175" s="90"/>
      <c r="LTU175" s="90"/>
      <c r="LTV175" s="90"/>
      <c r="LTW175" s="90"/>
      <c r="LTX175" s="90"/>
      <c r="LTY175" s="90"/>
      <c r="LTZ175" s="90"/>
      <c r="LUA175" s="90"/>
      <c r="LUB175" s="90"/>
      <c r="LUC175" s="90"/>
      <c r="LUD175" s="90"/>
      <c r="LUE175" s="90"/>
      <c r="LUF175" s="90"/>
      <c r="LUG175" s="90"/>
      <c r="LUH175" s="90"/>
      <c r="LUI175" s="90"/>
      <c r="LUJ175" s="90"/>
      <c r="LUK175" s="90"/>
      <c r="LUL175" s="90"/>
      <c r="LUM175" s="90"/>
      <c r="LUN175" s="90"/>
      <c r="LUO175" s="90"/>
      <c r="LUP175" s="90"/>
      <c r="LUQ175" s="90"/>
      <c r="LUR175" s="90"/>
      <c r="LUS175" s="90"/>
      <c r="LUT175" s="90"/>
      <c r="LUU175" s="90"/>
      <c r="LUV175" s="90"/>
      <c r="LUW175" s="90"/>
      <c r="LUX175" s="90"/>
      <c r="LUY175" s="90"/>
      <c r="LUZ175" s="90"/>
      <c r="LVA175" s="90"/>
      <c r="LVB175" s="90"/>
      <c r="LVC175" s="90"/>
      <c r="LVD175" s="90"/>
      <c r="LVE175" s="90"/>
      <c r="LVF175" s="90"/>
      <c r="LVG175" s="90"/>
      <c r="LVH175" s="90"/>
      <c r="LVI175" s="90"/>
      <c r="LVJ175" s="90"/>
      <c r="LVK175" s="90"/>
      <c r="LVL175" s="90"/>
      <c r="LVM175" s="90"/>
      <c r="LVN175" s="90"/>
      <c r="LVO175" s="90"/>
      <c r="LVP175" s="90"/>
      <c r="LVQ175" s="90"/>
      <c r="LVR175" s="90"/>
      <c r="LVS175" s="90"/>
      <c r="LVT175" s="90"/>
      <c r="LVU175" s="90"/>
      <c r="LVV175" s="90"/>
      <c r="LVW175" s="90"/>
      <c r="LVX175" s="90"/>
      <c r="LVY175" s="90"/>
      <c r="LVZ175" s="90"/>
      <c r="LWA175" s="90"/>
      <c r="LWB175" s="90"/>
      <c r="LWC175" s="90"/>
      <c r="LWD175" s="90"/>
      <c r="LWE175" s="90"/>
      <c r="LWF175" s="90"/>
      <c r="LWG175" s="90"/>
      <c r="LWH175" s="90"/>
      <c r="LWI175" s="90"/>
      <c r="LWJ175" s="90"/>
      <c r="LWK175" s="90"/>
      <c r="LWL175" s="90"/>
      <c r="LWM175" s="90"/>
      <c r="LWN175" s="90"/>
      <c r="LWO175" s="90"/>
      <c r="LWP175" s="90"/>
      <c r="LWQ175" s="90"/>
      <c r="LWR175" s="90"/>
      <c r="LWS175" s="90"/>
      <c r="LWT175" s="90"/>
      <c r="LWU175" s="90"/>
      <c r="LWV175" s="90"/>
      <c r="LWW175" s="90"/>
      <c r="LWX175" s="90"/>
      <c r="LWY175" s="90"/>
      <c r="LWZ175" s="90"/>
      <c r="LXA175" s="90"/>
      <c r="LXB175" s="90"/>
      <c r="LXC175" s="90"/>
      <c r="LXD175" s="90"/>
      <c r="LXE175" s="90"/>
      <c r="LXF175" s="90"/>
      <c r="LXG175" s="90"/>
      <c r="LXH175" s="90"/>
      <c r="LXI175" s="90"/>
      <c r="LXJ175" s="90"/>
      <c r="LXK175" s="90"/>
      <c r="LXL175" s="90"/>
      <c r="LXM175" s="90"/>
      <c r="LXN175" s="90"/>
      <c r="LXO175" s="90"/>
      <c r="LXP175" s="90"/>
      <c r="LXQ175" s="90"/>
      <c r="LXR175" s="90"/>
      <c r="LXS175" s="90"/>
      <c r="LXT175" s="90"/>
      <c r="LXU175" s="90"/>
      <c r="LXV175" s="90"/>
      <c r="LXW175" s="90"/>
      <c r="LXX175" s="90"/>
      <c r="LXY175" s="90"/>
      <c r="LXZ175" s="90"/>
      <c r="LYA175" s="90"/>
      <c r="LYB175" s="90"/>
      <c r="LYC175" s="90"/>
      <c r="LYD175" s="90"/>
      <c r="LYE175" s="90"/>
      <c r="LYF175" s="90"/>
      <c r="LYG175" s="90"/>
      <c r="LYH175" s="90"/>
      <c r="LYI175" s="90"/>
      <c r="LYJ175" s="90"/>
      <c r="LYK175" s="90"/>
      <c r="LYL175" s="90"/>
      <c r="LYM175" s="90"/>
      <c r="LYN175" s="90"/>
      <c r="LYO175" s="90"/>
      <c r="LYP175" s="90"/>
      <c r="LYQ175" s="90"/>
      <c r="LYR175" s="90"/>
      <c r="LYS175" s="90"/>
      <c r="LYT175" s="90"/>
      <c r="LYU175" s="90"/>
      <c r="LYV175" s="90"/>
      <c r="LYW175" s="90"/>
      <c r="LYX175" s="90"/>
      <c r="LYY175" s="90"/>
      <c r="LYZ175" s="90"/>
      <c r="LZA175" s="90"/>
      <c r="LZB175" s="90"/>
      <c r="LZC175" s="90"/>
      <c r="LZD175" s="90"/>
      <c r="LZE175" s="90"/>
      <c r="LZF175" s="90"/>
      <c r="LZG175" s="90"/>
      <c r="LZH175" s="90"/>
      <c r="LZI175" s="90"/>
      <c r="LZJ175" s="90"/>
      <c r="LZK175" s="90"/>
      <c r="LZL175" s="90"/>
      <c r="LZM175" s="90"/>
      <c r="LZN175" s="90"/>
      <c r="LZO175" s="90"/>
      <c r="LZP175" s="90"/>
      <c r="LZQ175" s="90"/>
      <c r="LZR175" s="90"/>
      <c r="LZS175" s="90"/>
      <c r="LZT175" s="90"/>
      <c r="LZU175" s="90"/>
      <c r="LZV175" s="90"/>
      <c r="LZW175" s="90"/>
      <c r="LZX175" s="90"/>
      <c r="LZY175" s="90"/>
      <c r="LZZ175" s="90"/>
      <c r="MAA175" s="90"/>
      <c r="MAB175" s="90"/>
      <c r="MAC175" s="90"/>
      <c r="MAD175" s="90"/>
      <c r="MAE175" s="90"/>
      <c r="MAF175" s="90"/>
      <c r="MAG175" s="90"/>
      <c r="MAH175" s="90"/>
      <c r="MAI175" s="90"/>
      <c r="MAJ175" s="90"/>
      <c r="MAK175" s="90"/>
      <c r="MAL175" s="90"/>
      <c r="MAM175" s="90"/>
      <c r="MAN175" s="90"/>
      <c r="MAO175" s="90"/>
      <c r="MAP175" s="90"/>
      <c r="MAQ175" s="90"/>
      <c r="MAR175" s="90"/>
      <c r="MAS175" s="90"/>
      <c r="MAT175" s="90"/>
      <c r="MAU175" s="90"/>
      <c r="MAV175" s="90"/>
      <c r="MAW175" s="90"/>
      <c r="MAX175" s="90"/>
      <c r="MAY175" s="90"/>
      <c r="MAZ175" s="90"/>
      <c r="MBA175" s="90"/>
      <c r="MBB175" s="90"/>
      <c r="MBC175" s="90"/>
      <c r="MBD175" s="90"/>
      <c r="MBE175" s="90"/>
      <c r="MBF175" s="90"/>
      <c r="MBG175" s="90"/>
      <c r="MBH175" s="90"/>
      <c r="MBI175" s="90"/>
      <c r="MBJ175" s="90"/>
      <c r="MBK175" s="90"/>
      <c r="MBL175" s="90"/>
      <c r="MBM175" s="90"/>
      <c r="MBN175" s="90"/>
      <c r="MBO175" s="90"/>
      <c r="MBP175" s="90"/>
      <c r="MBQ175" s="90"/>
      <c r="MBR175" s="90"/>
      <c r="MBS175" s="90"/>
      <c r="MBT175" s="90"/>
      <c r="MBU175" s="90"/>
      <c r="MBV175" s="90"/>
      <c r="MBW175" s="90"/>
      <c r="MBX175" s="90"/>
      <c r="MBY175" s="90"/>
      <c r="MBZ175" s="90"/>
      <c r="MCA175" s="90"/>
      <c r="MCB175" s="90"/>
      <c r="MCC175" s="90"/>
      <c r="MCD175" s="90"/>
      <c r="MCE175" s="90"/>
      <c r="MCF175" s="90"/>
      <c r="MCG175" s="90"/>
      <c r="MCH175" s="90"/>
      <c r="MCI175" s="90"/>
      <c r="MCJ175" s="90"/>
      <c r="MCK175" s="90"/>
      <c r="MCL175" s="90"/>
      <c r="MCM175" s="90"/>
      <c r="MCN175" s="90"/>
      <c r="MCO175" s="90"/>
      <c r="MCP175" s="90"/>
      <c r="MCQ175" s="90"/>
      <c r="MCR175" s="90"/>
      <c r="MCS175" s="90"/>
      <c r="MCT175" s="90"/>
      <c r="MCU175" s="90"/>
      <c r="MCV175" s="90"/>
      <c r="MCW175" s="90"/>
      <c r="MCX175" s="90"/>
      <c r="MCY175" s="90"/>
      <c r="MCZ175" s="90"/>
      <c r="MDA175" s="90"/>
      <c r="MDB175" s="90"/>
      <c r="MDC175" s="90"/>
      <c r="MDD175" s="90"/>
      <c r="MDE175" s="90"/>
      <c r="MDF175" s="90"/>
      <c r="MDG175" s="90"/>
      <c r="MDH175" s="90"/>
      <c r="MDI175" s="90"/>
      <c r="MDJ175" s="90"/>
      <c r="MDK175" s="90"/>
      <c r="MDL175" s="90"/>
      <c r="MDM175" s="90"/>
      <c r="MDN175" s="90"/>
      <c r="MDO175" s="90"/>
      <c r="MDP175" s="90"/>
      <c r="MDQ175" s="90"/>
      <c r="MDR175" s="90"/>
      <c r="MDS175" s="90"/>
      <c r="MDT175" s="90"/>
      <c r="MDU175" s="90"/>
      <c r="MDV175" s="90"/>
      <c r="MDW175" s="90"/>
      <c r="MDX175" s="90"/>
      <c r="MDY175" s="90"/>
      <c r="MDZ175" s="90"/>
      <c r="MEA175" s="90"/>
      <c r="MEB175" s="90"/>
      <c r="MEC175" s="90"/>
      <c r="MED175" s="90"/>
      <c r="MEE175" s="90"/>
      <c r="MEF175" s="90"/>
      <c r="MEG175" s="90"/>
      <c r="MEH175" s="90"/>
      <c r="MEI175" s="90"/>
      <c r="MEJ175" s="90"/>
      <c r="MEK175" s="90"/>
      <c r="MEL175" s="90"/>
      <c r="MEM175" s="90"/>
      <c r="MEN175" s="90"/>
      <c r="MEO175" s="90"/>
      <c r="MEP175" s="90"/>
      <c r="MEQ175" s="90"/>
      <c r="MER175" s="90"/>
      <c r="MES175" s="90"/>
      <c r="MET175" s="90"/>
      <c r="MEU175" s="90"/>
      <c r="MEV175" s="90"/>
      <c r="MEW175" s="90"/>
      <c r="MEX175" s="90"/>
      <c r="MEY175" s="90"/>
      <c r="MEZ175" s="90"/>
      <c r="MFA175" s="90"/>
      <c r="MFB175" s="90"/>
      <c r="MFC175" s="90"/>
      <c r="MFD175" s="90"/>
      <c r="MFE175" s="90"/>
      <c r="MFF175" s="90"/>
      <c r="MFG175" s="90"/>
      <c r="MFH175" s="90"/>
      <c r="MFI175" s="90"/>
      <c r="MFJ175" s="90"/>
      <c r="MFK175" s="90"/>
      <c r="MFL175" s="90"/>
      <c r="MFM175" s="90"/>
      <c r="MFN175" s="90"/>
      <c r="MFO175" s="90"/>
      <c r="MFP175" s="90"/>
      <c r="MFQ175" s="90"/>
      <c r="MFR175" s="90"/>
      <c r="MFS175" s="90"/>
      <c r="MFT175" s="90"/>
      <c r="MFU175" s="90"/>
      <c r="MFV175" s="90"/>
      <c r="MFW175" s="90"/>
      <c r="MFX175" s="90"/>
      <c r="MFY175" s="90"/>
      <c r="MFZ175" s="90"/>
      <c r="MGA175" s="90"/>
      <c r="MGB175" s="90"/>
      <c r="MGC175" s="90"/>
      <c r="MGD175" s="90"/>
      <c r="MGE175" s="90"/>
      <c r="MGF175" s="90"/>
      <c r="MGG175" s="90"/>
      <c r="MGH175" s="90"/>
      <c r="MGI175" s="90"/>
      <c r="MGJ175" s="90"/>
      <c r="MGK175" s="90"/>
      <c r="MGL175" s="90"/>
      <c r="MGM175" s="90"/>
      <c r="MGN175" s="90"/>
      <c r="MGO175" s="90"/>
      <c r="MGP175" s="90"/>
      <c r="MGQ175" s="90"/>
      <c r="MGR175" s="90"/>
      <c r="MGS175" s="90"/>
      <c r="MGT175" s="90"/>
      <c r="MGU175" s="90"/>
      <c r="MGV175" s="90"/>
      <c r="MGW175" s="90"/>
      <c r="MGX175" s="90"/>
      <c r="MGY175" s="90"/>
      <c r="MGZ175" s="90"/>
      <c r="MHA175" s="90"/>
      <c r="MHB175" s="90"/>
      <c r="MHC175" s="90"/>
      <c r="MHD175" s="90"/>
      <c r="MHE175" s="90"/>
      <c r="MHF175" s="90"/>
      <c r="MHG175" s="90"/>
      <c r="MHH175" s="90"/>
      <c r="MHI175" s="90"/>
      <c r="MHJ175" s="90"/>
      <c r="MHK175" s="90"/>
      <c r="MHL175" s="90"/>
      <c r="MHM175" s="90"/>
      <c r="MHN175" s="90"/>
      <c r="MHO175" s="90"/>
      <c r="MHP175" s="90"/>
      <c r="MHQ175" s="90"/>
      <c r="MHR175" s="90"/>
      <c r="MHS175" s="90"/>
      <c r="MHT175" s="90"/>
      <c r="MHU175" s="90"/>
      <c r="MHV175" s="90"/>
      <c r="MHW175" s="90"/>
      <c r="MHX175" s="90"/>
      <c r="MHY175" s="90"/>
      <c r="MHZ175" s="90"/>
      <c r="MIA175" s="90"/>
      <c r="MIB175" s="90"/>
      <c r="MIC175" s="90"/>
      <c r="MID175" s="90"/>
      <c r="MIE175" s="90"/>
      <c r="MIF175" s="90"/>
      <c r="MIG175" s="90"/>
      <c r="MIH175" s="90"/>
      <c r="MII175" s="90"/>
      <c r="MIJ175" s="90"/>
      <c r="MIK175" s="90"/>
      <c r="MIL175" s="90"/>
      <c r="MIM175" s="90"/>
      <c r="MIN175" s="90"/>
      <c r="MIO175" s="90"/>
      <c r="MIP175" s="90"/>
      <c r="MIQ175" s="90"/>
      <c r="MIR175" s="90"/>
      <c r="MIS175" s="90"/>
      <c r="MIT175" s="90"/>
      <c r="MIU175" s="90"/>
      <c r="MIV175" s="90"/>
      <c r="MIW175" s="90"/>
      <c r="MIX175" s="90"/>
      <c r="MIY175" s="90"/>
      <c r="MIZ175" s="90"/>
      <c r="MJA175" s="90"/>
      <c r="MJB175" s="90"/>
      <c r="MJC175" s="90"/>
      <c r="MJD175" s="90"/>
      <c r="MJE175" s="90"/>
      <c r="MJF175" s="90"/>
      <c r="MJG175" s="90"/>
      <c r="MJH175" s="90"/>
      <c r="MJI175" s="90"/>
      <c r="MJJ175" s="90"/>
      <c r="MJK175" s="90"/>
      <c r="MJL175" s="90"/>
      <c r="MJM175" s="90"/>
      <c r="MJN175" s="90"/>
      <c r="MJO175" s="90"/>
      <c r="MJP175" s="90"/>
      <c r="MJQ175" s="90"/>
      <c r="MJR175" s="90"/>
      <c r="MJS175" s="90"/>
      <c r="MJT175" s="90"/>
      <c r="MJU175" s="90"/>
      <c r="MJV175" s="90"/>
      <c r="MJW175" s="90"/>
      <c r="MJX175" s="90"/>
      <c r="MJY175" s="90"/>
      <c r="MJZ175" s="90"/>
      <c r="MKA175" s="90"/>
      <c r="MKB175" s="90"/>
      <c r="MKC175" s="90"/>
      <c r="MKD175" s="90"/>
      <c r="MKE175" s="90"/>
      <c r="MKF175" s="90"/>
      <c r="MKG175" s="90"/>
      <c r="MKH175" s="90"/>
      <c r="MKI175" s="90"/>
      <c r="MKJ175" s="90"/>
      <c r="MKK175" s="90"/>
      <c r="MKL175" s="90"/>
      <c r="MKM175" s="90"/>
      <c r="MKN175" s="90"/>
      <c r="MKO175" s="90"/>
      <c r="MKP175" s="90"/>
      <c r="MKQ175" s="90"/>
      <c r="MKR175" s="90"/>
      <c r="MKS175" s="90"/>
      <c r="MKT175" s="90"/>
      <c r="MKU175" s="90"/>
      <c r="MKV175" s="90"/>
      <c r="MKW175" s="90"/>
      <c r="MKX175" s="90"/>
      <c r="MKY175" s="90"/>
      <c r="MKZ175" s="90"/>
      <c r="MLA175" s="90"/>
      <c r="MLB175" s="90"/>
      <c r="MLC175" s="90"/>
      <c r="MLD175" s="90"/>
      <c r="MLE175" s="90"/>
      <c r="MLF175" s="90"/>
      <c r="MLG175" s="90"/>
      <c r="MLH175" s="90"/>
      <c r="MLI175" s="90"/>
      <c r="MLJ175" s="90"/>
      <c r="MLK175" s="90"/>
      <c r="MLL175" s="90"/>
      <c r="MLM175" s="90"/>
      <c r="MLN175" s="90"/>
      <c r="MLO175" s="90"/>
      <c r="MLP175" s="90"/>
      <c r="MLQ175" s="90"/>
      <c r="MLR175" s="90"/>
      <c r="MLS175" s="90"/>
      <c r="MLT175" s="90"/>
      <c r="MLU175" s="90"/>
      <c r="MLV175" s="90"/>
      <c r="MLW175" s="90"/>
      <c r="MLX175" s="90"/>
      <c r="MLY175" s="90"/>
      <c r="MLZ175" s="90"/>
      <c r="MMA175" s="90"/>
      <c r="MMB175" s="90"/>
      <c r="MMC175" s="90"/>
      <c r="MMD175" s="90"/>
      <c r="MME175" s="90"/>
      <c r="MMF175" s="90"/>
      <c r="MMG175" s="90"/>
      <c r="MMH175" s="90"/>
      <c r="MMI175" s="90"/>
      <c r="MMJ175" s="90"/>
      <c r="MMK175" s="90"/>
      <c r="MML175" s="90"/>
      <c r="MMM175" s="90"/>
      <c r="MMN175" s="90"/>
      <c r="MMO175" s="90"/>
      <c r="MMP175" s="90"/>
      <c r="MMQ175" s="90"/>
      <c r="MMR175" s="90"/>
      <c r="MMS175" s="90"/>
      <c r="MMT175" s="90"/>
      <c r="MMU175" s="90"/>
      <c r="MMV175" s="90"/>
      <c r="MMW175" s="90"/>
      <c r="MMX175" s="90"/>
      <c r="MMY175" s="90"/>
      <c r="MMZ175" s="90"/>
      <c r="MNA175" s="90"/>
      <c r="MNB175" s="90"/>
      <c r="MNC175" s="90"/>
      <c r="MND175" s="90"/>
      <c r="MNE175" s="90"/>
      <c r="MNF175" s="90"/>
      <c r="MNG175" s="90"/>
      <c r="MNH175" s="90"/>
      <c r="MNI175" s="90"/>
      <c r="MNJ175" s="90"/>
      <c r="MNK175" s="90"/>
      <c r="MNL175" s="90"/>
      <c r="MNM175" s="90"/>
      <c r="MNN175" s="90"/>
      <c r="MNO175" s="90"/>
      <c r="MNP175" s="90"/>
      <c r="MNQ175" s="90"/>
      <c r="MNR175" s="90"/>
      <c r="MNS175" s="90"/>
      <c r="MNT175" s="90"/>
      <c r="MNU175" s="90"/>
      <c r="MNV175" s="90"/>
      <c r="MNW175" s="90"/>
      <c r="MNX175" s="90"/>
      <c r="MNY175" s="90"/>
      <c r="MNZ175" s="90"/>
      <c r="MOA175" s="90"/>
      <c r="MOB175" s="90"/>
      <c r="MOC175" s="90"/>
      <c r="MOD175" s="90"/>
      <c r="MOE175" s="90"/>
      <c r="MOF175" s="90"/>
      <c r="MOG175" s="90"/>
      <c r="MOH175" s="90"/>
      <c r="MOI175" s="90"/>
      <c r="MOJ175" s="90"/>
      <c r="MOK175" s="90"/>
      <c r="MOL175" s="90"/>
      <c r="MOM175" s="90"/>
      <c r="MON175" s="90"/>
      <c r="MOO175" s="90"/>
      <c r="MOP175" s="90"/>
      <c r="MOQ175" s="90"/>
      <c r="MOR175" s="90"/>
      <c r="MOS175" s="90"/>
      <c r="MOT175" s="90"/>
      <c r="MOU175" s="90"/>
      <c r="MOV175" s="90"/>
      <c r="MOW175" s="90"/>
      <c r="MOX175" s="90"/>
      <c r="MOY175" s="90"/>
      <c r="MOZ175" s="90"/>
      <c r="MPA175" s="90"/>
      <c r="MPB175" s="90"/>
      <c r="MPC175" s="90"/>
      <c r="MPD175" s="90"/>
      <c r="MPE175" s="90"/>
      <c r="MPF175" s="90"/>
      <c r="MPG175" s="90"/>
      <c r="MPH175" s="90"/>
      <c r="MPI175" s="90"/>
      <c r="MPJ175" s="90"/>
      <c r="MPK175" s="90"/>
      <c r="MPL175" s="90"/>
      <c r="MPM175" s="90"/>
      <c r="MPN175" s="90"/>
      <c r="MPO175" s="90"/>
      <c r="MPP175" s="90"/>
      <c r="MPQ175" s="90"/>
      <c r="MPR175" s="90"/>
      <c r="MPS175" s="90"/>
      <c r="MPT175" s="90"/>
      <c r="MPU175" s="90"/>
      <c r="MPV175" s="90"/>
      <c r="MPW175" s="90"/>
      <c r="MPX175" s="90"/>
      <c r="MPY175" s="90"/>
      <c r="MPZ175" s="90"/>
      <c r="MQA175" s="90"/>
      <c r="MQB175" s="90"/>
      <c r="MQC175" s="90"/>
      <c r="MQD175" s="90"/>
      <c r="MQE175" s="90"/>
      <c r="MQF175" s="90"/>
      <c r="MQG175" s="90"/>
      <c r="MQH175" s="90"/>
      <c r="MQI175" s="90"/>
      <c r="MQJ175" s="90"/>
      <c r="MQK175" s="90"/>
      <c r="MQL175" s="90"/>
      <c r="MQM175" s="90"/>
      <c r="MQN175" s="90"/>
      <c r="MQO175" s="90"/>
      <c r="MQP175" s="90"/>
      <c r="MQQ175" s="90"/>
      <c r="MQR175" s="90"/>
      <c r="MQS175" s="90"/>
      <c r="MQT175" s="90"/>
      <c r="MQU175" s="90"/>
      <c r="MQV175" s="90"/>
      <c r="MQW175" s="90"/>
      <c r="MQX175" s="90"/>
      <c r="MQY175" s="90"/>
      <c r="MQZ175" s="90"/>
      <c r="MRA175" s="90"/>
      <c r="MRB175" s="90"/>
      <c r="MRC175" s="90"/>
      <c r="MRD175" s="90"/>
      <c r="MRE175" s="90"/>
      <c r="MRF175" s="90"/>
      <c r="MRG175" s="90"/>
      <c r="MRH175" s="90"/>
      <c r="MRI175" s="90"/>
      <c r="MRJ175" s="90"/>
      <c r="MRK175" s="90"/>
      <c r="MRL175" s="90"/>
      <c r="MRM175" s="90"/>
      <c r="MRN175" s="90"/>
      <c r="MRO175" s="90"/>
      <c r="MRP175" s="90"/>
      <c r="MRQ175" s="90"/>
      <c r="MRR175" s="90"/>
      <c r="MRS175" s="90"/>
      <c r="MRT175" s="90"/>
      <c r="MRU175" s="90"/>
      <c r="MRV175" s="90"/>
      <c r="MRW175" s="90"/>
      <c r="MRX175" s="90"/>
      <c r="MRY175" s="90"/>
      <c r="MRZ175" s="90"/>
      <c r="MSA175" s="90"/>
      <c r="MSB175" s="90"/>
      <c r="MSC175" s="90"/>
      <c r="MSD175" s="90"/>
      <c r="MSE175" s="90"/>
      <c r="MSF175" s="90"/>
      <c r="MSG175" s="90"/>
      <c r="MSH175" s="90"/>
      <c r="MSI175" s="90"/>
      <c r="MSJ175" s="90"/>
      <c r="MSK175" s="90"/>
      <c r="MSL175" s="90"/>
      <c r="MSM175" s="90"/>
      <c r="MSN175" s="90"/>
      <c r="MSO175" s="90"/>
      <c r="MSP175" s="90"/>
      <c r="MSQ175" s="90"/>
      <c r="MSR175" s="90"/>
      <c r="MSS175" s="90"/>
      <c r="MST175" s="90"/>
      <c r="MSU175" s="90"/>
      <c r="MSV175" s="90"/>
      <c r="MSW175" s="90"/>
      <c r="MSX175" s="90"/>
      <c r="MSY175" s="90"/>
      <c r="MSZ175" s="90"/>
      <c r="MTA175" s="90"/>
      <c r="MTB175" s="90"/>
      <c r="MTC175" s="90"/>
      <c r="MTD175" s="90"/>
      <c r="MTE175" s="90"/>
      <c r="MTF175" s="90"/>
      <c r="MTG175" s="90"/>
      <c r="MTH175" s="90"/>
      <c r="MTI175" s="90"/>
      <c r="MTJ175" s="90"/>
      <c r="MTK175" s="90"/>
      <c r="MTL175" s="90"/>
      <c r="MTM175" s="90"/>
      <c r="MTN175" s="90"/>
      <c r="MTO175" s="90"/>
      <c r="MTP175" s="90"/>
      <c r="MTQ175" s="90"/>
      <c r="MTR175" s="90"/>
      <c r="MTS175" s="90"/>
      <c r="MTT175" s="90"/>
      <c r="MTU175" s="90"/>
      <c r="MTV175" s="90"/>
      <c r="MTW175" s="90"/>
      <c r="MTX175" s="90"/>
      <c r="MTY175" s="90"/>
      <c r="MTZ175" s="90"/>
      <c r="MUA175" s="90"/>
      <c r="MUB175" s="90"/>
      <c r="MUC175" s="90"/>
      <c r="MUD175" s="90"/>
      <c r="MUE175" s="90"/>
      <c r="MUF175" s="90"/>
      <c r="MUG175" s="90"/>
      <c r="MUH175" s="90"/>
      <c r="MUI175" s="90"/>
      <c r="MUJ175" s="90"/>
      <c r="MUK175" s="90"/>
      <c r="MUL175" s="90"/>
      <c r="MUM175" s="90"/>
      <c r="MUN175" s="90"/>
      <c r="MUO175" s="90"/>
      <c r="MUP175" s="90"/>
      <c r="MUQ175" s="90"/>
      <c r="MUR175" s="90"/>
      <c r="MUS175" s="90"/>
      <c r="MUT175" s="90"/>
      <c r="MUU175" s="90"/>
      <c r="MUV175" s="90"/>
      <c r="MUW175" s="90"/>
      <c r="MUX175" s="90"/>
      <c r="MUY175" s="90"/>
      <c r="MUZ175" s="90"/>
      <c r="MVA175" s="90"/>
      <c r="MVB175" s="90"/>
      <c r="MVC175" s="90"/>
      <c r="MVD175" s="90"/>
      <c r="MVE175" s="90"/>
      <c r="MVF175" s="90"/>
      <c r="MVG175" s="90"/>
      <c r="MVH175" s="90"/>
      <c r="MVI175" s="90"/>
      <c r="MVJ175" s="90"/>
      <c r="MVK175" s="90"/>
      <c r="MVL175" s="90"/>
      <c r="MVM175" s="90"/>
      <c r="MVN175" s="90"/>
      <c r="MVO175" s="90"/>
      <c r="MVP175" s="90"/>
      <c r="MVQ175" s="90"/>
      <c r="MVR175" s="90"/>
      <c r="MVS175" s="90"/>
      <c r="MVT175" s="90"/>
      <c r="MVU175" s="90"/>
      <c r="MVV175" s="90"/>
      <c r="MVW175" s="90"/>
      <c r="MVX175" s="90"/>
      <c r="MVY175" s="90"/>
      <c r="MVZ175" s="90"/>
      <c r="MWA175" s="90"/>
      <c r="MWB175" s="90"/>
      <c r="MWC175" s="90"/>
      <c r="MWD175" s="90"/>
      <c r="MWE175" s="90"/>
      <c r="MWF175" s="90"/>
      <c r="MWG175" s="90"/>
      <c r="MWH175" s="90"/>
      <c r="MWI175" s="90"/>
      <c r="MWJ175" s="90"/>
      <c r="MWK175" s="90"/>
      <c r="MWL175" s="90"/>
      <c r="MWM175" s="90"/>
      <c r="MWN175" s="90"/>
      <c r="MWO175" s="90"/>
      <c r="MWP175" s="90"/>
      <c r="MWQ175" s="90"/>
      <c r="MWR175" s="90"/>
      <c r="MWS175" s="90"/>
      <c r="MWT175" s="90"/>
      <c r="MWU175" s="90"/>
      <c r="MWV175" s="90"/>
      <c r="MWW175" s="90"/>
      <c r="MWX175" s="90"/>
      <c r="MWY175" s="90"/>
      <c r="MWZ175" s="90"/>
      <c r="MXA175" s="90"/>
      <c r="MXB175" s="90"/>
      <c r="MXC175" s="90"/>
      <c r="MXD175" s="90"/>
      <c r="MXE175" s="90"/>
      <c r="MXF175" s="90"/>
      <c r="MXG175" s="90"/>
      <c r="MXH175" s="90"/>
      <c r="MXI175" s="90"/>
      <c r="MXJ175" s="90"/>
      <c r="MXK175" s="90"/>
      <c r="MXL175" s="90"/>
      <c r="MXM175" s="90"/>
      <c r="MXN175" s="90"/>
      <c r="MXO175" s="90"/>
      <c r="MXP175" s="90"/>
      <c r="MXQ175" s="90"/>
      <c r="MXR175" s="90"/>
      <c r="MXS175" s="90"/>
      <c r="MXT175" s="90"/>
      <c r="MXU175" s="90"/>
      <c r="MXV175" s="90"/>
      <c r="MXW175" s="90"/>
      <c r="MXX175" s="90"/>
      <c r="MXY175" s="90"/>
      <c r="MXZ175" s="90"/>
      <c r="MYA175" s="90"/>
      <c r="MYB175" s="90"/>
      <c r="MYC175" s="90"/>
      <c r="MYD175" s="90"/>
      <c r="MYE175" s="90"/>
      <c r="MYF175" s="90"/>
      <c r="MYG175" s="90"/>
      <c r="MYH175" s="90"/>
      <c r="MYI175" s="90"/>
      <c r="MYJ175" s="90"/>
      <c r="MYK175" s="90"/>
      <c r="MYL175" s="90"/>
      <c r="MYM175" s="90"/>
      <c r="MYN175" s="90"/>
      <c r="MYO175" s="90"/>
      <c r="MYP175" s="90"/>
      <c r="MYQ175" s="90"/>
      <c r="MYR175" s="90"/>
      <c r="MYS175" s="90"/>
      <c r="MYT175" s="90"/>
      <c r="MYU175" s="90"/>
      <c r="MYV175" s="90"/>
      <c r="MYW175" s="90"/>
      <c r="MYX175" s="90"/>
      <c r="MYY175" s="90"/>
      <c r="MYZ175" s="90"/>
      <c r="MZA175" s="90"/>
      <c r="MZB175" s="90"/>
      <c r="MZC175" s="90"/>
      <c r="MZD175" s="90"/>
      <c r="MZE175" s="90"/>
      <c r="MZF175" s="90"/>
      <c r="MZG175" s="90"/>
      <c r="MZH175" s="90"/>
      <c r="MZI175" s="90"/>
      <c r="MZJ175" s="90"/>
      <c r="MZK175" s="90"/>
      <c r="MZL175" s="90"/>
      <c r="MZM175" s="90"/>
      <c r="MZN175" s="90"/>
      <c r="MZO175" s="90"/>
      <c r="MZP175" s="90"/>
      <c r="MZQ175" s="90"/>
      <c r="MZR175" s="90"/>
      <c r="MZS175" s="90"/>
      <c r="MZT175" s="90"/>
      <c r="MZU175" s="90"/>
      <c r="MZV175" s="90"/>
      <c r="MZW175" s="90"/>
      <c r="MZX175" s="90"/>
      <c r="MZY175" s="90"/>
      <c r="MZZ175" s="90"/>
      <c r="NAA175" s="90"/>
      <c r="NAB175" s="90"/>
      <c r="NAC175" s="90"/>
      <c r="NAD175" s="90"/>
      <c r="NAE175" s="90"/>
      <c r="NAF175" s="90"/>
      <c r="NAG175" s="90"/>
      <c r="NAH175" s="90"/>
      <c r="NAI175" s="90"/>
      <c r="NAJ175" s="90"/>
      <c r="NAK175" s="90"/>
      <c r="NAL175" s="90"/>
      <c r="NAM175" s="90"/>
      <c r="NAN175" s="90"/>
      <c r="NAO175" s="90"/>
      <c r="NAP175" s="90"/>
      <c r="NAQ175" s="90"/>
      <c r="NAR175" s="90"/>
      <c r="NAS175" s="90"/>
      <c r="NAT175" s="90"/>
      <c r="NAU175" s="90"/>
      <c r="NAV175" s="90"/>
      <c r="NAW175" s="90"/>
      <c r="NAX175" s="90"/>
      <c r="NAY175" s="90"/>
      <c r="NAZ175" s="90"/>
      <c r="NBA175" s="90"/>
      <c r="NBB175" s="90"/>
      <c r="NBC175" s="90"/>
      <c r="NBD175" s="90"/>
      <c r="NBE175" s="90"/>
      <c r="NBF175" s="90"/>
      <c r="NBG175" s="90"/>
      <c r="NBH175" s="90"/>
      <c r="NBI175" s="90"/>
      <c r="NBJ175" s="90"/>
      <c r="NBK175" s="90"/>
      <c r="NBL175" s="90"/>
      <c r="NBM175" s="90"/>
      <c r="NBN175" s="90"/>
      <c r="NBO175" s="90"/>
      <c r="NBP175" s="90"/>
      <c r="NBQ175" s="90"/>
      <c r="NBR175" s="90"/>
      <c r="NBS175" s="90"/>
      <c r="NBT175" s="90"/>
      <c r="NBU175" s="90"/>
      <c r="NBV175" s="90"/>
      <c r="NBW175" s="90"/>
      <c r="NBX175" s="90"/>
      <c r="NBY175" s="90"/>
      <c r="NBZ175" s="90"/>
      <c r="NCA175" s="90"/>
      <c r="NCB175" s="90"/>
      <c r="NCC175" s="90"/>
      <c r="NCD175" s="90"/>
      <c r="NCE175" s="90"/>
      <c r="NCF175" s="90"/>
      <c r="NCG175" s="90"/>
      <c r="NCH175" s="90"/>
      <c r="NCI175" s="90"/>
      <c r="NCJ175" s="90"/>
      <c r="NCK175" s="90"/>
      <c r="NCL175" s="90"/>
      <c r="NCM175" s="90"/>
      <c r="NCN175" s="90"/>
      <c r="NCO175" s="90"/>
      <c r="NCP175" s="90"/>
      <c r="NCQ175" s="90"/>
      <c r="NCR175" s="90"/>
      <c r="NCS175" s="90"/>
      <c r="NCT175" s="90"/>
      <c r="NCU175" s="90"/>
      <c r="NCV175" s="90"/>
      <c r="NCW175" s="90"/>
      <c r="NCX175" s="90"/>
      <c r="NCY175" s="90"/>
      <c r="NCZ175" s="90"/>
      <c r="NDA175" s="90"/>
      <c r="NDB175" s="90"/>
      <c r="NDC175" s="90"/>
      <c r="NDD175" s="90"/>
      <c r="NDE175" s="90"/>
      <c r="NDF175" s="90"/>
      <c r="NDG175" s="90"/>
      <c r="NDH175" s="90"/>
      <c r="NDI175" s="90"/>
      <c r="NDJ175" s="90"/>
      <c r="NDK175" s="90"/>
      <c r="NDL175" s="90"/>
      <c r="NDM175" s="90"/>
      <c r="NDN175" s="90"/>
      <c r="NDO175" s="90"/>
      <c r="NDP175" s="90"/>
      <c r="NDQ175" s="90"/>
      <c r="NDR175" s="90"/>
      <c r="NDS175" s="90"/>
      <c r="NDT175" s="90"/>
      <c r="NDU175" s="90"/>
      <c r="NDV175" s="90"/>
      <c r="NDW175" s="90"/>
      <c r="NDX175" s="90"/>
      <c r="NDY175" s="90"/>
      <c r="NDZ175" s="90"/>
      <c r="NEA175" s="90"/>
      <c r="NEB175" s="90"/>
      <c r="NEC175" s="90"/>
      <c r="NED175" s="90"/>
      <c r="NEE175" s="90"/>
      <c r="NEF175" s="90"/>
      <c r="NEG175" s="90"/>
      <c r="NEH175" s="90"/>
      <c r="NEI175" s="90"/>
      <c r="NEJ175" s="90"/>
      <c r="NEK175" s="90"/>
      <c r="NEL175" s="90"/>
      <c r="NEM175" s="90"/>
      <c r="NEN175" s="90"/>
      <c r="NEO175" s="90"/>
      <c r="NEP175" s="90"/>
      <c r="NEQ175" s="90"/>
      <c r="NER175" s="90"/>
      <c r="NES175" s="90"/>
      <c r="NET175" s="90"/>
      <c r="NEU175" s="90"/>
      <c r="NEV175" s="90"/>
      <c r="NEW175" s="90"/>
      <c r="NEX175" s="90"/>
      <c r="NEY175" s="90"/>
      <c r="NEZ175" s="90"/>
      <c r="NFA175" s="90"/>
      <c r="NFB175" s="90"/>
      <c r="NFC175" s="90"/>
      <c r="NFD175" s="90"/>
      <c r="NFE175" s="90"/>
      <c r="NFF175" s="90"/>
      <c r="NFG175" s="90"/>
      <c r="NFH175" s="90"/>
      <c r="NFI175" s="90"/>
      <c r="NFJ175" s="90"/>
      <c r="NFK175" s="90"/>
      <c r="NFL175" s="90"/>
      <c r="NFM175" s="90"/>
      <c r="NFN175" s="90"/>
      <c r="NFO175" s="90"/>
      <c r="NFP175" s="90"/>
      <c r="NFQ175" s="90"/>
      <c r="NFR175" s="90"/>
      <c r="NFS175" s="90"/>
      <c r="NFT175" s="90"/>
      <c r="NFU175" s="90"/>
      <c r="NFV175" s="90"/>
      <c r="NFW175" s="90"/>
      <c r="NFX175" s="90"/>
      <c r="NFY175" s="90"/>
      <c r="NFZ175" s="90"/>
      <c r="NGA175" s="90"/>
      <c r="NGB175" s="90"/>
      <c r="NGC175" s="90"/>
      <c r="NGD175" s="90"/>
      <c r="NGE175" s="90"/>
      <c r="NGF175" s="90"/>
      <c r="NGG175" s="90"/>
      <c r="NGH175" s="90"/>
      <c r="NGI175" s="90"/>
      <c r="NGJ175" s="90"/>
      <c r="NGK175" s="90"/>
      <c r="NGL175" s="90"/>
      <c r="NGM175" s="90"/>
      <c r="NGN175" s="90"/>
      <c r="NGO175" s="90"/>
      <c r="NGP175" s="90"/>
      <c r="NGQ175" s="90"/>
      <c r="NGR175" s="90"/>
      <c r="NGS175" s="90"/>
      <c r="NGT175" s="90"/>
      <c r="NGU175" s="90"/>
      <c r="NGV175" s="90"/>
      <c r="NGW175" s="90"/>
      <c r="NGX175" s="90"/>
      <c r="NGY175" s="90"/>
      <c r="NGZ175" s="90"/>
      <c r="NHA175" s="90"/>
      <c r="NHB175" s="90"/>
      <c r="NHC175" s="90"/>
      <c r="NHD175" s="90"/>
      <c r="NHE175" s="90"/>
      <c r="NHF175" s="90"/>
      <c r="NHG175" s="90"/>
      <c r="NHH175" s="90"/>
      <c r="NHI175" s="90"/>
      <c r="NHJ175" s="90"/>
      <c r="NHK175" s="90"/>
      <c r="NHL175" s="90"/>
      <c r="NHM175" s="90"/>
      <c r="NHN175" s="90"/>
      <c r="NHO175" s="90"/>
      <c r="NHP175" s="90"/>
      <c r="NHQ175" s="90"/>
      <c r="NHR175" s="90"/>
      <c r="NHS175" s="90"/>
      <c r="NHT175" s="90"/>
      <c r="NHU175" s="90"/>
      <c r="NHV175" s="90"/>
      <c r="NHW175" s="90"/>
      <c r="NHX175" s="90"/>
      <c r="NHY175" s="90"/>
      <c r="NHZ175" s="90"/>
      <c r="NIA175" s="90"/>
      <c r="NIB175" s="90"/>
      <c r="NIC175" s="90"/>
      <c r="NID175" s="90"/>
      <c r="NIE175" s="90"/>
      <c r="NIF175" s="90"/>
      <c r="NIG175" s="90"/>
      <c r="NIH175" s="90"/>
      <c r="NII175" s="90"/>
      <c r="NIJ175" s="90"/>
      <c r="NIK175" s="90"/>
      <c r="NIL175" s="90"/>
      <c r="NIM175" s="90"/>
      <c r="NIN175" s="90"/>
      <c r="NIO175" s="90"/>
      <c r="NIP175" s="90"/>
      <c r="NIQ175" s="90"/>
      <c r="NIR175" s="90"/>
      <c r="NIS175" s="90"/>
      <c r="NIT175" s="90"/>
      <c r="NIU175" s="90"/>
      <c r="NIV175" s="90"/>
      <c r="NIW175" s="90"/>
      <c r="NIX175" s="90"/>
      <c r="NIY175" s="90"/>
      <c r="NIZ175" s="90"/>
      <c r="NJA175" s="90"/>
      <c r="NJB175" s="90"/>
      <c r="NJC175" s="90"/>
      <c r="NJD175" s="90"/>
      <c r="NJE175" s="90"/>
      <c r="NJF175" s="90"/>
      <c r="NJG175" s="90"/>
      <c r="NJH175" s="90"/>
      <c r="NJI175" s="90"/>
      <c r="NJJ175" s="90"/>
      <c r="NJK175" s="90"/>
      <c r="NJL175" s="90"/>
      <c r="NJM175" s="90"/>
      <c r="NJN175" s="90"/>
      <c r="NJO175" s="90"/>
      <c r="NJP175" s="90"/>
      <c r="NJQ175" s="90"/>
      <c r="NJR175" s="90"/>
      <c r="NJS175" s="90"/>
      <c r="NJT175" s="90"/>
      <c r="NJU175" s="90"/>
      <c r="NJV175" s="90"/>
      <c r="NJW175" s="90"/>
      <c r="NJX175" s="90"/>
      <c r="NJY175" s="90"/>
      <c r="NJZ175" s="90"/>
      <c r="NKA175" s="90"/>
      <c r="NKB175" s="90"/>
      <c r="NKC175" s="90"/>
      <c r="NKD175" s="90"/>
      <c r="NKE175" s="90"/>
      <c r="NKF175" s="90"/>
      <c r="NKG175" s="90"/>
      <c r="NKH175" s="90"/>
      <c r="NKI175" s="90"/>
      <c r="NKJ175" s="90"/>
      <c r="NKK175" s="90"/>
      <c r="NKL175" s="90"/>
      <c r="NKM175" s="90"/>
      <c r="NKN175" s="90"/>
      <c r="NKO175" s="90"/>
      <c r="NKP175" s="90"/>
      <c r="NKQ175" s="90"/>
      <c r="NKR175" s="90"/>
      <c r="NKS175" s="90"/>
      <c r="NKT175" s="90"/>
      <c r="NKU175" s="90"/>
      <c r="NKV175" s="90"/>
      <c r="NKW175" s="90"/>
      <c r="NKX175" s="90"/>
      <c r="NKY175" s="90"/>
      <c r="NKZ175" s="90"/>
      <c r="NLA175" s="90"/>
      <c r="NLB175" s="90"/>
      <c r="NLC175" s="90"/>
      <c r="NLD175" s="90"/>
      <c r="NLE175" s="90"/>
      <c r="NLF175" s="90"/>
      <c r="NLG175" s="90"/>
      <c r="NLH175" s="90"/>
      <c r="NLI175" s="90"/>
      <c r="NLJ175" s="90"/>
      <c r="NLK175" s="90"/>
      <c r="NLL175" s="90"/>
      <c r="NLM175" s="90"/>
      <c r="NLN175" s="90"/>
      <c r="NLO175" s="90"/>
      <c r="NLP175" s="90"/>
      <c r="NLQ175" s="90"/>
      <c r="NLR175" s="90"/>
      <c r="NLS175" s="90"/>
      <c r="NLT175" s="90"/>
      <c r="NLU175" s="90"/>
      <c r="NLV175" s="90"/>
      <c r="NLW175" s="90"/>
      <c r="NLX175" s="90"/>
      <c r="NLY175" s="90"/>
      <c r="NLZ175" s="90"/>
      <c r="NMA175" s="90"/>
      <c r="NMB175" s="90"/>
      <c r="NMC175" s="90"/>
      <c r="NMD175" s="90"/>
      <c r="NME175" s="90"/>
      <c r="NMF175" s="90"/>
      <c r="NMG175" s="90"/>
      <c r="NMH175" s="90"/>
      <c r="NMI175" s="90"/>
      <c r="NMJ175" s="90"/>
      <c r="NMK175" s="90"/>
      <c r="NML175" s="90"/>
      <c r="NMM175" s="90"/>
      <c r="NMN175" s="90"/>
      <c r="NMO175" s="90"/>
      <c r="NMP175" s="90"/>
      <c r="NMQ175" s="90"/>
      <c r="NMR175" s="90"/>
      <c r="NMS175" s="90"/>
      <c r="NMT175" s="90"/>
      <c r="NMU175" s="90"/>
      <c r="NMV175" s="90"/>
      <c r="NMW175" s="90"/>
      <c r="NMX175" s="90"/>
      <c r="NMY175" s="90"/>
      <c r="NMZ175" s="90"/>
      <c r="NNA175" s="90"/>
      <c r="NNB175" s="90"/>
      <c r="NNC175" s="90"/>
      <c r="NND175" s="90"/>
      <c r="NNE175" s="90"/>
      <c r="NNF175" s="90"/>
      <c r="NNG175" s="90"/>
      <c r="NNH175" s="90"/>
      <c r="NNI175" s="90"/>
      <c r="NNJ175" s="90"/>
      <c r="NNK175" s="90"/>
      <c r="NNL175" s="90"/>
      <c r="NNM175" s="90"/>
      <c r="NNN175" s="90"/>
      <c r="NNO175" s="90"/>
      <c r="NNP175" s="90"/>
      <c r="NNQ175" s="90"/>
      <c r="NNR175" s="90"/>
      <c r="NNS175" s="90"/>
      <c r="NNT175" s="90"/>
      <c r="NNU175" s="90"/>
      <c r="NNV175" s="90"/>
      <c r="NNW175" s="90"/>
      <c r="NNX175" s="90"/>
      <c r="NNY175" s="90"/>
      <c r="NNZ175" s="90"/>
      <c r="NOA175" s="90"/>
      <c r="NOB175" s="90"/>
      <c r="NOC175" s="90"/>
      <c r="NOD175" s="90"/>
      <c r="NOE175" s="90"/>
      <c r="NOF175" s="90"/>
      <c r="NOG175" s="90"/>
      <c r="NOH175" s="90"/>
      <c r="NOI175" s="90"/>
      <c r="NOJ175" s="90"/>
      <c r="NOK175" s="90"/>
      <c r="NOL175" s="90"/>
      <c r="NOM175" s="90"/>
      <c r="NON175" s="90"/>
      <c r="NOO175" s="90"/>
      <c r="NOP175" s="90"/>
      <c r="NOQ175" s="90"/>
      <c r="NOR175" s="90"/>
      <c r="NOS175" s="90"/>
      <c r="NOT175" s="90"/>
      <c r="NOU175" s="90"/>
      <c r="NOV175" s="90"/>
      <c r="NOW175" s="90"/>
      <c r="NOX175" s="90"/>
      <c r="NOY175" s="90"/>
      <c r="NOZ175" s="90"/>
      <c r="NPA175" s="90"/>
      <c r="NPB175" s="90"/>
      <c r="NPC175" s="90"/>
      <c r="NPD175" s="90"/>
      <c r="NPE175" s="90"/>
      <c r="NPF175" s="90"/>
      <c r="NPG175" s="90"/>
      <c r="NPH175" s="90"/>
      <c r="NPI175" s="90"/>
      <c r="NPJ175" s="90"/>
      <c r="NPK175" s="90"/>
      <c r="NPL175" s="90"/>
      <c r="NPM175" s="90"/>
      <c r="NPN175" s="90"/>
      <c r="NPO175" s="90"/>
      <c r="NPP175" s="90"/>
      <c r="NPQ175" s="90"/>
      <c r="NPR175" s="90"/>
      <c r="NPS175" s="90"/>
      <c r="NPT175" s="90"/>
      <c r="NPU175" s="90"/>
      <c r="NPV175" s="90"/>
      <c r="NPW175" s="90"/>
      <c r="NPX175" s="90"/>
      <c r="NPY175" s="90"/>
      <c r="NPZ175" s="90"/>
      <c r="NQA175" s="90"/>
      <c r="NQB175" s="90"/>
      <c r="NQC175" s="90"/>
      <c r="NQD175" s="90"/>
      <c r="NQE175" s="90"/>
      <c r="NQF175" s="90"/>
      <c r="NQG175" s="90"/>
      <c r="NQH175" s="90"/>
      <c r="NQI175" s="90"/>
      <c r="NQJ175" s="90"/>
      <c r="NQK175" s="90"/>
      <c r="NQL175" s="90"/>
      <c r="NQM175" s="90"/>
      <c r="NQN175" s="90"/>
      <c r="NQO175" s="90"/>
      <c r="NQP175" s="90"/>
      <c r="NQQ175" s="90"/>
      <c r="NQR175" s="90"/>
      <c r="NQS175" s="90"/>
      <c r="NQT175" s="90"/>
      <c r="NQU175" s="90"/>
      <c r="NQV175" s="90"/>
      <c r="NQW175" s="90"/>
      <c r="NQX175" s="90"/>
      <c r="NQY175" s="90"/>
      <c r="NQZ175" s="90"/>
      <c r="NRA175" s="90"/>
      <c r="NRB175" s="90"/>
      <c r="NRC175" s="90"/>
      <c r="NRD175" s="90"/>
      <c r="NRE175" s="90"/>
      <c r="NRF175" s="90"/>
      <c r="NRG175" s="90"/>
      <c r="NRH175" s="90"/>
      <c r="NRI175" s="90"/>
      <c r="NRJ175" s="90"/>
      <c r="NRK175" s="90"/>
      <c r="NRL175" s="90"/>
      <c r="NRM175" s="90"/>
      <c r="NRN175" s="90"/>
      <c r="NRO175" s="90"/>
      <c r="NRP175" s="90"/>
      <c r="NRQ175" s="90"/>
      <c r="NRR175" s="90"/>
      <c r="NRS175" s="90"/>
      <c r="NRT175" s="90"/>
      <c r="NRU175" s="90"/>
      <c r="NRV175" s="90"/>
      <c r="NRW175" s="90"/>
      <c r="NRX175" s="90"/>
      <c r="NRY175" s="90"/>
      <c r="NRZ175" s="90"/>
      <c r="NSA175" s="90"/>
      <c r="NSB175" s="90"/>
      <c r="NSC175" s="90"/>
      <c r="NSD175" s="90"/>
      <c r="NSE175" s="90"/>
      <c r="NSF175" s="90"/>
      <c r="NSG175" s="90"/>
      <c r="NSH175" s="90"/>
      <c r="NSI175" s="90"/>
      <c r="NSJ175" s="90"/>
      <c r="NSK175" s="90"/>
      <c r="NSL175" s="90"/>
      <c r="NSM175" s="90"/>
      <c r="NSN175" s="90"/>
      <c r="NSO175" s="90"/>
      <c r="NSP175" s="90"/>
      <c r="NSQ175" s="90"/>
      <c r="NSR175" s="90"/>
      <c r="NSS175" s="90"/>
      <c r="NST175" s="90"/>
      <c r="NSU175" s="90"/>
      <c r="NSV175" s="90"/>
      <c r="NSW175" s="90"/>
      <c r="NSX175" s="90"/>
      <c r="NSY175" s="90"/>
      <c r="NSZ175" s="90"/>
      <c r="NTA175" s="90"/>
      <c r="NTB175" s="90"/>
      <c r="NTC175" s="90"/>
      <c r="NTD175" s="90"/>
      <c r="NTE175" s="90"/>
      <c r="NTF175" s="90"/>
      <c r="NTG175" s="90"/>
      <c r="NTH175" s="90"/>
      <c r="NTI175" s="90"/>
      <c r="NTJ175" s="90"/>
      <c r="NTK175" s="90"/>
      <c r="NTL175" s="90"/>
      <c r="NTM175" s="90"/>
      <c r="NTN175" s="90"/>
      <c r="NTO175" s="90"/>
      <c r="NTP175" s="90"/>
      <c r="NTQ175" s="90"/>
      <c r="NTR175" s="90"/>
      <c r="NTS175" s="90"/>
      <c r="NTT175" s="90"/>
      <c r="NTU175" s="90"/>
      <c r="NTV175" s="90"/>
      <c r="NTW175" s="90"/>
      <c r="NTX175" s="90"/>
      <c r="NTY175" s="90"/>
      <c r="NTZ175" s="90"/>
      <c r="NUA175" s="90"/>
      <c r="NUB175" s="90"/>
      <c r="NUC175" s="90"/>
      <c r="NUD175" s="90"/>
      <c r="NUE175" s="90"/>
      <c r="NUF175" s="90"/>
      <c r="NUG175" s="90"/>
      <c r="NUH175" s="90"/>
      <c r="NUI175" s="90"/>
      <c r="NUJ175" s="90"/>
      <c r="NUK175" s="90"/>
      <c r="NUL175" s="90"/>
      <c r="NUM175" s="90"/>
      <c r="NUN175" s="90"/>
      <c r="NUO175" s="90"/>
      <c r="NUP175" s="90"/>
      <c r="NUQ175" s="90"/>
      <c r="NUR175" s="90"/>
      <c r="NUS175" s="90"/>
      <c r="NUT175" s="90"/>
      <c r="NUU175" s="90"/>
      <c r="NUV175" s="90"/>
      <c r="NUW175" s="90"/>
      <c r="NUX175" s="90"/>
      <c r="NUY175" s="90"/>
      <c r="NUZ175" s="90"/>
      <c r="NVA175" s="90"/>
      <c r="NVB175" s="90"/>
      <c r="NVC175" s="90"/>
      <c r="NVD175" s="90"/>
      <c r="NVE175" s="90"/>
      <c r="NVF175" s="90"/>
      <c r="NVG175" s="90"/>
      <c r="NVH175" s="90"/>
      <c r="NVI175" s="90"/>
      <c r="NVJ175" s="90"/>
      <c r="NVK175" s="90"/>
      <c r="NVL175" s="90"/>
      <c r="NVM175" s="90"/>
      <c r="NVN175" s="90"/>
      <c r="NVO175" s="90"/>
      <c r="NVP175" s="90"/>
      <c r="NVQ175" s="90"/>
      <c r="NVR175" s="90"/>
      <c r="NVS175" s="90"/>
      <c r="NVT175" s="90"/>
      <c r="NVU175" s="90"/>
      <c r="NVV175" s="90"/>
      <c r="NVW175" s="90"/>
      <c r="NVX175" s="90"/>
      <c r="NVY175" s="90"/>
      <c r="NVZ175" s="90"/>
      <c r="NWA175" s="90"/>
      <c r="NWB175" s="90"/>
      <c r="NWC175" s="90"/>
      <c r="NWD175" s="90"/>
      <c r="NWE175" s="90"/>
      <c r="NWF175" s="90"/>
      <c r="NWG175" s="90"/>
      <c r="NWH175" s="90"/>
      <c r="NWI175" s="90"/>
      <c r="NWJ175" s="90"/>
      <c r="NWK175" s="90"/>
      <c r="NWL175" s="90"/>
      <c r="NWM175" s="90"/>
      <c r="NWN175" s="90"/>
      <c r="NWO175" s="90"/>
      <c r="NWP175" s="90"/>
      <c r="NWQ175" s="90"/>
      <c r="NWR175" s="90"/>
      <c r="NWS175" s="90"/>
      <c r="NWT175" s="90"/>
      <c r="NWU175" s="90"/>
      <c r="NWV175" s="90"/>
      <c r="NWW175" s="90"/>
      <c r="NWX175" s="90"/>
      <c r="NWY175" s="90"/>
      <c r="NWZ175" s="90"/>
      <c r="NXA175" s="90"/>
      <c r="NXB175" s="90"/>
      <c r="NXC175" s="90"/>
      <c r="NXD175" s="90"/>
      <c r="NXE175" s="90"/>
      <c r="NXF175" s="90"/>
      <c r="NXG175" s="90"/>
      <c r="NXH175" s="90"/>
      <c r="NXI175" s="90"/>
      <c r="NXJ175" s="90"/>
      <c r="NXK175" s="90"/>
      <c r="NXL175" s="90"/>
      <c r="NXM175" s="90"/>
      <c r="NXN175" s="90"/>
      <c r="NXO175" s="90"/>
      <c r="NXP175" s="90"/>
      <c r="NXQ175" s="90"/>
      <c r="NXR175" s="90"/>
      <c r="NXS175" s="90"/>
      <c r="NXT175" s="90"/>
      <c r="NXU175" s="90"/>
      <c r="NXV175" s="90"/>
      <c r="NXW175" s="90"/>
      <c r="NXX175" s="90"/>
      <c r="NXY175" s="90"/>
      <c r="NXZ175" s="90"/>
      <c r="NYA175" s="90"/>
      <c r="NYB175" s="90"/>
      <c r="NYC175" s="90"/>
      <c r="NYD175" s="90"/>
      <c r="NYE175" s="90"/>
      <c r="NYF175" s="90"/>
      <c r="NYG175" s="90"/>
      <c r="NYH175" s="90"/>
      <c r="NYI175" s="90"/>
      <c r="NYJ175" s="90"/>
      <c r="NYK175" s="90"/>
      <c r="NYL175" s="90"/>
      <c r="NYM175" s="90"/>
      <c r="NYN175" s="90"/>
      <c r="NYO175" s="90"/>
      <c r="NYP175" s="90"/>
      <c r="NYQ175" s="90"/>
      <c r="NYR175" s="90"/>
      <c r="NYS175" s="90"/>
      <c r="NYT175" s="90"/>
      <c r="NYU175" s="90"/>
      <c r="NYV175" s="90"/>
      <c r="NYW175" s="90"/>
      <c r="NYX175" s="90"/>
      <c r="NYY175" s="90"/>
      <c r="NYZ175" s="90"/>
      <c r="NZA175" s="90"/>
      <c r="NZB175" s="90"/>
      <c r="NZC175" s="90"/>
      <c r="NZD175" s="90"/>
      <c r="NZE175" s="90"/>
      <c r="NZF175" s="90"/>
      <c r="NZG175" s="90"/>
      <c r="NZH175" s="90"/>
      <c r="NZI175" s="90"/>
      <c r="NZJ175" s="90"/>
      <c r="NZK175" s="90"/>
      <c r="NZL175" s="90"/>
      <c r="NZM175" s="90"/>
      <c r="NZN175" s="90"/>
      <c r="NZO175" s="90"/>
      <c r="NZP175" s="90"/>
      <c r="NZQ175" s="90"/>
      <c r="NZR175" s="90"/>
      <c r="NZS175" s="90"/>
      <c r="NZT175" s="90"/>
      <c r="NZU175" s="90"/>
      <c r="NZV175" s="90"/>
      <c r="NZW175" s="90"/>
      <c r="NZX175" s="90"/>
      <c r="NZY175" s="90"/>
      <c r="NZZ175" s="90"/>
      <c r="OAA175" s="90"/>
      <c r="OAB175" s="90"/>
      <c r="OAC175" s="90"/>
      <c r="OAD175" s="90"/>
      <c r="OAE175" s="90"/>
      <c r="OAF175" s="90"/>
      <c r="OAG175" s="90"/>
      <c r="OAH175" s="90"/>
      <c r="OAI175" s="90"/>
      <c r="OAJ175" s="90"/>
      <c r="OAK175" s="90"/>
      <c r="OAL175" s="90"/>
      <c r="OAM175" s="90"/>
      <c r="OAN175" s="90"/>
      <c r="OAO175" s="90"/>
      <c r="OAP175" s="90"/>
      <c r="OAQ175" s="90"/>
      <c r="OAR175" s="90"/>
      <c r="OAS175" s="90"/>
      <c r="OAT175" s="90"/>
      <c r="OAU175" s="90"/>
      <c r="OAV175" s="90"/>
      <c r="OAW175" s="90"/>
      <c r="OAX175" s="90"/>
      <c r="OAY175" s="90"/>
      <c r="OAZ175" s="90"/>
      <c r="OBA175" s="90"/>
      <c r="OBB175" s="90"/>
      <c r="OBC175" s="90"/>
      <c r="OBD175" s="90"/>
      <c r="OBE175" s="90"/>
      <c r="OBF175" s="90"/>
      <c r="OBG175" s="90"/>
      <c r="OBH175" s="90"/>
      <c r="OBI175" s="90"/>
      <c r="OBJ175" s="90"/>
      <c r="OBK175" s="90"/>
      <c r="OBL175" s="90"/>
      <c r="OBM175" s="90"/>
      <c r="OBN175" s="90"/>
      <c r="OBO175" s="90"/>
      <c r="OBP175" s="90"/>
      <c r="OBQ175" s="90"/>
      <c r="OBR175" s="90"/>
      <c r="OBS175" s="90"/>
      <c r="OBT175" s="90"/>
      <c r="OBU175" s="90"/>
      <c r="OBV175" s="90"/>
      <c r="OBW175" s="90"/>
      <c r="OBX175" s="90"/>
      <c r="OBY175" s="90"/>
      <c r="OBZ175" s="90"/>
      <c r="OCA175" s="90"/>
      <c r="OCB175" s="90"/>
      <c r="OCC175" s="90"/>
      <c r="OCD175" s="90"/>
      <c r="OCE175" s="90"/>
      <c r="OCF175" s="90"/>
      <c r="OCG175" s="90"/>
      <c r="OCH175" s="90"/>
      <c r="OCI175" s="90"/>
      <c r="OCJ175" s="90"/>
      <c r="OCK175" s="90"/>
      <c r="OCL175" s="90"/>
      <c r="OCM175" s="90"/>
      <c r="OCN175" s="90"/>
      <c r="OCO175" s="90"/>
      <c r="OCP175" s="90"/>
      <c r="OCQ175" s="90"/>
      <c r="OCR175" s="90"/>
      <c r="OCS175" s="90"/>
      <c r="OCT175" s="90"/>
      <c r="OCU175" s="90"/>
      <c r="OCV175" s="90"/>
      <c r="OCW175" s="90"/>
      <c r="OCX175" s="90"/>
      <c r="OCY175" s="90"/>
      <c r="OCZ175" s="90"/>
      <c r="ODA175" s="90"/>
      <c r="ODB175" s="90"/>
      <c r="ODC175" s="90"/>
      <c r="ODD175" s="90"/>
      <c r="ODE175" s="90"/>
      <c r="ODF175" s="90"/>
      <c r="ODG175" s="90"/>
      <c r="ODH175" s="90"/>
      <c r="ODI175" s="90"/>
      <c r="ODJ175" s="90"/>
      <c r="ODK175" s="90"/>
      <c r="ODL175" s="90"/>
      <c r="ODM175" s="90"/>
      <c r="ODN175" s="90"/>
      <c r="ODO175" s="90"/>
      <c r="ODP175" s="90"/>
      <c r="ODQ175" s="90"/>
      <c r="ODR175" s="90"/>
      <c r="ODS175" s="90"/>
      <c r="ODT175" s="90"/>
      <c r="ODU175" s="90"/>
      <c r="ODV175" s="90"/>
      <c r="ODW175" s="90"/>
      <c r="ODX175" s="90"/>
      <c r="ODY175" s="90"/>
      <c r="ODZ175" s="90"/>
      <c r="OEA175" s="90"/>
      <c r="OEB175" s="90"/>
      <c r="OEC175" s="90"/>
      <c r="OED175" s="90"/>
      <c r="OEE175" s="90"/>
      <c r="OEF175" s="90"/>
      <c r="OEG175" s="90"/>
      <c r="OEH175" s="90"/>
      <c r="OEI175" s="90"/>
      <c r="OEJ175" s="90"/>
      <c r="OEK175" s="90"/>
      <c r="OEL175" s="90"/>
      <c r="OEM175" s="90"/>
      <c r="OEN175" s="90"/>
      <c r="OEO175" s="90"/>
      <c r="OEP175" s="90"/>
      <c r="OEQ175" s="90"/>
      <c r="OER175" s="90"/>
      <c r="OES175" s="90"/>
      <c r="OET175" s="90"/>
      <c r="OEU175" s="90"/>
      <c r="OEV175" s="90"/>
      <c r="OEW175" s="90"/>
      <c r="OEX175" s="90"/>
      <c r="OEY175" s="90"/>
      <c r="OEZ175" s="90"/>
      <c r="OFA175" s="90"/>
      <c r="OFB175" s="90"/>
      <c r="OFC175" s="90"/>
      <c r="OFD175" s="90"/>
      <c r="OFE175" s="90"/>
      <c r="OFF175" s="90"/>
      <c r="OFG175" s="90"/>
      <c r="OFH175" s="90"/>
      <c r="OFI175" s="90"/>
      <c r="OFJ175" s="90"/>
      <c r="OFK175" s="90"/>
      <c r="OFL175" s="90"/>
      <c r="OFM175" s="90"/>
      <c r="OFN175" s="90"/>
      <c r="OFO175" s="90"/>
      <c r="OFP175" s="90"/>
      <c r="OFQ175" s="90"/>
      <c r="OFR175" s="90"/>
      <c r="OFS175" s="90"/>
      <c r="OFT175" s="90"/>
      <c r="OFU175" s="90"/>
      <c r="OFV175" s="90"/>
      <c r="OFW175" s="90"/>
      <c r="OFX175" s="90"/>
      <c r="OFY175" s="90"/>
      <c r="OFZ175" s="90"/>
      <c r="OGA175" s="90"/>
      <c r="OGB175" s="90"/>
      <c r="OGC175" s="90"/>
      <c r="OGD175" s="90"/>
      <c r="OGE175" s="90"/>
      <c r="OGF175" s="90"/>
      <c r="OGG175" s="90"/>
      <c r="OGH175" s="90"/>
      <c r="OGI175" s="90"/>
      <c r="OGJ175" s="90"/>
      <c r="OGK175" s="90"/>
      <c r="OGL175" s="90"/>
      <c r="OGM175" s="90"/>
      <c r="OGN175" s="90"/>
      <c r="OGO175" s="90"/>
      <c r="OGP175" s="90"/>
      <c r="OGQ175" s="90"/>
      <c r="OGR175" s="90"/>
      <c r="OGS175" s="90"/>
      <c r="OGT175" s="90"/>
      <c r="OGU175" s="90"/>
      <c r="OGV175" s="90"/>
      <c r="OGW175" s="90"/>
      <c r="OGX175" s="90"/>
      <c r="OGY175" s="90"/>
      <c r="OGZ175" s="90"/>
      <c r="OHA175" s="90"/>
      <c r="OHB175" s="90"/>
      <c r="OHC175" s="90"/>
      <c r="OHD175" s="90"/>
      <c r="OHE175" s="90"/>
      <c r="OHF175" s="90"/>
      <c r="OHG175" s="90"/>
      <c r="OHH175" s="90"/>
      <c r="OHI175" s="90"/>
      <c r="OHJ175" s="90"/>
      <c r="OHK175" s="90"/>
      <c r="OHL175" s="90"/>
      <c r="OHM175" s="90"/>
      <c r="OHN175" s="90"/>
      <c r="OHO175" s="90"/>
      <c r="OHP175" s="90"/>
      <c r="OHQ175" s="90"/>
      <c r="OHR175" s="90"/>
      <c r="OHS175" s="90"/>
      <c r="OHT175" s="90"/>
      <c r="OHU175" s="90"/>
      <c r="OHV175" s="90"/>
      <c r="OHW175" s="90"/>
      <c r="OHX175" s="90"/>
      <c r="OHY175" s="90"/>
      <c r="OHZ175" s="90"/>
      <c r="OIA175" s="90"/>
      <c r="OIB175" s="90"/>
      <c r="OIC175" s="90"/>
      <c r="OID175" s="90"/>
      <c r="OIE175" s="90"/>
      <c r="OIF175" s="90"/>
      <c r="OIG175" s="90"/>
      <c r="OIH175" s="90"/>
      <c r="OII175" s="90"/>
      <c r="OIJ175" s="90"/>
      <c r="OIK175" s="90"/>
      <c r="OIL175" s="90"/>
      <c r="OIM175" s="90"/>
      <c r="OIN175" s="90"/>
      <c r="OIO175" s="90"/>
      <c r="OIP175" s="90"/>
      <c r="OIQ175" s="90"/>
      <c r="OIR175" s="90"/>
      <c r="OIS175" s="90"/>
      <c r="OIT175" s="90"/>
      <c r="OIU175" s="90"/>
      <c r="OIV175" s="90"/>
      <c r="OIW175" s="90"/>
      <c r="OIX175" s="90"/>
      <c r="OIY175" s="90"/>
      <c r="OIZ175" s="90"/>
      <c r="OJA175" s="90"/>
      <c r="OJB175" s="90"/>
      <c r="OJC175" s="90"/>
      <c r="OJD175" s="90"/>
      <c r="OJE175" s="90"/>
      <c r="OJF175" s="90"/>
      <c r="OJG175" s="90"/>
      <c r="OJH175" s="90"/>
      <c r="OJI175" s="90"/>
      <c r="OJJ175" s="90"/>
      <c r="OJK175" s="90"/>
      <c r="OJL175" s="90"/>
      <c r="OJM175" s="90"/>
      <c r="OJN175" s="90"/>
      <c r="OJO175" s="90"/>
      <c r="OJP175" s="90"/>
      <c r="OJQ175" s="90"/>
      <c r="OJR175" s="90"/>
      <c r="OJS175" s="90"/>
      <c r="OJT175" s="90"/>
      <c r="OJU175" s="90"/>
      <c r="OJV175" s="90"/>
      <c r="OJW175" s="90"/>
      <c r="OJX175" s="90"/>
      <c r="OJY175" s="90"/>
      <c r="OJZ175" s="90"/>
      <c r="OKA175" s="90"/>
      <c r="OKB175" s="90"/>
      <c r="OKC175" s="90"/>
      <c r="OKD175" s="90"/>
      <c r="OKE175" s="90"/>
      <c r="OKF175" s="90"/>
      <c r="OKG175" s="90"/>
      <c r="OKH175" s="90"/>
      <c r="OKI175" s="90"/>
      <c r="OKJ175" s="90"/>
      <c r="OKK175" s="90"/>
      <c r="OKL175" s="90"/>
      <c r="OKM175" s="90"/>
      <c r="OKN175" s="90"/>
      <c r="OKO175" s="90"/>
      <c r="OKP175" s="90"/>
      <c r="OKQ175" s="90"/>
      <c r="OKR175" s="90"/>
      <c r="OKS175" s="90"/>
      <c r="OKT175" s="90"/>
      <c r="OKU175" s="90"/>
      <c r="OKV175" s="90"/>
      <c r="OKW175" s="90"/>
      <c r="OKX175" s="90"/>
      <c r="OKY175" s="90"/>
      <c r="OKZ175" s="90"/>
      <c r="OLA175" s="90"/>
      <c r="OLB175" s="90"/>
      <c r="OLC175" s="90"/>
      <c r="OLD175" s="90"/>
      <c r="OLE175" s="90"/>
      <c r="OLF175" s="90"/>
      <c r="OLG175" s="90"/>
      <c r="OLH175" s="90"/>
      <c r="OLI175" s="90"/>
      <c r="OLJ175" s="90"/>
      <c r="OLK175" s="90"/>
      <c r="OLL175" s="90"/>
      <c r="OLM175" s="90"/>
      <c r="OLN175" s="90"/>
      <c r="OLO175" s="90"/>
      <c r="OLP175" s="90"/>
      <c r="OLQ175" s="90"/>
      <c r="OLR175" s="90"/>
      <c r="OLS175" s="90"/>
      <c r="OLT175" s="90"/>
      <c r="OLU175" s="90"/>
      <c r="OLV175" s="90"/>
      <c r="OLW175" s="90"/>
      <c r="OLX175" s="90"/>
      <c r="OLY175" s="90"/>
      <c r="OLZ175" s="90"/>
      <c r="OMA175" s="90"/>
      <c r="OMB175" s="90"/>
      <c r="OMC175" s="90"/>
      <c r="OMD175" s="90"/>
      <c r="OME175" s="90"/>
      <c r="OMF175" s="90"/>
      <c r="OMG175" s="90"/>
      <c r="OMH175" s="90"/>
      <c r="OMI175" s="90"/>
      <c r="OMJ175" s="90"/>
      <c r="OMK175" s="90"/>
      <c r="OML175" s="90"/>
      <c r="OMM175" s="90"/>
      <c r="OMN175" s="90"/>
      <c r="OMO175" s="90"/>
      <c r="OMP175" s="90"/>
      <c r="OMQ175" s="90"/>
      <c r="OMR175" s="90"/>
      <c r="OMS175" s="90"/>
      <c r="OMT175" s="90"/>
      <c r="OMU175" s="90"/>
      <c r="OMV175" s="90"/>
      <c r="OMW175" s="90"/>
      <c r="OMX175" s="90"/>
      <c r="OMY175" s="90"/>
      <c r="OMZ175" s="90"/>
      <c r="ONA175" s="90"/>
      <c r="ONB175" s="90"/>
      <c r="ONC175" s="90"/>
      <c r="OND175" s="90"/>
      <c r="ONE175" s="90"/>
      <c r="ONF175" s="90"/>
      <c r="ONG175" s="90"/>
      <c r="ONH175" s="90"/>
      <c r="ONI175" s="90"/>
      <c r="ONJ175" s="90"/>
      <c r="ONK175" s="90"/>
      <c r="ONL175" s="90"/>
      <c r="ONM175" s="90"/>
      <c r="ONN175" s="90"/>
      <c r="ONO175" s="90"/>
      <c r="ONP175" s="90"/>
      <c r="ONQ175" s="90"/>
      <c r="ONR175" s="90"/>
      <c r="ONS175" s="90"/>
      <c r="ONT175" s="90"/>
      <c r="ONU175" s="90"/>
      <c r="ONV175" s="90"/>
      <c r="ONW175" s="90"/>
      <c r="ONX175" s="90"/>
      <c r="ONY175" s="90"/>
      <c r="ONZ175" s="90"/>
      <c r="OOA175" s="90"/>
      <c r="OOB175" s="90"/>
      <c r="OOC175" s="90"/>
      <c r="OOD175" s="90"/>
      <c r="OOE175" s="90"/>
      <c r="OOF175" s="90"/>
      <c r="OOG175" s="90"/>
      <c r="OOH175" s="90"/>
      <c r="OOI175" s="90"/>
      <c r="OOJ175" s="90"/>
      <c r="OOK175" s="90"/>
      <c r="OOL175" s="90"/>
      <c r="OOM175" s="90"/>
      <c r="OON175" s="90"/>
      <c r="OOO175" s="90"/>
      <c r="OOP175" s="90"/>
      <c r="OOQ175" s="90"/>
      <c r="OOR175" s="90"/>
      <c r="OOS175" s="90"/>
      <c r="OOT175" s="90"/>
      <c r="OOU175" s="90"/>
      <c r="OOV175" s="90"/>
      <c r="OOW175" s="90"/>
      <c r="OOX175" s="90"/>
      <c r="OOY175" s="90"/>
      <c r="OOZ175" s="90"/>
      <c r="OPA175" s="90"/>
      <c r="OPB175" s="90"/>
      <c r="OPC175" s="90"/>
      <c r="OPD175" s="90"/>
      <c r="OPE175" s="90"/>
      <c r="OPF175" s="90"/>
      <c r="OPG175" s="90"/>
      <c r="OPH175" s="90"/>
      <c r="OPI175" s="90"/>
      <c r="OPJ175" s="90"/>
      <c r="OPK175" s="90"/>
      <c r="OPL175" s="90"/>
      <c r="OPM175" s="90"/>
      <c r="OPN175" s="90"/>
      <c r="OPO175" s="90"/>
      <c r="OPP175" s="90"/>
      <c r="OPQ175" s="90"/>
      <c r="OPR175" s="90"/>
      <c r="OPS175" s="90"/>
      <c r="OPT175" s="90"/>
      <c r="OPU175" s="90"/>
      <c r="OPV175" s="90"/>
      <c r="OPW175" s="90"/>
      <c r="OPX175" s="90"/>
      <c r="OPY175" s="90"/>
      <c r="OPZ175" s="90"/>
      <c r="OQA175" s="90"/>
      <c r="OQB175" s="90"/>
      <c r="OQC175" s="90"/>
      <c r="OQD175" s="90"/>
      <c r="OQE175" s="90"/>
      <c r="OQF175" s="90"/>
      <c r="OQG175" s="90"/>
      <c r="OQH175" s="90"/>
      <c r="OQI175" s="90"/>
      <c r="OQJ175" s="90"/>
      <c r="OQK175" s="90"/>
      <c r="OQL175" s="90"/>
      <c r="OQM175" s="90"/>
      <c r="OQN175" s="90"/>
      <c r="OQO175" s="90"/>
      <c r="OQP175" s="90"/>
      <c r="OQQ175" s="90"/>
      <c r="OQR175" s="90"/>
      <c r="OQS175" s="90"/>
      <c r="OQT175" s="90"/>
      <c r="OQU175" s="90"/>
      <c r="OQV175" s="90"/>
      <c r="OQW175" s="90"/>
      <c r="OQX175" s="90"/>
      <c r="OQY175" s="90"/>
      <c r="OQZ175" s="90"/>
      <c r="ORA175" s="90"/>
      <c r="ORB175" s="90"/>
      <c r="ORC175" s="90"/>
      <c r="ORD175" s="90"/>
      <c r="ORE175" s="90"/>
      <c r="ORF175" s="90"/>
      <c r="ORG175" s="90"/>
      <c r="ORH175" s="90"/>
      <c r="ORI175" s="90"/>
      <c r="ORJ175" s="90"/>
      <c r="ORK175" s="90"/>
      <c r="ORL175" s="90"/>
      <c r="ORM175" s="90"/>
      <c r="ORN175" s="90"/>
      <c r="ORO175" s="90"/>
      <c r="ORP175" s="90"/>
      <c r="ORQ175" s="90"/>
      <c r="ORR175" s="90"/>
      <c r="ORS175" s="90"/>
      <c r="ORT175" s="90"/>
      <c r="ORU175" s="90"/>
      <c r="ORV175" s="90"/>
      <c r="ORW175" s="90"/>
      <c r="ORX175" s="90"/>
      <c r="ORY175" s="90"/>
      <c r="ORZ175" s="90"/>
      <c r="OSA175" s="90"/>
      <c r="OSB175" s="90"/>
      <c r="OSC175" s="90"/>
      <c r="OSD175" s="90"/>
      <c r="OSE175" s="90"/>
      <c r="OSF175" s="90"/>
      <c r="OSG175" s="90"/>
      <c r="OSH175" s="90"/>
      <c r="OSI175" s="90"/>
      <c r="OSJ175" s="90"/>
      <c r="OSK175" s="90"/>
      <c r="OSL175" s="90"/>
      <c r="OSM175" s="90"/>
      <c r="OSN175" s="90"/>
      <c r="OSO175" s="90"/>
      <c r="OSP175" s="90"/>
      <c r="OSQ175" s="90"/>
      <c r="OSR175" s="90"/>
      <c r="OSS175" s="90"/>
      <c r="OST175" s="90"/>
      <c r="OSU175" s="90"/>
      <c r="OSV175" s="90"/>
      <c r="OSW175" s="90"/>
      <c r="OSX175" s="90"/>
      <c r="OSY175" s="90"/>
      <c r="OSZ175" s="90"/>
      <c r="OTA175" s="90"/>
      <c r="OTB175" s="90"/>
      <c r="OTC175" s="90"/>
      <c r="OTD175" s="90"/>
      <c r="OTE175" s="90"/>
      <c r="OTF175" s="90"/>
      <c r="OTG175" s="90"/>
      <c r="OTH175" s="90"/>
      <c r="OTI175" s="90"/>
      <c r="OTJ175" s="90"/>
      <c r="OTK175" s="90"/>
      <c r="OTL175" s="90"/>
      <c r="OTM175" s="90"/>
      <c r="OTN175" s="90"/>
      <c r="OTO175" s="90"/>
      <c r="OTP175" s="90"/>
      <c r="OTQ175" s="90"/>
      <c r="OTR175" s="90"/>
      <c r="OTS175" s="90"/>
      <c r="OTT175" s="90"/>
      <c r="OTU175" s="90"/>
      <c r="OTV175" s="90"/>
      <c r="OTW175" s="90"/>
      <c r="OTX175" s="90"/>
      <c r="OTY175" s="90"/>
      <c r="OTZ175" s="90"/>
      <c r="OUA175" s="90"/>
      <c r="OUB175" s="90"/>
      <c r="OUC175" s="90"/>
      <c r="OUD175" s="90"/>
      <c r="OUE175" s="90"/>
      <c r="OUF175" s="90"/>
      <c r="OUG175" s="90"/>
      <c r="OUH175" s="90"/>
      <c r="OUI175" s="90"/>
      <c r="OUJ175" s="90"/>
      <c r="OUK175" s="90"/>
      <c r="OUL175" s="90"/>
      <c r="OUM175" s="90"/>
      <c r="OUN175" s="90"/>
      <c r="OUO175" s="90"/>
      <c r="OUP175" s="90"/>
      <c r="OUQ175" s="90"/>
      <c r="OUR175" s="90"/>
      <c r="OUS175" s="90"/>
      <c r="OUT175" s="90"/>
      <c r="OUU175" s="90"/>
      <c r="OUV175" s="90"/>
      <c r="OUW175" s="90"/>
      <c r="OUX175" s="90"/>
      <c r="OUY175" s="90"/>
      <c r="OUZ175" s="90"/>
      <c r="OVA175" s="90"/>
      <c r="OVB175" s="90"/>
      <c r="OVC175" s="90"/>
      <c r="OVD175" s="90"/>
      <c r="OVE175" s="90"/>
      <c r="OVF175" s="90"/>
      <c r="OVG175" s="90"/>
      <c r="OVH175" s="90"/>
      <c r="OVI175" s="90"/>
      <c r="OVJ175" s="90"/>
      <c r="OVK175" s="90"/>
      <c r="OVL175" s="90"/>
      <c r="OVM175" s="90"/>
      <c r="OVN175" s="90"/>
      <c r="OVO175" s="90"/>
      <c r="OVP175" s="90"/>
      <c r="OVQ175" s="90"/>
      <c r="OVR175" s="90"/>
      <c r="OVS175" s="90"/>
      <c r="OVT175" s="90"/>
      <c r="OVU175" s="90"/>
      <c r="OVV175" s="90"/>
      <c r="OVW175" s="90"/>
      <c r="OVX175" s="90"/>
      <c r="OVY175" s="90"/>
      <c r="OVZ175" s="90"/>
      <c r="OWA175" s="90"/>
      <c r="OWB175" s="90"/>
      <c r="OWC175" s="90"/>
      <c r="OWD175" s="90"/>
      <c r="OWE175" s="90"/>
      <c r="OWF175" s="90"/>
      <c r="OWG175" s="90"/>
      <c r="OWH175" s="90"/>
      <c r="OWI175" s="90"/>
      <c r="OWJ175" s="90"/>
      <c r="OWK175" s="90"/>
      <c r="OWL175" s="90"/>
      <c r="OWM175" s="90"/>
      <c r="OWN175" s="90"/>
      <c r="OWO175" s="90"/>
      <c r="OWP175" s="90"/>
      <c r="OWQ175" s="90"/>
      <c r="OWR175" s="90"/>
      <c r="OWS175" s="90"/>
      <c r="OWT175" s="90"/>
      <c r="OWU175" s="90"/>
      <c r="OWV175" s="90"/>
      <c r="OWW175" s="90"/>
      <c r="OWX175" s="90"/>
      <c r="OWY175" s="90"/>
      <c r="OWZ175" s="90"/>
      <c r="OXA175" s="90"/>
      <c r="OXB175" s="90"/>
      <c r="OXC175" s="90"/>
      <c r="OXD175" s="90"/>
      <c r="OXE175" s="90"/>
      <c r="OXF175" s="90"/>
      <c r="OXG175" s="90"/>
      <c r="OXH175" s="90"/>
      <c r="OXI175" s="90"/>
      <c r="OXJ175" s="90"/>
      <c r="OXK175" s="90"/>
      <c r="OXL175" s="90"/>
      <c r="OXM175" s="90"/>
      <c r="OXN175" s="90"/>
      <c r="OXO175" s="90"/>
      <c r="OXP175" s="90"/>
      <c r="OXQ175" s="90"/>
      <c r="OXR175" s="90"/>
      <c r="OXS175" s="90"/>
      <c r="OXT175" s="90"/>
      <c r="OXU175" s="90"/>
      <c r="OXV175" s="90"/>
      <c r="OXW175" s="90"/>
      <c r="OXX175" s="90"/>
      <c r="OXY175" s="90"/>
      <c r="OXZ175" s="90"/>
      <c r="OYA175" s="90"/>
      <c r="OYB175" s="90"/>
      <c r="OYC175" s="90"/>
      <c r="OYD175" s="90"/>
      <c r="OYE175" s="90"/>
      <c r="OYF175" s="90"/>
      <c r="OYG175" s="90"/>
      <c r="OYH175" s="90"/>
      <c r="OYI175" s="90"/>
      <c r="OYJ175" s="90"/>
      <c r="OYK175" s="90"/>
      <c r="OYL175" s="90"/>
      <c r="OYM175" s="90"/>
      <c r="OYN175" s="90"/>
      <c r="OYO175" s="90"/>
      <c r="OYP175" s="90"/>
      <c r="OYQ175" s="90"/>
      <c r="OYR175" s="90"/>
      <c r="OYS175" s="90"/>
      <c r="OYT175" s="90"/>
      <c r="OYU175" s="90"/>
      <c r="OYV175" s="90"/>
      <c r="OYW175" s="90"/>
      <c r="OYX175" s="90"/>
      <c r="OYY175" s="90"/>
      <c r="OYZ175" s="90"/>
      <c r="OZA175" s="90"/>
      <c r="OZB175" s="90"/>
      <c r="OZC175" s="90"/>
      <c r="OZD175" s="90"/>
      <c r="OZE175" s="90"/>
      <c r="OZF175" s="90"/>
      <c r="OZG175" s="90"/>
      <c r="OZH175" s="90"/>
      <c r="OZI175" s="90"/>
      <c r="OZJ175" s="90"/>
      <c r="OZK175" s="90"/>
      <c r="OZL175" s="90"/>
      <c r="OZM175" s="90"/>
      <c r="OZN175" s="90"/>
      <c r="OZO175" s="90"/>
      <c r="OZP175" s="90"/>
      <c r="OZQ175" s="90"/>
      <c r="OZR175" s="90"/>
      <c r="OZS175" s="90"/>
      <c r="OZT175" s="90"/>
      <c r="OZU175" s="90"/>
      <c r="OZV175" s="90"/>
      <c r="OZW175" s="90"/>
      <c r="OZX175" s="90"/>
      <c r="OZY175" s="90"/>
      <c r="OZZ175" s="90"/>
      <c r="PAA175" s="90"/>
      <c r="PAB175" s="90"/>
      <c r="PAC175" s="90"/>
      <c r="PAD175" s="90"/>
      <c r="PAE175" s="90"/>
      <c r="PAF175" s="90"/>
      <c r="PAG175" s="90"/>
      <c r="PAH175" s="90"/>
      <c r="PAI175" s="90"/>
      <c r="PAJ175" s="90"/>
      <c r="PAK175" s="90"/>
      <c r="PAL175" s="90"/>
      <c r="PAM175" s="90"/>
      <c r="PAN175" s="90"/>
      <c r="PAO175" s="90"/>
      <c r="PAP175" s="90"/>
      <c r="PAQ175" s="90"/>
      <c r="PAR175" s="90"/>
      <c r="PAS175" s="90"/>
      <c r="PAT175" s="90"/>
      <c r="PAU175" s="90"/>
      <c r="PAV175" s="90"/>
      <c r="PAW175" s="90"/>
      <c r="PAX175" s="90"/>
      <c r="PAY175" s="90"/>
      <c r="PAZ175" s="90"/>
      <c r="PBA175" s="90"/>
      <c r="PBB175" s="90"/>
      <c r="PBC175" s="90"/>
      <c r="PBD175" s="90"/>
      <c r="PBE175" s="90"/>
      <c r="PBF175" s="90"/>
      <c r="PBG175" s="90"/>
      <c r="PBH175" s="90"/>
      <c r="PBI175" s="90"/>
      <c r="PBJ175" s="90"/>
      <c r="PBK175" s="90"/>
      <c r="PBL175" s="90"/>
      <c r="PBM175" s="90"/>
      <c r="PBN175" s="90"/>
      <c r="PBO175" s="90"/>
      <c r="PBP175" s="90"/>
      <c r="PBQ175" s="90"/>
      <c r="PBR175" s="90"/>
      <c r="PBS175" s="90"/>
      <c r="PBT175" s="90"/>
      <c r="PBU175" s="90"/>
      <c r="PBV175" s="90"/>
      <c r="PBW175" s="90"/>
      <c r="PBX175" s="90"/>
      <c r="PBY175" s="90"/>
      <c r="PBZ175" s="90"/>
      <c r="PCA175" s="90"/>
      <c r="PCB175" s="90"/>
      <c r="PCC175" s="90"/>
      <c r="PCD175" s="90"/>
      <c r="PCE175" s="90"/>
      <c r="PCF175" s="90"/>
      <c r="PCG175" s="90"/>
      <c r="PCH175" s="90"/>
      <c r="PCI175" s="90"/>
      <c r="PCJ175" s="90"/>
      <c r="PCK175" s="90"/>
      <c r="PCL175" s="90"/>
      <c r="PCM175" s="90"/>
      <c r="PCN175" s="90"/>
      <c r="PCO175" s="90"/>
      <c r="PCP175" s="90"/>
      <c r="PCQ175" s="90"/>
      <c r="PCR175" s="90"/>
      <c r="PCS175" s="90"/>
      <c r="PCT175" s="90"/>
      <c r="PCU175" s="90"/>
      <c r="PCV175" s="90"/>
      <c r="PCW175" s="90"/>
      <c r="PCX175" s="90"/>
      <c r="PCY175" s="90"/>
      <c r="PCZ175" s="90"/>
      <c r="PDA175" s="90"/>
      <c r="PDB175" s="90"/>
      <c r="PDC175" s="90"/>
      <c r="PDD175" s="90"/>
      <c r="PDE175" s="90"/>
      <c r="PDF175" s="90"/>
      <c r="PDG175" s="90"/>
      <c r="PDH175" s="90"/>
      <c r="PDI175" s="90"/>
      <c r="PDJ175" s="90"/>
      <c r="PDK175" s="90"/>
      <c r="PDL175" s="90"/>
      <c r="PDM175" s="90"/>
      <c r="PDN175" s="90"/>
      <c r="PDO175" s="90"/>
      <c r="PDP175" s="90"/>
      <c r="PDQ175" s="90"/>
      <c r="PDR175" s="90"/>
      <c r="PDS175" s="90"/>
      <c r="PDT175" s="90"/>
      <c r="PDU175" s="90"/>
      <c r="PDV175" s="90"/>
      <c r="PDW175" s="90"/>
      <c r="PDX175" s="90"/>
      <c r="PDY175" s="90"/>
      <c r="PDZ175" s="90"/>
      <c r="PEA175" s="90"/>
      <c r="PEB175" s="90"/>
      <c r="PEC175" s="90"/>
      <c r="PED175" s="90"/>
      <c r="PEE175" s="90"/>
      <c r="PEF175" s="90"/>
      <c r="PEG175" s="90"/>
      <c r="PEH175" s="90"/>
      <c r="PEI175" s="90"/>
      <c r="PEJ175" s="90"/>
      <c r="PEK175" s="90"/>
      <c r="PEL175" s="90"/>
      <c r="PEM175" s="90"/>
      <c r="PEN175" s="90"/>
      <c r="PEO175" s="90"/>
      <c r="PEP175" s="90"/>
      <c r="PEQ175" s="90"/>
      <c r="PER175" s="90"/>
      <c r="PES175" s="90"/>
      <c r="PET175" s="90"/>
      <c r="PEU175" s="90"/>
      <c r="PEV175" s="90"/>
      <c r="PEW175" s="90"/>
      <c r="PEX175" s="90"/>
      <c r="PEY175" s="90"/>
      <c r="PEZ175" s="90"/>
      <c r="PFA175" s="90"/>
      <c r="PFB175" s="90"/>
      <c r="PFC175" s="90"/>
      <c r="PFD175" s="90"/>
      <c r="PFE175" s="90"/>
      <c r="PFF175" s="90"/>
      <c r="PFG175" s="90"/>
      <c r="PFH175" s="90"/>
      <c r="PFI175" s="90"/>
      <c r="PFJ175" s="90"/>
      <c r="PFK175" s="90"/>
      <c r="PFL175" s="90"/>
      <c r="PFM175" s="90"/>
      <c r="PFN175" s="90"/>
      <c r="PFO175" s="90"/>
      <c r="PFP175" s="90"/>
      <c r="PFQ175" s="90"/>
      <c r="PFR175" s="90"/>
      <c r="PFS175" s="90"/>
      <c r="PFT175" s="90"/>
      <c r="PFU175" s="90"/>
      <c r="PFV175" s="90"/>
      <c r="PFW175" s="90"/>
      <c r="PFX175" s="90"/>
      <c r="PFY175" s="90"/>
      <c r="PFZ175" s="90"/>
      <c r="PGA175" s="90"/>
      <c r="PGB175" s="90"/>
      <c r="PGC175" s="90"/>
      <c r="PGD175" s="90"/>
      <c r="PGE175" s="90"/>
      <c r="PGF175" s="90"/>
      <c r="PGG175" s="90"/>
      <c r="PGH175" s="90"/>
      <c r="PGI175" s="90"/>
      <c r="PGJ175" s="90"/>
      <c r="PGK175" s="90"/>
      <c r="PGL175" s="90"/>
      <c r="PGM175" s="90"/>
      <c r="PGN175" s="90"/>
      <c r="PGO175" s="90"/>
      <c r="PGP175" s="90"/>
      <c r="PGQ175" s="90"/>
      <c r="PGR175" s="90"/>
      <c r="PGS175" s="90"/>
      <c r="PGT175" s="90"/>
      <c r="PGU175" s="90"/>
      <c r="PGV175" s="90"/>
      <c r="PGW175" s="90"/>
      <c r="PGX175" s="90"/>
      <c r="PGY175" s="90"/>
      <c r="PGZ175" s="90"/>
      <c r="PHA175" s="90"/>
      <c r="PHB175" s="90"/>
      <c r="PHC175" s="90"/>
      <c r="PHD175" s="90"/>
      <c r="PHE175" s="90"/>
      <c r="PHF175" s="90"/>
      <c r="PHG175" s="90"/>
      <c r="PHH175" s="90"/>
      <c r="PHI175" s="90"/>
      <c r="PHJ175" s="90"/>
      <c r="PHK175" s="90"/>
      <c r="PHL175" s="90"/>
      <c r="PHM175" s="90"/>
      <c r="PHN175" s="90"/>
      <c r="PHO175" s="90"/>
      <c r="PHP175" s="90"/>
      <c r="PHQ175" s="90"/>
      <c r="PHR175" s="90"/>
      <c r="PHS175" s="90"/>
      <c r="PHT175" s="90"/>
      <c r="PHU175" s="90"/>
      <c r="PHV175" s="90"/>
      <c r="PHW175" s="90"/>
      <c r="PHX175" s="90"/>
      <c r="PHY175" s="90"/>
      <c r="PHZ175" s="90"/>
      <c r="PIA175" s="90"/>
      <c r="PIB175" s="90"/>
      <c r="PIC175" s="90"/>
      <c r="PID175" s="90"/>
      <c r="PIE175" s="90"/>
      <c r="PIF175" s="90"/>
      <c r="PIG175" s="90"/>
      <c r="PIH175" s="90"/>
      <c r="PII175" s="90"/>
      <c r="PIJ175" s="90"/>
      <c r="PIK175" s="90"/>
      <c r="PIL175" s="90"/>
      <c r="PIM175" s="90"/>
      <c r="PIN175" s="90"/>
      <c r="PIO175" s="90"/>
      <c r="PIP175" s="90"/>
      <c r="PIQ175" s="90"/>
      <c r="PIR175" s="90"/>
      <c r="PIS175" s="90"/>
      <c r="PIT175" s="90"/>
      <c r="PIU175" s="90"/>
      <c r="PIV175" s="90"/>
      <c r="PIW175" s="90"/>
      <c r="PIX175" s="90"/>
      <c r="PIY175" s="90"/>
      <c r="PIZ175" s="90"/>
      <c r="PJA175" s="90"/>
      <c r="PJB175" s="90"/>
      <c r="PJC175" s="90"/>
      <c r="PJD175" s="90"/>
      <c r="PJE175" s="90"/>
      <c r="PJF175" s="90"/>
      <c r="PJG175" s="90"/>
      <c r="PJH175" s="90"/>
      <c r="PJI175" s="90"/>
      <c r="PJJ175" s="90"/>
      <c r="PJK175" s="90"/>
      <c r="PJL175" s="90"/>
      <c r="PJM175" s="90"/>
      <c r="PJN175" s="90"/>
      <c r="PJO175" s="90"/>
      <c r="PJP175" s="90"/>
      <c r="PJQ175" s="90"/>
      <c r="PJR175" s="90"/>
      <c r="PJS175" s="90"/>
      <c r="PJT175" s="90"/>
      <c r="PJU175" s="90"/>
      <c r="PJV175" s="90"/>
      <c r="PJW175" s="90"/>
      <c r="PJX175" s="90"/>
      <c r="PJY175" s="90"/>
      <c r="PJZ175" s="90"/>
      <c r="PKA175" s="90"/>
      <c r="PKB175" s="90"/>
      <c r="PKC175" s="90"/>
      <c r="PKD175" s="90"/>
      <c r="PKE175" s="90"/>
      <c r="PKF175" s="90"/>
      <c r="PKG175" s="90"/>
      <c r="PKH175" s="90"/>
      <c r="PKI175" s="90"/>
      <c r="PKJ175" s="90"/>
      <c r="PKK175" s="90"/>
      <c r="PKL175" s="90"/>
      <c r="PKM175" s="90"/>
      <c r="PKN175" s="90"/>
      <c r="PKO175" s="90"/>
      <c r="PKP175" s="90"/>
      <c r="PKQ175" s="90"/>
      <c r="PKR175" s="90"/>
      <c r="PKS175" s="90"/>
      <c r="PKT175" s="90"/>
      <c r="PKU175" s="90"/>
      <c r="PKV175" s="90"/>
      <c r="PKW175" s="90"/>
      <c r="PKX175" s="90"/>
      <c r="PKY175" s="90"/>
      <c r="PKZ175" s="90"/>
      <c r="PLA175" s="90"/>
      <c r="PLB175" s="90"/>
      <c r="PLC175" s="90"/>
      <c r="PLD175" s="90"/>
      <c r="PLE175" s="90"/>
      <c r="PLF175" s="90"/>
      <c r="PLG175" s="90"/>
      <c r="PLH175" s="90"/>
      <c r="PLI175" s="90"/>
      <c r="PLJ175" s="90"/>
      <c r="PLK175" s="90"/>
      <c r="PLL175" s="90"/>
      <c r="PLM175" s="90"/>
      <c r="PLN175" s="90"/>
      <c r="PLO175" s="90"/>
      <c r="PLP175" s="90"/>
      <c r="PLQ175" s="90"/>
      <c r="PLR175" s="90"/>
      <c r="PLS175" s="90"/>
      <c r="PLT175" s="90"/>
      <c r="PLU175" s="90"/>
      <c r="PLV175" s="90"/>
      <c r="PLW175" s="90"/>
      <c r="PLX175" s="90"/>
      <c r="PLY175" s="90"/>
      <c r="PLZ175" s="90"/>
      <c r="PMA175" s="90"/>
      <c r="PMB175" s="90"/>
      <c r="PMC175" s="90"/>
      <c r="PMD175" s="90"/>
      <c r="PME175" s="90"/>
      <c r="PMF175" s="90"/>
      <c r="PMG175" s="90"/>
      <c r="PMH175" s="90"/>
      <c r="PMI175" s="90"/>
      <c r="PMJ175" s="90"/>
      <c r="PMK175" s="90"/>
      <c r="PML175" s="90"/>
      <c r="PMM175" s="90"/>
      <c r="PMN175" s="90"/>
      <c r="PMO175" s="90"/>
      <c r="PMP175" s="90"/>
      <c r="PMQ175" s="90"/>
      <c r="PMR175" s="90"/>
      <c r="PMS175" s="90"/>
      <c r="PMT175" s="90"/>
      <c r="PMU175" s="90"/>
      <c r="PMV175" s="90"/>
      <c r="PMW175" s="90"/>
      <c r="PMX175" s="90"/>
      <c r="PMY175" s="90"/>
      <c r="PMZ175" s="90"/>
      <c r="PNA175" s="90"/>
      <c r="PNB175" s="90"/>
      <c r="PNC175" s="90"/>
      <c r="PND175" s="90"/>
      <c r="PNE175" s="90"/>
      <c r="PNF175" s="90"/>
      <c r="PNG175" s="90"/>
      <c r="PNH175" s="90"/>
      <c r="PNI175" s="90"/>
      <c r="PNJ175" s="90"/>
      <c r="PNK175" s="90"/>
      <c r="PNL175" s="90"/>
      <c r="PNM175" s="90"/>
      <c r="PNN175" s="90"/>
      <c r="PNO175" s="90"/>
      <c r="PNP175" s="90"/>
      <c r="PNQ175" s="90"/>
      <c r="PNR175" s="90"/>
      <c r="PNS175" s="90"/>
      <c r="PNT175" s="90"/>
      <c r="PNU175" s="90"/>
      <c r="PNV175" s="90"/>
      <c r="PNW175" s="90"/>
      <c r="PNX175" s="90"/>
      <c r="PNY175" s="90"/>
      <c r="PNZ175" s="90"/>
      <c r="POA175" s="90"/>
      <c r="POB175" s="90"/>
      <c r="POC175" s="90"/>
      <c r="POD175" s="90"/>
      <c r="POE175" s="90"/>
      <c r="POF175" s="90"/>
      <c r="POG175" s="90"/>
      <c r="POH175" s="90"/>
      <c r="POI175" s="90"/>
      <c r="POJ175" s="90"/>
      <c r="POK175" s="90"/>
      <c r="POL175" s="90"/>
      <c r="POM175" s="90"/>
      <c r="PON175" s="90"/>
      <c r="POO175" s="90"/>
      <c r="POP175" s="90"/>
      <c r="POQ175" s="90"/>
      <c r="POR175" s="90"/>
      <c r="POS175" s="90"/>
      <c r="POT175" s="90"/>
      <c r="POU175" s="90"/>
      <c r="POV175" s="90"/>
      <c r="POW175" s="90"/>
      <c r="POX175" s="90"/>
      <c r="POY175" s="90"/>
      <c r="POZ175" s="90"/>
      <c r="PPA175" s="90"/>
      <c r="PPB175" s="90"/>
      <c r="PPC175" s="90"/>
      <c r="PPD175" s="90"/>
      <c r="PPE175" s="90"/>
      <c r="PPF175" s="90"/>
      <c r="PPG175" s="90"/>
      <c r="PPH175" s="90"/>
      <c r="PPI175" s="90"/>
      <c r="PPJ175" s="90"/>
      <c r="PPK175" s="90"/>
      <c r="PPL175" s="90"/>
      <c r="PPM175" s="90"/>
      <c r="PPN175" s="90"/>
      <c r="PPO175" s="90"/>
      <c r="PPP175" s="90"/>
      <c r="PPQ175" s="90"/>
      <c r="PPR175" s="90"/>
      <c r="PPS175" s="90"/>
      <c r="PPT175" s="90"/>
      <c r="PPU175" s="90"/>
      <c r="PPV175" s="90"/>
      <c r="PPW175" s="90"/>
      <c r="PPX175" s="90"/>
      <c r="PPY175" s="90"/>
      <c r="PPZ175" s="90"/>
      <c r="PQA175" s="90"/>
      <c r="PQB175" s="90"/>
      <c r="PQC175" s="90"/>
      <c r="PQD175" s="90"/>
      <c r="PQE175" s="90"/>
      <c r="PQF175" s="90"/>
      <c r="PQG175" s="90"/>
      <c r="PQH175" s="90"/>
      <c r="PQI175" s="90"/>
      <c r="PQJ175" s="90"/>
      <c r="PQK175" s="90"/>
      <c r="PQL175" s="90"/>
      <c r="PQM175" s="90"/>
      <c r="PQN175" s="90"/>
      <c r="PQO175" s="90"/>
      <c r="PQP175" s="90"/>
      <c r="PQQ175" s="90"/>
      <c r="PQR175" s="90"/>
      <c r="PQS175" s="90"/>
      <c r="PQT175" s="90"/>
      <c r="PQU175" s="90"/>
      <c r="PQV175" s="90"/>
      <c r="PQW175" s="90"/>
      <c r="PQX175" s="90"/>
      <c r="PQY175" s="90"/>
      <c r="PQZ175" s="90"/>
      <c r="PRA175" s="90"/>
      <c r="PRB175" s="90"/>
      <c r="PRC175" s="90"/>
      <c r="PRD175" s="90"/>
      <c r="PRE175" s="90"/>
      <c r="PRF175" s="90"/>
      <c r="PRG175" s="90"/>
      <c r="PRH175" s="90"/>
      <c r="PRI175" s="90"/>
      <c r="PRJ175" s="90"/>
      <c r="PRK175" s="90"/>
      <c r="PRL175" s="90"/>
      <c r="PRM175" s="90"/>
      <c r="PRN175" s="90"/>
      <c r="PRO175" s="90"/>
      <c r="PRP175" s="90"/>
      <c r="PRQ175" s="90"/>
      <c r="PRR175" s="90"/>
      <c r="PRS175" s="90"/>
      <c r="PRT175" s="90"/>
      <c r="PRU175" s="90"/>
      <c r="PRV175" s="90"/>
      <c r="PRW175" s="90"/>
      <c r="PRX175" s="90"/>
      <c r="PRY175" s="90"/>
      <c r="PRZ175" s="90"/>
      <c r="PSA175" s="90"/>
      <c r="PSB175" s="90"/>
      <c r="PSC175" s="90"/>
      <c r="PSD175" s="90"/>
      <c r="PSE175" s="90"/>
      <c r="PSF175" s="90"/>
      <c r="PSG175" s="90"/>
      <c r="PSH175" s="90"/>
      <c r="PSI175" s="90"/>
      <c r="PSJ175" s="90"/>
      <c r="PSK175" s="90"/>
      <c r="PSL175" s="90"/>
      <c r="PSM175" s="90"/>
      <c r="PSN175" s="90"/>
      <c r="PSO175" s="90"/>
      <c r="PSP175" s="90"/>
      <c r="PSQ175" s="90"/>
      <c r="PSR175" s="90"/>
      <c r="PSS175" s="90"/>
      <c r="PST175" s="90"/>
      <c r="PSU175" s="90"/>
      <c r="PSV175" s="90"/>
      <c r="PSW175" s="90"/>
      <c r="PSX175" s="90"/>
      <c r="PSY175" s="90"/>
      <c r="PSZ175" s="90"/>
      <c r="PTA175" s="90"/>
      <c r="PTB175" s="90"/>
      <c r="PTC175" s="90"/>
      <c r="PTD175" s="90"/>
      <c r="PTE175" s="90"/>
      <c r="PTF175" s="90"/>
      <c r="PTG175" s="90"/>
      <c r="PTH175" s="90"/>
      <c r="PTI175" s="90"/>
      <c r="PTJ175" s="90"/>
      <c r="PTK175" s="90"/>
      <c r="PTL175" s="90"/>
      <c r="PTM175" s="90"/>
      <c r="PTN175" s="90"/>
      <c r="PTO175" s="90"/>
      <c r="PTP175" s="90"/>
      <c r="PTQ175" s="90"/>
      <c r="PTR175" s="90"/>
      <c r="PTS175" s="90"/>
      <c r="PTT175" s="90"/>
      <c r="PTU175" s="90"/>
      <c r="PTV175" s="90"/>
      <c r="PTW175" s="90"/>
      <c r="PTX175" s="90"/>
      <c r="PTY175" s="90"/>
      <c r="PTZ175" s="90"/>
      <c r="PUA175" s="90"/>
      <c r="PUB175" s="90"/>
      <c r="PUC175" s="90"/>
      <c r="PUD175" s="90"/>
      <c r="PUE175" s="90"/>
      <c r="PUF175" s="90"/>
      <c r="PUG175" s="90"/>
      <c r="PUH175" s="90"/>
      <c r="PUI175" s="90"/>
      <c r="PUJ175" s="90"/>
      <c r="PUK175" s="90"/>
      <c r="PUL175" s="90"/>
      <c r="PUM175" s="90"/>
      <c r="PUN175" s="90"/>
      <c r="PUO175" s="90"/>
      <c r="PUP175" s="90"/>
      <c r="PUQ175" s="90"/>
      <c r="PUR175" s="90"/>
      <c r="PUS175" s="90"/>
      <c r="PUT175" s="90"/>
      <c r="PUU175" s="90"/>
      <c r="PUV175" s="90"/>
      <c r="PUW175" s="90"/>
      <c r="PUX175" s="90"/>
      <c r="PUY175" s="90"/>
      <c r="PUZ175" s="90"/>
      <c r="PVA175" s="90"/>
      <c r="PVB175" s="90"/>
      <c r="PVC175" s="90"/>
      <c r="PVD175" s="90"/>
      <c r="PVE175" s="90"/>
      <c r="PVF175" s="90"/>
      <c r="PVG175" s="90"/>
      <c r="PVH175" s="90"/>
      <c r="PVI175" s="90"/>
      <c r="PVJ175" s="90"/>
      <c r="PVK175" s="90"/>
      <c r="PVL175" s="90"/>
      <c r="PVM175" s="90"/>
      <c r="PVN175" s="90"/>
      <c r="PVO175" s="90"/>
      <c r="PVP175" s="90"/>
      <c r="PVQ175" s="90"/>
      <c r="PVR175" s="90"/>
      <c r="PVS175" s="90"/>
      <c r="PVT175" s="90"/>
      <c r="PVU175" s="90"/>
      <c r="PVV175" s="90"/>
      <c r="PVW175" s="90"/>
      <c r="PVX175" s="90"/>
      <c r="PVY175" s="90"/>
      <c r="PVZ175" s="90"/>
      <c r="PWA175" s="90"/>
      <c r="PWB175" s="90"/>
      <c r="PWC175" s="90"/>
      <c r="PWD175" s="90"/>
      <c r="PWE175" s="90"/>
      <c r="PWF175" s="90"/>
      <c r="PWG175" s="90"/>
      <c r="PWH175" s="90"/>
      <c r="PWI175" s="90"/>
      <c r="PWJ175" s="90"/>
      <c r="PWK175" s="90"/>
      <c r="PWL175" s="90"/>
      <c r="PWM175" s="90"/>
      <c r="PWN175" s="90"/>
      <c r="PWO175" s="90"/>
      <c r="PWP175" s="90"/>
      <c r="PWQ175" s="90"/>
      <c r="PWR175" s="90"/>
      <c r="PWS175" s="90"/>
      <c r="PWT175" s="90"/>
      <c r="PWU175" s="90"/>
      <c r="PWV175" s="90"/>
      <c r="PWW175" s="90"/>
      <c r="PWX175" s="90"/>
      <c r="PWY175" s="90"/>
      <c r="PWZ175" s="90"/>
      <c r="PXA175" s="90"/>
      <c r="PXB175" s="90"/>
      <c r="PXC175" s="90"/>
      <c r="PXD175" s="90"/>
      <c r="PXE175" s="90"/>
      <c r="PXF175" s="90"/>
      <c r="PXG175" s="90"/>
      <c r="PXH175" s="90"/>
      <c r="PXI175" s="90"/>
      <c r="PXJ175" s="90"/>
      <c r="PXK175" s="90"/>
      <c r="PXL175" s="90"/>
      <c r="PXM175" s="90"/>
      <c r="PXN175" s="90"/>
      <c r="PXO175" s="90"/>
      <c r="PXP175" s="90"/>
      <c r="PXQ175" s="90"/>
      <c r="PXR175" s="90"/>
      <c r="PXS175" s="90"/>
      <c r="PXT175" s="90"/>
      <c r="PXU175" s="90"/>
      <c r="PXV175" s="90"/>
      <c r="PXW175" s="90"/>
      <c r="PXX175" s="90"/>
      <c r="PXY175" s="90"/>
      <c r="PXZ175" s="90"/>
      <c r="PYA175" s="90"/>
      <c r="PYB175" s="90"/>
      <c r="PYC175" s="90"/>
      <c r="PYD175" s="90"/>
      <c r="PYE175" s="90"/>
      <c r="PYF175" s="90"/>
      <c r="PYG175" s="90"/>
      <c r="PYH175" s="90"/>
      <c r="PYI175" s="90"/>
      <c r="PYJ175" s="90"/>
      <c r="PYK175" s="90"/>
      <c r="PYL175" s="90"/>
      <c r="PYM175" s="90"/>
      <c r="PYN175" s="90"/>
      <c r="PYO175" s="90"/>
      <c r="PYP175" s="90"/>
      <c r="PYQ175" s="90"/>
      <c r="PYR175" s="90"/>
      <c r="PYS175" s="90"/>
      <c r="PYT175" s="90"/>
      <c r="PYU175" s="90"/>
      <c r="PYV175" s="90"/>
      <c r="PYW175" s="90"/>
      <c r="PYX175" s="90"/>
      <c r="PYY175" s="90"/>
      <c r="PYZ175" s="90"/>
      <c r="PZA175" s="90"/>
      <c r="PZB175" s="90"/>
      <c r="PZC175" s="90"/>
      <c r="PZD175" s="90"/>
      <c r="PZE175" s="90"/>
      <c r="PZF175" s="90"/>
      <c r="PZG175" s="90"/>
      <c r="PZH175" s="90"/>
      <c r="PZI175" s="90"/>
      <c r="PZJ175" s="90"/>
      <c r="PZK175" s="90"/>
      <c r="PZL175" s="90"/>
      <c r="PZM175" s="90"/>
      <c r="PZN175" s="90"/>
      <c r="PZO175" s="90"/>
      <c r="PZP175" s="90"/>
      <c r="PZQ175" s="90"/>
      <c r="PZR175" s="90"/>
      <c r="PZS175" s="90"/>
      <c r="PZT175" s="90"/>
      <c r="PZU175" s="90"/>
      <c r="PZV175" s="90"/>
      <c r="PZW175" s="90"/>
      <c r="PZX175" s="90"/>
      <c r="PZY175" s="90"/>
      <c r="PZZ175" s="90"/>
      <c r="QAA175" s="90"/>
      <c r="QAB175" s="90"/>
      <c r="QAC175" s="90"/>
      <c r="QAD175" s="90"/>
      <c r="QAE175" s="90"/>
      <c r="QAF175" s="90"/>
      <c r="QAG175" s="90"/>
      <c r="QAH175" s="90"/>
      <c r="QAI175" s="90"/>
      <c r="QAJ175" s="90"/>
      <c r="QAK175" s="90"/>
      <c r="QAL175" s="90"/>
      <c r="QAM175" s="90"/>
      <c r="QAN175" s="90"/>
      <c r="QAO175" s="90"/>
      <c r="QAP175" s="90"/>
      <c r="QAQ175" s="90"/>
      <c r="QAR175" s="90"/>
      <c r="QAS175" s="90"/>
      <c r="QAT175" s="90"/>
      <c r="QAU175" s="90"/>
      <c r="QAV175" s="90"/>
      <c r="QAW175" s="90"/>
      <c r="QAX175" s="90"/>
      <c r="QAY175" s="90"/>
      <c r="QAZ175" s="90"/>
      <c r="QBA175" s="90"/>
      <c r="QBB175" s="90"/>
      <c r="QBC175" s="90"/>
      <c r="QBD175" s="90"/>
      <c r="QBE175" s="90"/>
      <c r="QBF175" s="90"/>
      <c r="QBG175" s="90"/>
      <c r="QBH175" s="90"/>
      <c r="QBI175" s="90"/>
      <c r="QBJ175" s="90"/>
      <c r="QBK175" s="90"/>
      <c r="QBL175" s="90"/>
      <c r="QBM175" s="90"/>
      <c r="QBN175" s="90"/>
      <c r="QBO175" s="90"/>
      <c r="QBP175" s="90"/>
      <c r="QBQ175" s="90"/>
      <c r="QBR175" s="90"/>
      <c r="QBS175" s="90"/>
      <c r="QBT175" s="90"/>
      <c r="QBU175" s="90"/>
      <c r="QBV175" s="90"/>
      <c r="QBW175" s="90"/>
      <c r="QBX175" s="90"/>
      <c r="QBY175" s="90"/>
      <c r="QBZ175" s="90"/>
      <c r="QCA175" s="90"/>
      <c r="QCB175" s="90"/>
      <c r="QCC175" s="90"/>
      <c r="QCD175" s="90"/>
      <c r="QCE175" s="90"/>
      <c r="QCF175" s="90"/>
      <c r="QCG175" s="90"/>
      <c r="QCH175" s="90"/>
      <c r="QCI175" s="90"/>
      <c r="QCJ175" s="90"/>
      <c r="QCK175" s="90"/>
      <c r="QCL175" s="90"/>
      <c r="QCM175" s="90"/>
      <c r="QCN175" s="90"/>
      <c r="QCO175" s="90"/>
      <c r="QCP175" s="90"/>
      <c r="QCQ175" s="90"/>
      <c r="QCR175" s="90"/>
      <c r="QCS175" s="90"/>
      <c r="QCT175" s="90"/>
      <c r="QCU175" s="90"/>
      <c r="QCV175" s="90"/>
      <c r="QCW175" s="90"/>
      <c r="QCX175" s="90"/>
      <c r="QCY175" s="90"/>
      <c r="QCZ175" s="90"/>
      <c r="QDA175" s="90"/>
      <c r="QDB175" s="90"/>
      <c r="QDC175" s="90"/>
      <c r="QDD175" s="90"/>
      <c r="QDE175" s="90"/>
      <c r="QDF175" s="90"/>
      <c r="QDG175" s="90"/>
      <c r="QDH175" s="90"/>
      <c r="QDI175" s="90"/>
      <c r="QDJ175" s="90"/>
      <c r="QDK175" s="90"/>
      <c r="QDL175" s="90"/>
      <c r="QDM175" s="90"/>
      <c r="QDN175" s="90"/>
      <c r="QDO175" s="90"/>
      <c r="QDP175" s="90"/>
      <c r="QDQ175" s="90"/>
      <c r="QDR175" s="90"/>
      <c r="QDS175" s="90"/>
      <c r="QDT175" s="90"/>
      <c r="QDU175" s="90"/>
      <c r="QDV175" s="90"/>
      <c r="QDW175" s="90"/>
      <c r="QDX175" s="90"/>
      <c r="QDY175" s="90"/>
      <c r="QDZ175" s="90"/>
      <c r="QEA175" s="90"/>
      <c r="QEB175" s="90"/>
      <c r="QEC175" s="90"/>
      <c r="QED175" s="90"/>
      <c r="QEE175" s="90"/>
      <c r="QEF175" s="90"/>
      <c r="QEG175" s="90"/>
      <c r="QEH175" s="90"/>
      <c r="QEI175" s="90"/>
      <c r="QEJ175" s="90"/>
      <c r="QEK175" s="90"/>
      <c r="QEL175" s="90"/>
      <c r="QEM175" s="90"/>
      <c r="QEN175" s="90"/>
      <c r="QEO175" s="90"/>
      <c r="QEP175" s="90"/>
      <c r="QEQ175" s="90"/>
      <c r="QER175" s="90"/>
      <c r="QES175" s="90"/>
      <c r="QET175" s="90"/>
      <c r="QEU175" s="90"/>
      <c r="QEV175" s="90"/>
      <c r="QEW175" s="90"/>
      <c r="QEX175" s="90"/>
      <c r="QEY175" s="90"/>
      <c r="QEZ175" s="90"/>
      <c r="QFA175" s="90"/>
      <c r="QFB175" s="90"/>
      <c r="QFC175" s="90"/>
      <c r="QFD175" s="90"/>
      <c r="QFE175" s="90"/>
      <c r="QFF175" s="90"/>
      <c r="QFG175" s="90"/>
      <c r="QFH175" s="90"/>
      <c r="QFI175" s="90"/>
      <c r="QFJ175" s="90"/>
      <c r="QFK175" s="90"/>
      <c r="QFL175" s="90"/>
      <c r="QFM175" s="90"/>
      <c r="QFN175" s="90"/>
      <c r="QFO175" s="90"/>
      <c r="QFP175" s="90"/>
      <c r="QFQ175" s="90"/>
      <c r="QFR175" s="90"/>
      <c r="QFS175" s="90"/>
      <c r="QFT175" s="90"/>
      <c r="QFU175" s="90"/>
      <c r="QFV175" s="90"/>
      <c r="QFW175" s="90"/>
      <c r="QFX175" s="90"/>
      <c r="QFY175" s="90"/>
      <c r="QFZ175" s="90"/>
      <c r="QGA175" s="90"/>
      <c r="QGB175" s="90"/>
      <c r="QGC175" s="90"/>
      <c r="QGD175" s="90"/>
      <c r="QGE175" s="90"/>
      <c r="QGF175" s="90"/>
      <c r="QGG175" s="90"/>
      <c r="QGH175" s="90"/>
      <c r="QGI175" s="90"/>
      <c r="QGJ175" s="90"/>
      <c r="QGK175" s="90"/>
      <c r="QGL175" s="90"/>
      <c r="QGM175" s="90"/>
      <c r="QGN175" s="90"/>
      <c r="QGO175" s="90"/>
      <c r="QGP175" s="90"/>
      <c r="QGQ175" s="90"/>
      <c r="QGR175" s="90"/>
      <c r="QGS175" s="90"/>
      <c r="QGT175" s="90"/>
      <c r="QGU175" s="90"/>
      <c r="QGV175" s="90"/>
      <c r="QGW175" s="90"/>
      <c r="QGX175" s="90"/>
      <c r="QGY175" s="90"/>
      <c r="QGZ175" s="90"/>
      <c r="QHA175" s="90"/>
      <c r="QHB175" s="90"/>
      <c r="QHC175" s="90"/>
      <c r="QHD175" s="90"/>
      <c r="QHE175" s="90"/>
      <c r="QHF175" s="90"/>
      <c r="QHG175" s="90"/>
      <c r="QHH175" s="90"/>
      <c r="QHI175" s="90"/>
      <c r="QHJ175" s="90"/>
      <c r="QHK175" s="90"/>
      <c r="QHL175" s="90"/>
      <c r="QHM175" s="90"/>
      <c r="QHN175" s="90"/>
      <c r="QHO175" s="90"/>
      <c r="QHP175" s="90"/>
      <c r="QHQ175" s="90"/>
      <c r="QHR175" s="90"/>
      <c r="QHS175" s="90"/>
      <c r="QHT175" s="90"/>
      <c r="QHU175" s="90"/>
      <c r="QHV175" s="90"/>
      <c r="QHW175" s="90"/>
      <c r="QHX175" s="90"/>
      <c r="QHY175" s="90"/>
      <c r="QHZ175" s="90"/>
      <c r="QIA175" s="90"/>
      <c r="QIB175" s="90"/>
      <c r="QIC175" s="90"/>
      <c r="QID175" s="90"/>
      <c r="QIE175" s="90"/>
      <c r="QIF175" s="90"/>
      <c r="QIG175" s="90"/>
      <c r="QIH175" s="90"/>
      <c r="QII175" s="90"/>
      <c r="QIJ175" s="90"/>
      <c r="QIK175" s="90"/>
      <c r="QIL175" s="90"/>
      <c r="QIM175" s="90"/>
      <c r="QIN175" s="90"/>
      <c r="QIO175" s="90"/>
      <c r="QIP175" s="90"/>
      <c r="QIQ175" s="90"/>
      <c r="QIR175" s="90"/>
      <c r="QIS175" s="90"/>
      <c r="QIT175" s="90"/>
      <c r="QIU175" s="90"/>
      <c r="QIV175" s="90"/>
      <c r="QIW175" s="90"/>
      <c r="QIX175" s="90"/>
      <c r="QIY175" s="90"/>
      <c r="QIZ175" s="90"/>
      <c r="QJA175" s="90"/>
      <c r="QJB175" s="90"/>
      <c r="QJC175" s="90"/>
      <c r="QJD175" s="90"/>
      <c r="QJE175" s="90"/>
      <c r="QJF175" s="90"/>
      <c r="QJG175" s="90"/>
      <c r="QJH175" s="90"/>
      <c r="QJI175" s="90"/>
      <c r="QJJ175" s="90"/>
      <c r="QJK175" s="90"/>
      <c r="QJL175" s="90"/>
      <c r="QJM175" s="90"/>
      <c r="QJN175" s="90"/>
      <c r="QJO175" s="90"/>
      <c r="QJP175" s="90"/>
      <c r="QJQ175" s="90"/>
      <c r="QJR175" s="90"/>
      <c r="QJS175" s="90"/>
      <c r="QJT175" s="90"/>
      <c r="QJU175" s="90"/>
      <c r="QJV175" s="90"/>
      <c r="QJW175" s="90"/>
      <c r="QJX175" s="90"/>
      <c r="QJY175" s="90"/>
      <c r="QJZ175" s="90"/>
      <c r="QKA175" s="90"/>
      <c r="QKB175" s="90"/>
      <c r="QKC175" s="90"/>
      <c r="QKD175" s="90"/>
      <c r="QKE175" s="90"/>
      <c r="QKF175" s="90"/>
      <c r="QKG175" s="90"/>
      <c r="QKH175" s="90"/>
      <c r="QKI175" s="90"/>
      <c r="QKJ175" s="90"/>
      <c r="QKK175" s="90"/>
      <c r="QKL175" s="90"/>
      <c r="QKM175" s="90"/>
      <c r="QKN175" s="90"/>
      <c r="QKO175" s="90"/>
      <c r="QKP175" s="90"/>
      <c r="QKQ175" s="90"/>
      <c r="QKR175" s="90"/>
      <c r="QKS175" s="90"/>
      <c r="QKT175" s="90"/>
      <c r="QKU175" s="90"/>
      <c r="QKV175" s="90"/>
      <c r="QKW175" s="90"/>
      <c r="QKX175" s="90"/>
      <c r="QKY175" s="90"/>
      <c r="QKZ175" s="90"/>
      <c r="QLA175" s="90"/>
      <c r="QLB175" s="90"/>
      <c r="QLC175" s="90"/>
      <c r="QLD175" s="90"/>
      <c r="QLE175" s="90"/>
      <c r="QLF175" s="90"/>
      <c r="QLG175" s="90"/>
      <c r="QLH175" s="90"/>
      <c r="QLI175" s="90"/>
      <c r="QLJ175" s="90"/>
      <c r="QLK175" s="90"/>
      <c r="QLL175" s="90"/>
      <c r="QLM175" s="90"/>
      <c r="QLN175" s="90"/>
      <c r="QLO175" s="90"/>
      <c r="QLP175" s="90"/>
      <c r="QLQ175" s="90"/>
      <c r="QLR175" s="90"/>
      <c r="QLS175" s="90"/>
      <c r="QLT175" s="90"/>
      <c r="QLU175" s="90"/>
      <c r="QLV175" s="90"/>
      <c r="QLW175" s="90"/>
      <c r="QLX175" s="90"/>
      <c r="QLY175" s="90"/>
      <c r="QLZ175" s="90"/>
      <c r="QMA175" s="90"/>
      <c r="QMB175" s="90"/>
      <c r="QMC175" s="90"/>
      <c r="QMD175" s="90"/>
      <c r="QME175" s="90"/>
      <c r="QMF175" s="90"/>
      <c r="QMG175" s="90"/>
      <c r="QMH175" s="90"/>
      <c r="QMI175" s="90"/>
      <c r="QMJ175" s="90"/>
      <c r="QMK175" s="90"/>
      <c r="QML175" s="90"/>
      <c r="QMM175" s="90"/>
      <c r="QMN175" s="90"/>
      <c r="QMO175" s="90"/>
      <c r="QMP175" s="90"/>
      <c r="QMQ175" s="90"/>
      <c r="QMR175" s="90"/>
      <c r="QMS175" s="90"/>
      <c r="QMT175" s="90"/>
      <c r="QMU175" s="90"/>
      <c r="QMV175" s="90"/>
      <c r="QMW175" s="90"/>
      <c r="QMX175" s="90"/>
      <c r="QMY175" s="90"/>
      <c r="QMZ175" s="90"/>
      <c r="QNA175" s="90"/>
      <c r="QNB175" s="90"/>
      <c r="QNC175" s="90"/>
      <c r="QND175" s="90"/>
      <c r="QNE175" s="90"/>
      <c r="QNF175" s="90"/>
      <c r="QNG175" s="90"/>
      <c r="QNH175" s="90"/>
      <c r="QNI175" s="90"/>
      <c r="QNJ175" s="90"/>
      <c r="QNK175" s="90"/>
      <c r="QNL175" s="90"/>
      <c r="QNM175" s="90"/>
      <c r="QNN175" s="90"/>
      <c r="QNO175" s="90"/>
      <c r="QNP175" s="90"/>
      <c r="QNQ175" s="90"/>
      <c r="QNR175" s="90"/>
      <c r="QNS175" s="90"/>
      <c r="QNT175" s="90"/>
      <c r="QNU175" s="90"/>
      <c r="QNV175" s="90"/>
      <c r="QNW175" s="90"/>
      <c r="QNX175" s="90"/>
      <c r="QNY175" s="90"/>
      <c r="QNZ175" s="90"/>
      <c r="QOA175" s="90"/>
      <c r="QOB175" s="90"/>
      <c r="QOC175" s="90"/>
      <c r="QOD175" s="90"/>
      <c r="QOE175" s="90"/>
      <c r="QOF175" s="90"/>
      <c r="QOG175" s="90"/>
      <c r="QOH175" s="90"/>
      <c r="QOI175" s="90"/>
      <c r="QOJ175" s="90"/>
      <c r="QOK175" s="90"/>
      <c r="QOL175" s="90"/>
      <c r="QOM175" s="90"/>
      <c r="QON175" s="90"/>
      <c r="QOO175" s="90"/>
      <c r="QOP175" s="90"/>
      <c r="QOQ175" s="90"/>
      <c r="QOR175" s="90"/>
      <c r="QOS175" s="90"/>
      <c r="QOT175" s="90"/>
      <c r="QOU175" s="90"/>
      <c r="QOV175" s="90"/>
      <c r="QOW175" s="90"/>
      <c r="QOX175" s="90"/>
      <c r="QOY175" s="90"/>
      <c r="QOZ175" s="90"/>
      <c r="QPA175" s="90"/>
      <c r="QPB175" s="90"/>
      <c r="QPC175" s="90"/>
      <c r="QPD175" s="90"/>
      <c r="QPE175" s="90"/>
      <c r="QPF175" s="90"/>
      <c r="QPG175" s="90"/>
      <c r="QPH175" s="90"/>
      <c r="QPI175" s="90"/>
      <c r="QPJ175" s="90"/>
      <c r="QPK175" s="90"/>
      <c r="QPL175" s="90"/>
      <c r="QPM175" s="90"/>
      <c r="QPN175" s="90"/>
      <c r="QPO175" s="90"/>
      <c r="QPP175" s="90"/>
      <c r="QPQ175" s="90"/>
      <c r="QPR175" s="90"/>
      <c r="QPS175" s="90"/>
      <c r="QPT175" s="90"/>
      <c r="QPU175" s="90"/>
      <c r="QPV175" s="90"/>
      <c r="QPW175" s="90"/>
      <c r="QPX175" s="90"/>
      <c r="QPY175" s="90"/>
      <c r="QPZ175" s="90"/>
      <c r="QQA175" s="90"/>
      <c r="QQB175" s="90"/>
      <c r="QQC175" s="90"/>
      <c r="QQD175" s="90"/>
      <c r="QQE175" s="90"/>
      <c r="QQF175" s="90"/>
      <c r="QQG175" s="90"/>
      <c r="QQH175" s="90"/>
      <c r="QQI175" s="90"/>
      <c r="QQJ175" s="90"/>
      <c r="QQK175" s="90"/>
      <c r="QQL175" s="90"/>
      <c r="QQM175" s="90"/>
      <c r="QQN175" s="90"/>
      <c r="QQO175" s="90"/>
      <c r="QQP175" s="90"/>
      <c r="QQQ175" s="90"/>
      <c r="QQR175" s="90"/>
      <c r="QQS175" s="90"/>
      <c r="QQT175" s="90"/>
      <c r="QQU175" s="90"/>
      <c r="QQV175" s="90"/>
      <c r="QQW175" s="90"/>
      <c r="QQX175" s="90"/>
      <c r="QQY175" s="90"/>
      <c r="QQZ175" s="90"/>
      <c r="QRA175" s="90"/>
      <c r="QRB175" s="90"/>
      <c r="QRC175" s="90"/>
      <c r="QRD175" s="90"/>
      <c r="QRE175" s="90"/>
      <c r="QRF175" s="90"/>
      <c r="QRG175" s="90"/>
      <c r="QRH175" s="90"/>
      <c r="QRI175" s="90"/>
      <c r="QRJ175" s="90"/>
      <c r="QRK175" s="90"/>
      <c r="QRL175" s="90"/>
      <c r="QRM175" s="90"/>
      <c r="QRN175" s="90"/>
      <c r="QRO175" s="90"/>
      <c r="QRP175" s="90"/>
      <c r="QRQ175" s="90"/>
      <c r="QRR175" s="90"/>
      <c r="QRS175" s="90"/>
      <c r="QRT175" s="90"/>
      <c r="QRU175" s="90"/>
      <c r="QRV175" s="90"/>
      <c r="QRW175" s="90"/>
      <c r="QRX175" s="90"/>
      <c r="QRY175" s="90"/>
      <c r="QRZ175" s="90"/>
      <c r="QSA175" s="90"/>
      <c r="QSB175" s="90"/>
      <c r="QSC175" s="90"/>
      <c r="QSD175" s="90"/>
      <c r="QSE175" s="90"/>
      <c r="QSF175" s="90"/>
      <c r="QSG175" s="90"/>
      <c r="QSH175" s="90"/>
      <c r="QSI175" s="90"/>
      <c r="QSJ175" s="90"/>
      <c r="QSK175" s="90"/>
      <c r="QSL175" s="90"/>
      <c r="QSM175" s="90"/>
      <c r="QSN175" s="90"/>
      <c r="QSO175" s="90"/>
      <c r="QSP175" s="90"/>
      <c r="QSQ175" s="90"/>
      <c r="QSR175" s="90"/>
      <c r="QSS175" s="90"/>
      <c r="QST175" s="90"/>
      <c r="QSU175" s="90"/>
      <c r="QSV175" s="90"/>
      <c r="QSW175" s="90"/>
      <c r="QSX175" s="90"/>
      <c r="QSY175" s="90"/>
      <c r="QSZ175" s="90"/>
      <c r="QTA175" s="90"/>
      <c r="QTB175" s="90"/>
      <c r="QTC175" s="90"/>
      <c r="QTD175" s="90"/>
      <c r="QTE175" s="90"/>
      <c r="QTF175" s="90"/>
      <c r="QTG175" s="90"/>
      <c r="QTH175" s="90"/>
      <c r="QTI175" s="90"/>
      <c r="QTJ175" s="90"/>
      <c r="QTK175" s="90"/>
      <c r="QTL175" s="90"/>
      <c r="QTM175" s="90"/>
      <c r="QTN175" s="90"/>
      <c r="QTO175" s="90"/>
      <c r="QTP175" s="90"/>
      <c r="QTQ175" s="90"/>
      <c r="QTR175" s="90"/>
      <c r="QTS175" s="90"/>
      <c r="QTT175" s="90"/>
      <c r="QTU175" s="90"/>
      <c r="QTV175" s="90"/>
      <c r="QTW175" s="90"/>
      <c r="QTX175" s="90"/>
      <c r="QTY175" s="90"/>
      <c r="QTZ175" s="90"/>
      <c r="QUA175" s="90"/>
      <c r="QUB175" s="90"/>
      <c r="QUC175" s="90"/>
      <c r="QUD175" s="90"/>
      <c r="QUE175" s="90"/>
      <c r="QUF175" s="90"/>
      <c r="QUG175" s="90"/>
      <c r="QUH175" s="90"/>
      <c r="QUI175" s="90"/>
      <c r="QUJ175" s="90"/>
      <c r="QUK175" s="90"/>
      <c r="QUL175" s="90"/>
      <c r="QUM175" s="90"/>
      <c r="QUN175" s="90"/>
      <c r="QUO175" s="90"/>
      <c r="QUP175" s="90"/>
      <c r="QUQ175" s="90"/>
      <c r="QUR175" s="90"/>
      <c r="QUS175" s="90"/>
      <c r="QUT175" s="90"/>
      <c r="QUU175" s="90"/>
      <c r="QUV175" s="90"/>
      <c r="QUW175" s="90"/>
      <c r="QUX175" s="90"/>
      <c r="QUY175" s="90"/>
      <c r="QUZ175" s="90"/>
      <c r="QVA175" s="90"/>
      <c r="QVB175" s="90"/>
      <c r="QVC175" s="90"/>
      <c r="QVD175" s="90"/>
      <c r="QVE175" s="90"/>
      <c r="QVF175" s="90"/>
      <c r="QVG175" s="90"/>
      <c r="QVH175" s="90"/>
      <c r="QVI175" s="90"/>
      <c r="QVJ175" s="90"/>
      <c r="QVK175" s="90"/>
      <c r="QVL175" s="90"/>
      <c r="QVM175" s="90"/>
      <c r="QVN175" s="90"/>
      <c r="QVO175" s="90"/>
      <c r="QVP175" s="90"/>
      <c r="QVQ175" s="90"/>
      <c r="QVR175" s="90"/>
      <c r="QVS175" s="90"/>
      <c r="QVT175" s="90"/>
      <c r="QVU175" s="90"/>
      <c r="QVV175" s="90"/>
      <c r="QVW175" s="90"/>
      <c r="QVX175" s="90"/>
      <c r="QVY175" s="90"/>
      <c r="QVZ175" s="90"/>
      <c r="QWA175" s="90"/>
      <c r="QWB175" s="90"/>
      <c r="QWC175" s="90"/>
      <c r="QWD175" s="90"/>
      <c r="QWE175" s="90"/>
      <c r="QWF175" s="90"/>
      <c r="QWG175" s="90"/>
      <c r="QWH175" s="90"/>
      <c r="QWI175" s="90"/>
      <c r="QWJ175" s="90"/>
      <c r="QWK175" s="90"/>
      <c r="QWL175" s="90"/>
      <c r="QWM175" s="90"/>
      <c r="QWN175" s="90"/>
      <c r="QWO175" s="90"/>
      <c r="QWP175" s="90"/>
      <c r="QWQ175" s="90"/>
      <c r="QWR175" s="90"/>
      <c r="QWS175" s="90"/>
      <c r="QWT175" s="90"/>
      <c r="QWU175" s="90"/>
      <c r="QWV175" s="90"/>
      <c r="QWW175" s="90"/>
      <c r="QWX175" s="90"/>
      <c r="QWY175" s="90"/>
      <c r="QWZ175" s="90"/>
      <c r="QXA175" s="90"/>
      <c r="QXB175" s="90"/>
      <c r="QXC175" s="90"/>
      <c r="QXD175" s="90"/>
      <c r="QXE175" s="90"/>
      <c r="QXF175" s="90"/>
      <c r="QXG175" s="90"/>
      <c r="QXH175" s="90"/>
      <c r="QXI175" s="90"/>
      <c r="QXJ175" s="90"/>
      <c r="QXK175" s="90"/>
      <c r="QXL175" s="90"/>
      <c r="QXM175" s="90"/>
      <c r="QXN175" s="90"/>
      <c r="QXO175" s="90"/>
      <c r="QXP175" s="90"/>
      <c r="QXQ175" s="90"/>
      <c r="QXR175" s="90"/>
      <c r="QXS175" s="90"/>
      <c r="QXT175" s="90"/>
      <c r="QXU175" s="90"/>
      <c r="QXV175" s="90"/>
      <c r="QXW175" s="90"/>
      <c r="QXX175" s="90"/>
      <c r="QXY175" s="90"/>
      <c r="QXZ175" s="90"/>
      <c r="QYA175" s="90"/>
      <c r="QYB175" s="90"/>
      <c r="QYC175" s="90"/>
      <c r="QYD175" s="90"/>
      <c r="QYE175" s="90"/>
      <c r="QYF175" s="90"/>
      <c r="QYG175" s="90"/>
      <c r="QYH175" s="90"/>
      <c r="QYI175" s="90"/>
      <c r="QYJ175" s="90"/>
      <c r="QYK175" s="90"/>
      <c r="QYL175" s="90"/>
      <c r="QYM175" s="90"/>
      <c r="QYN175" s="90"/>
      <c r="QYO175" s="90"/>
      <c r="QYP175" s="90"/>
      <c r="QYQ175" s="90"/>
      <c r="QYR175" s="90"/>
      <c r="QYS175" s="90"/>
      <c r="QYT175" s="90"/>
      <c r="QYU175" s="90"/>
      <c r="QYV175" s="90"/>
      <c r="QYW175" s="90"/>
      <c r="QYX175" s="90"/>
      <c r="QYY175" s="90"/>
      <c r="QYZ175" s="90"/>
      <c r="QZA175" s="90"/>
      <c r="QZB175" s="90"/>
      <c r="QZC175" s="90"/>
      <c r="QZD175" s="90"/>
      <c r="QZE175" s="90"/>
      <c r="QZF175" s="90"/>
      <c r="QZG175" s="90"/>
      <c r="QZH175" s="90"/>
      <c r="QZI175" s="90"/>
      <c r="QZJ175" s="90"/>
      <c r="QZK175" s="90"/>
      <c r="QZL175" s="90"/>
      <c r="QZM175" s="90"/>
      <c r="QZN175" s="90"/>
      <c r="QZO175" s="90"/>
      <c r="QZP175" s="90"/>
      <c r="QZQ175" s="90"/>
      <c r="QZR175" s="90"/>
      <c r="QZS175" s="90"/>
      <c r="QZT175" s="90"/>
      <c r="QZU175" s="90"/>
      <c r="QZV175" s="90"/>
      <c r="QZW175" s="90"/>
      <c r="QZX175" s="90"/>
      <c r="QZY175" s="90"/>
      <c r="QZZ175" s="90"/>
      <c r="RAA175" s="90"/>
      <c r="RAB175" s="90"/>
      <c r="RAC175" s="90"/>
      <c r="RAD175" s="90"/>
      <c r="RAE175" s="90"/>
      <c r="RAF175" s="90"/>
      <c r="RAG175" s="90"/>
      <c r="RAH175" s="90"/>
      <c r="RAI175" s="90"/>
      <c r="RAJ175" s="90"/>
      <c r="RAK175" s="90"/>
      <c r="RAL175" s="90"/>
      <c r="RAM175" s="90"/>
      <c r="RAN175" s="90"/>
      <c r="RAO175" s="90"/>
      <c r="RAP175" s="90"/>
      <c r="RAQ175" s="90"/>
      <c r="RAR175" s="90"/>
      <c r="RAS175" s="90"/>
      <c r="RAT175" s="90"/>
      <c r="RAU175" s="90"/>
      <c r="RAV175" s="90"/>
      <c r="RAW175" s="90"/>
      <c r="RAX175" s="90"/>
      <c r="RAY175" s="90"/>
      <c r="RAZ175" s="90"/>
      <c r="RBA175" s="90"/>
      <c r="RBB175" s="90"/>
      <c r="RBC175" s="90"/>
      <c r="RBD175" s="90"/>
      <c r="RBE175" s="90"/>
      <c r="RBF175" s="90"/>
      <c r="RBG175" s="90"/>
      <c r="RBH175" s="90"/>
      <c r="RBI175" s="90"/>
      <c r="RBJ175" s="90"/>
      <c r="RBK175" s="90"/>
      <c r="RBL175" s="90"/>
      <c r="RBM175" s="90"/>
      <c r="RBN175" s="90"/>
      <c r="RBO175" s="90"/>
      <c r="RBP175" s="90"/>
      <c r="RBQ175" s="90"/>
      <c r="RBR175" s="90"/>
      <c r="RBS175" s="90"/>
      <c r="RBT175" s="90"/>
      <c r="RBU175" s="90"/>
      <c r="RBV175" s="90"/>
      <c r="RBW175" s="90"/>
      <c r="RBX175" s="90"/>
      <c r="RBY175" s="90"/>
      <c r="RBZ175" s="90"/>
      <c r="RCA175" s="90"/>
      <c r="RCB175" s="90"/>
      <c r="RCC175" s="90"/>
      <c r="RCD175" s="90"/>
      <c r="RCE175" s="90"/>
      <c r="RCF175" s="90"/>
      <c r="RCG175" s="90"/>
      <c r="RCH175" s="90"/>
      <c r="RCI175" s="90"/>
      <c r="RCJ175" s="90"/>
      <c r="RCK175" s="90"/>
      <c r="RCL175" s="90"/>
      <c r="RCM175" s="90"/>
      <c r="RCN175" s="90"/>
      <c r="RCO175" s="90"/>
      <c r="RCP175" s="90"/>
      <c r="RCQ175" s="90"/>
      <c r="RCR175" s="90"/>
      <c r="RCS175" s="90"/>
      <c r="RCT175" s="90"/>
      <c r="RCU175" s="90"/>
      <c r="RCV175" s="90"/>
      <c r="RCW175" s="90"/>
      <c r="RCX175" s="90"/>
      <c r="RCY175" s="90"/>
      <c r="RCZ175" s="90"/>
      <c r="RDA175" s="90"/>
      <c r="RDB175" s="90"/>
      <c r="RDC175" s="90"/>
      <c r="RDD175" s="90"/>
      <c r="RDE175" s="90"/>
      <c r="RDF175" s="90"/>
      <c r="RDG175" s="90"/>
      <c r="RDH175" s="90"/>
      <c r="RDI175" s="90"/>
      <c r="RDJ175" s="90"/>
      <c r="RDK175" s="90"/>
      <c r="RDL175" s="90"/>
      <c r="RDM175" s="90"/>
      <c r="RDN175" s="90"/>
      <c r="RDO175" s="90"/>
      <c r="RDP175" s="90"/>
      <c r="RDQ175" s="90"/>
      <c r="RDR175" s="90"/>
      <c r="RDS175" s="90"/>
      <c r="RDT175" s="90"/>
      <c r="RDU175" s="90"/>
      <c r="RDV175" s="90"/>
      <c r="RDW175" s="90"/>
      <c r="RDX175" s="90"/>
      <c r="RDY175" s="90"/>
      <c r="RDZ175" s="90"/>
      <c r="REA175" s="90"/>
      <c r="REB175" s="90"/>
      <c r="REC175" s="90"/>
      <c r="RED175" s="90"/>
      <c r="REE175" s="90"/>
      <c r="REF175" s="90"/>
      <c r="REG175" s="90"/>
      <c r="REH175" s="90"/>
      <c r="REI175" s="90"/>
      <c r="REJ175" s="90"/>
      <c r="REK175" s="90"/>
      <c r="REL175" s="90"/>
      <c r="REM175" s="90"/>
      <c r="REN175" s="90"/>
      <c r="REO175" s="90"/>
      <c r="REP175" s="90"/>
      <c r="REQ175" s="90"/>
      <c r="RER175" s="90"/>
      <c r="RES175" s="90"/>
      <c r="RET175" s="90"/>
      <c r="REU175" s="90"/>
      <c r="REV175" s="90"/>
      <c r="REW175" s="90"/>
      <c r="REX175" s="90"/>
      <c r="REY175" s="90"/>
      <c r="REZ175" s="90"/>
      <c r="RFA175" s="90"/>
      <c r="RFB175" s="90"/>
      <c r="RFC175" s="90"/>
      <c r="RFD175" s="90"/>
      <c r="RFE175" s="90"/>
      <c r="RFF175" s="90"/>
      <c r="RFG175" s="90"/>
      <c r="RFH175" s="90"/>
      <c r="RFI175" s="90"/>
      <c r="RFJ175" s="90"/>
      <c r="RFK175" s="90"/>
      <c r="RFL175" s="90"/>
      <c r="RFM175" s="90"/>
      <c r="RFN175" s="90"/>
      <c r="RFO175" s="90"/>
      <c r="RFP175" s="90"/>
      <c r="RFQ175" s="90"/>
      <c r="RFR175" s="90"/>
      <c r="RFS175" s="90"/>
      <c r="RFT175" s="90"/>
      <c r="RFU175" s="90"/>
      <c r="RFV175" s="90"/>
      <c r="RFW175" s="90"/>
      <c r="RFX175" s="90"/>
      <c r="RFY175" s="90"/>
      <c r="RFZ175" s="90"/>
      <c r="RGA175" s="90"/>
      <c r="RGB175" s="90"/>
      <c r="RGC175" s="90"/>
      <c r="RGD175" s="90"/>
      <c r="RGE175" s="90"/>
      <c r="RGF175" s="90"/>
      <c r="RGG175" s="90"/>
      <c r="RGH175" s="90"/>
      <c r="RGI175" s="90"/>
      <c r="RGJ175" s="90"/>
      <c r="RGK175" s="90"/>
      <c r="RGL175" s="90"/>
      <c r="RGM175" s="90"/>
      <c r="RGN175" s="90"/>
      <c r="RGO175" s="90"/>
      <c r="RGP175" s="90"/>
      <c r="RGQ175" s="90"/>
      <c r="RGR175" s="90"/>
      <c r="RGS175" s="90"/>
      <c r="RGT175" s="90"/>
      <c r="RGU175" s="90"/>
      <c r="RGV175" s="90"/>
      <c r="RGW175" s="90"/>
      <c r="RGX175" s="90"/>
      <c r="RGY175" s="90"/>
      <c r="RGZ175" s="90"/>
      <c r="RHA175" s="90"/>
      <c r="RHB175" s="90"/>
      <c r="RHC175" s="90"/>
      <c r="RHD175" s="90"/>
      <c r="RHE175" s="90"/>
      <c r="RHF175" s="90"/>
      <c r="RHG175" s="90"/>
      <c r="RHH175" s="90"/>
      <c r="RHI175" s="90"/>
      <c r="RHJ175" s="90"/>
      <c r="RHK175" s="90"/>
      <c r="RHL175" s="90"/>
      <c r="RHM175" s="90"/>
      <c r="RHN175" s="90"/>
      <c r="RHO175" s="90"/>
      <c r="RHP175" s="90"/>
      <c r="RHQ175" s="90"/>
      <c r="RHR175" s="90"/>
      <c r="RHS175" s="90"/>
      <c r="RHT175" s="90"/>
      <c r="RHU175" s="90"/>
      <c r="RHV175" s="90"/>
      <c r="RHW175" s="90"/>
      <c r="RHX175" s="90"/>
      <c r="RHY175" s="90"/>
      <c r="RHZ175" s="90"/>
      <c r="RIA175" s="90"/>
      <c r="RIB175" s="90"/>
      <c r="RIC175" s="90"/>
      <c r="RID175" s="90"/>
      <c r="RIE175" s="90"/>
      <c r="RIF175" s="90"/>
      <c r="RIG175" s="90"/>
      <c r="RIH175" s="90"/>
      <c r="RII175" s="90"/>
      <c r="RIJ175" s="90"/>
      <c r="RIK175" s="90"/>
      <c r="RIL175" s="90"/>
      <c r="RIM175" s="90"/>
      <c r="RIN175" s="90"/>
      <c r="RIO175" s="90"/>
      <c r="RIP175" s="90"/>
      <c r="RIQ175" s="90"/>
      <c r="RIR175" s="90"/>
      <c r="RIS175" s="90"/>
      <c r="RIT175" s="90"/>
      <c r="RIU175" s="90"/>
      <c r="RIV175" s="90"/>
      <c r="RIW175" s="90"/>
      <c r="RIX175" s="90"/>
      <c r="RIY175" s="90"/>
      <c r="RIZ175" s="90"/>
      <c r="RJA175" s="90"/>
      <c r="RJB175" s="90"/>
      <c r="RJC175" s="90"/>
      <c r="RJD175" s="90"/>
      <c r="RJE175" s="90"/>
      <c r="RJF175" s="90"/>
      <c r="RJG175" s="90"/>
      <c r="RJH175" s="90"/>
      <c r="RJI175" s="90"/>
      <c r="RJJ175" s="90"/>
      <c r="RJK175" s="90"/>
      <c r="RJL175" s="90"/>
      <c r="RJM175" s="90"/>
      <c r="RJN175" s="90"/>
      <c r="RJO175" s="90"/>
      <c r="RJP175" s="90"/>
      <c r="RJQ175" s="90"/>
      <c r="RJR175" s="90"/>
      <c r="RJS175" s="90"/>
      <c r="RJT175" s="90"/>
      <c r="RJU175" s="90"/>
      <c r="RJV175" s="90"/>
      <c r="RJW175" s="90"/>
      <c r="RJX175" s="90"/>
      <c r="RJY175" s="90"/>
      <c r="RJZ175" s="90"/>
      <c r="RKA175" s="90"/>
      <c r="RKB175" s="90"/>
      <c r="RKC175" s="90"/>
      <c r="RKD175" s="90"/>
      <c r="RKE175" s="90"/>
      <c r="RKF175" s="90"/>
      <c r="RKG175" s="90"/>
      <c r="RKH175" s="90"/>
      <c r="RKI175" s="90"/>
      <c r="RKJ175" s="90"/>
      <c r="RKK175" s="90"/>
      <c r="RKL175" s="90"/>
      <c r="RKM175" s="90"/>
      <c r="RKN175" s="90"/>
      <c r="RKO175" s="90"/>
      <c r="RKP175" s="90"/>
      <c r="RKQ175" s="90"/>
      <c r="RKR175" s="90"/>
      <c r="RKS175" s="90"/>
      <c r="RKT175" s="90"/>
      <c r="RKU175" s="90"/>
      <c r="RKV175" s="90"/>
      <c r="RKW175" s="90"/>
      <c r="RKX175" s="90"/>
      <c r="RKY175" s="90"/>
      <c r="RKZ175" s="90"/>
      <c r="RLA175" s="90"/>
      <c r="RLB175" s="90"/>
      <c r="RLC175" s="90"/>
      <c r="RLD175" s="90"/>
      <c r="RLE175" s="90"/>
      <c r="RLF175" s="90"/>
      <c r="RLG175" s="90"/>
      <c r="RLH175" s="90"/>
      <c r="RLI175" s="90"/>
      <c r="RLJ175" s="90"/>
      <c r="RLK175" s="90"/>
      <c r="RLL175" s="90"/>
      <c r="RLM175" s="90"/>
      <c r="RLN175" s="90"/>
      <c r="RLO175" s="90"/>
      <c r="RLP175" s="90"/>
      <c r="RLQ175" s="90"/>
      <c r="RLR175" s="90"/>
      <c r="RLS175" s="90"/>
      <c r="RLT175" s="90"/>
      <c r="RLU175" s="90"/>
      <c r="RLV175" s="90"/>
      <c r="RLW175" s="90"/>
      <c r="RLX175" s="90"/>
      <c r="RLY175" s="90"/>
      <c r="RLZ175" s="90"/>
      <c r="RMA175" s="90"/>
      <c r="RMB175" s="90"/>
      <c r="RMC175" s="90"/>
      <c r="RMD175" s="90"/>
      <c r="RME175" s="90"/>
      <c r="RMF175" s="90"/>
      <c r="RMG175" s="90"/>
      <c r="RMH175" s="90"/>
      <c r="RMI175" s="90"/>
      <c r="RMJ175" s="90"/>
      <c r="RMK175" s="90"/>
      <c r="RML175" s="90"/>
      <c r="RMM175" s="90"/>
      <c r="RMN175" s="90"/>
      <c r="RMO175" s="90"/>
      <c r="RMP175" s="90"/>
      <c r="RMQ175" s="90"/>
      <c r="RMR175" s="90"/>
      <c r="RMS175" s="90"/>
      <c r="RMT175" s="90"/>
      <c r="RMU175" s="90"/>
      <c r="RMV175" s="90"/>
      <c r="RMW175" s="90"/>
      <c r="RMX175" s="90"/>
      <c r="RMY175" s="90"/>
      <c r="RMZ175" s="90"/>
      <c r="RNA175" s="90"/>
      <c r="RNB175" s="90"/>
      <c r="RNC175" s="90"/>
      <c r="RND175" s="90"/>
      <c r="RNE175" s="90"/>
      <c r="RNF175" s="90"/>
      <c r="RNG175" s="90"/>
      <c r="RNH175" s="90"/>
      <c r="RNI175" s="90"/>
      <c r="RNJ175" s="90"/>
      <c r="RNK175" s="90"/>
      <c r="RNL175" s="90"/>
      <c r="RNM175" s="90"/>
      <c r="RNN175" s="90"/>
      <c r="RNO175" s="90"/>
      <c r="RNP175" s="90"/>
      <c r="RNQ175" s="90"/>
      <c r="RNR175" s="90"/>
      <c r="RNS175" s="90"/>
      <c r="RNT175" s="90"/>
      <c r="RNU175" s="90"/>
      <c r="RNV175" s="90"/>
      <c r="RNW175" s="90"/>
      <c r="RNX175" s="90"/>
      <c r="RNY175" s="90"/>
      <c r="RNZ175" s="90"/>
      <c r="ROA175" s="90"/>
      <c r="ROB175" s="90"/>
      <c r="ROC175" s="90"/>
      <c r="ROD175" s="90"/>
      <c r="ROE175" s="90"/>
      <c r="ROF175" s="90"/>
      <c r="ROG175" s="90"/>
      <c r="ROH175" s="90"/>
      <c r="ROI175" s="90"/>
      <c r="ROJ175" s="90"/>
      <c r="ROK175" s="90"/>
      <c r="ROL175" s="90"/>
      <c r="ROM175" s="90"/>
      <c r="RON175" s="90"/>
      <c r="ROO175" s="90"/>
      <c r="ROP175" s="90"/>
      <c r="ROQ175" s="90"/>
      <c r="ROR175" s="90"/>
      <c r="ROS175" s="90"/>
      <c r="ROT175" s="90"/>
      <c r="ROU175" s="90"/>
      <c r="ROV175" s="90"/>
      <c r="ROW175" s="90"/>
      <c r="ROX175" s="90"/>
      <c r="ROY175" s="90"/>
      <c r="ROZ175" s="90"/>
      <c r="RPA175" s="90"/>
      <c r="RPB175" s="90"/>
      <c r="RPC175" s="90"/>
      <c r="RPD175" s="90"/>
      <c r="RPE175" s="90"/>
      <c r="RPF175" s="90"/>
      <c r="RPG175" s="90"/>
      <c r="RPH175" s="90"/>
      <c r="RPI175" s="90"/>
      <c r="RPJ175" s="90"/>
      <c r="RPK175" s="90"/>
      <c r="RPL175" s="90"/>
      <c r="RPM175" s="90"/>
      <c r="RPN175" s="90"/>
      <c r="RPO175" s="90"/>
      <c r="RPP175" s="90"/>
      <c r="RPQ175" s="90"/>
      <c r="RPR175" s="90"/>
      <c r="RPS175" s="90"/>
      <c r="RPT175" s="90"/>
      <c r="RPU175" s="90"/>
      <c r="RPV175" s="90"/>
      <c r="RPW175" s="90"/>
      <c r="RPX175" s="90"/>
      <c r="RPY175" s="90"/>
      <c r="RPZ175" s="90"/>
      <c r="RQA175" s="90"/>
      <c r="RQB175" s="90"/>
      <c r="RQC175" s="90"/>
      <c r="RQD175" s="90"/>
      <c r="RQE175" s="90"/>
      <c r="RQF175" s="90"/>
      <c r="RQG175" s="90"/>
      <c r="RQH175" s="90"/>
      <c r="RQI175" s="90"/>
      <c r="RQJ175" s="90"/>
      <c r="RQK175" s="90"/>
      <c r="RQL175" s="90"/>
      <c r="RQM175" s="90"/>
      <c r="RQN175" s="90"/>
      <c r="RQO175" s="90"/>
      <c r="RQP175" s="90"/>
      <c r="RQQ175" s="90"/>
      <c r="RQR175" s="90"/>
      <c r="RQS175" s="90"/>
      <c r="RQT175" s="90"/>
      <c r="RQU175" s="90"/>
      <c r="RQV175" s="90"/>
      <c r="RQW175" s="90"/>
      <c r="RQX175" s="90"/>
      <c r="RQY175" s="90"/>
      <c r="RQZ175" s="90"/>
      <c r="RRA175" s="90"/>
      <c r="RRB175" s="90"/>
      <c r="RRC175" s="90"/>
      <c r="RRD175" s="90"/>
      <c r="RRE175" s="90"/>
      <c r="RRF175" s="90"/>
      <c r="RRG175" s="90"/>
      <c r="RRH175" s="90"/>
      <c r="RRI175" s="90"/>
      <c r="RRJ175" s="90"/>
      <c r="RRK175" s="90"/>
      <c r="RRL175" s="90"/>
      <c r="RRM175" s="90"/>
      <c r="RRN175" s="90"/>
      <c r="RRO175" s="90"/>
      <c r="RRP175" s="90"/>
      <c r="RRQ175" s="90"/>
      <c r="RRR175" s="90"/>
      <c r="RRS175" s="90"/>
      <c r="RRT175" s="90"/>
      <c r="RRU175" s="90"/>
      <c r="RRV175" s="90"/>
      <c r="RRW175" s="90"/>
      <c r="RRX175" s="90"/>
      <c r="RRY175" s="90"/>
      <c r="RRZ175" s="90"/>
      <c r="RSA175" s="90"/>
      <c r="RSB175" s="90"/>
      <c r="RSC175" s="90"/>
      <c r="RSD175" s="90"/>
      <c r="RSE175" s="90"/>
      <c r="RSF175" s="90"/>
      <c r="RSG175" s="90"/>
      <c r="RSH175" s="90"/>
      <c r="RSI175" s="90"/>
      <c r="RSJ175" s="90"/>
      <c r="RSK175" s="90"/>
      <c r="RSL175" s="90"/>
      <c r="RSM175" s="90"/>
      <c r="RSN175" s="90"/>
      <c r="RSO175" s="90"/>
      <c r="RSP175" s="90"/>
      <c r="RSQ175" s="90"/>
      <c r="RSR175" s="90"/>
      <c r="RSS175" s="90"/>
      <c r="RST175" s="90"/>
      <c r="RSU175" s="90"/>
      <c r="RSV175" s="90"/>
      <c r="RSW175" s="90"/>
      <c r="RSX175" s="90"/>
      <c r="RSY175" s="90"/>
      <c r="RSZ175" s="90"/>
      <c r="RTA175" s="90"/>
      <c r="RTB175" s="90"/>
      <c r="RTC175" s="90"/>
      <c r="RTD175" s="90"/>
      <c r="RTE175" s="90"/>
      <c r="RTF175" s="90"/>
      <c r="RTG175" s="90"/>
      <c r="RTH175" s="90"/>
      <c r="RTI175" s="90"/>
      <c r="RTJ175" s="90"/>
      <c r="RTK175" s="90"/>
      <c r="RTL175" s="90"/>
      <c r="RTM175" s="90"/>
      <c r="RTN175" s="90"/>
      <c r="RTO175" s="90"/>
      <c r="RTP175" s="90"/>
      <c r="RTQ175" s="90"/>
      <c r="RTR175" s="90"/>
      <c r="RTS175" s="90"/>
      <c r="RTT175" s="90"/>
      <c r="RTU175" s="90"/>
      <c r="RTV175" s="90"/>
      <c r="RTW175" s="90"/>
      <c r="RTX175" s="90"/>
      <c r="RTY175" s="90"/>
      <c r="RTZ175" s="90"/>
      <c r="RUA175" s="90"/>
      <c r="RUB175" s="90"/>
      <c r="RUC175" s="90"/>
      <c r="RUD175" s="90"/>
      <c r="RUE175" s="90"/>
      <c r="RUF175" s="90"/>
      <c r="RUG175" s="90"/>
      <c r="RUH175" s="90"/>
      <c r="RUI175" s="90"/>
      <c r="RUJ175" s="90"/>
      <c r="RUK175" s="90"/>
      <c r="RUL175" s="90"/>
      <c r="RUM175" s="90"/>
      <c r="RUN175" s="90"/>
      <c r="RUO175" s="90"/>
      <c r="RUP175" s="90"/>
      <c r="RUQ175" s="90"/>
      <c r="RUR175" s="90"/>
      <c r="RUS175" s="90"/>
      <c r="RUT175" s="90"/>
      <c r="RUU175" s="90"/>
      <c r="RUV175" s="90"/>
      <c r="RUW175" s="90"/>
      <c r="RUX175" s="90"/>
      <c r="RUY175" s="90"/>
      <c r="RUZ175" s="90"/>
      <c r="RVA175" s="90"/>
      <c r="RVB175" s="90"/>
      <c r="RVC175" s="90"/>
      <c r="RVD175" s="90"/>
      <c r="RVE175" s="90"/>
      <c r="RVF175" s="90"/>
      <c r="RVG175" s="90"/>
      <c r="RVH175" s="90"/>
      <c r="RVI175" s="90"/>
      <c r="RVJ175" s="90"/>
      <c r="RVK175" s="90"/>
      <c r="RVL175" s="90"/>
      <c r="RVM175" s="90"/>
      <c r="RVN175" s="90"/>
      <c r="RVO175" s="90"/>
      <c r="RVP175" s="90"/>
      <c r="RVQ175" s="90"/>
      <c r="RVR175" s="90"/>
      <c r="RVS175" s="90"/>
      <c r="RVT175" s="90"/>
      <c r="RVU175" s="90"/>
      <c r="RVV175" s="90"/>
      <c r="RVW175" s="90"/>
      <c r="RVX175" s="90"/>
      <c r="RVY175" s="90"/>
      <c r="RVZ175" s="90"/>
      <c r="RWA175" s="90"/>
      <c r="RWB175" s="90"/>
      <c r="RWC175" s="90"/>
      <c r="RWD175" s="90"/>
      <c r="RWE175" s="90"/>
      <c r="RWF175" s="90"/>
      <c r="RWG175" s="90"/>
      <c r="RWH175" s="90"/>
      <c r="RWI175" s="90"/>
      <c r="RWJ175" s="90"/>
      <c r="RWK175" s="90"/>
      <c r="RWL175" s="90"/>
      <c r="RWM175" s="90"/>
      <c r="RWN175" s="90"/>
      <c r="RWO175" s="90"/>
      <c r="RWP175" s="90"/>
      <c r="RWQ175" s="90"/>
      <c r="RWR175" s="90"/>
      <c r="RWS175" s="90"/>
      <c r="RWT175" s="90"/>
      <c r="RWU175" s="90"/>
      <c r="RWV175" s="90"/>
      <c r="RWW175" s="90"/>
      <c r="RWX175" s="90"/>
      <c r="RWY175" s="90"/>
      <c r="RWZ175" s="90"/>
      <c r="RXA175" s="90"/>
      <c r="RXB175" s="90"/>
      <c r="RXC175" s="90"/>
      <c r="RXD175" s="90"/>
      <c r="RXE175" s="90"/>
      <c r="RXF175" s="90"/>
      <c r="RXG175" s="90"/>
      <c r="RXH175" s="90"/>
      <c r="RXI175" s="90"/>
      <c r="RXJ175" s="90"/>
      <c r="RXK175" s="90"/>
      <c r="RXL175" s="90"/>
      <c r="RXM175" s="90"/>
      <c r="RXN175" s="90"/>
      <c r="RXO175" s="90"/>
      <c r="RXP175" s="90"/>
      <c r="RXQ175" s="90"/>
      <c r="RXR175" s="90"/>
      <c r="RXS175" s="90"/>
      <c r="RXT175" s="90"/>
      <c r="RXU175" s="90"/>
      <c r="RXV175" s="90"/>
      <c r="RXW175" s="90"/>
      <c r="RXX175" s="90"/>
      <c r="RXY175" s="90"/>
      <c r="RXZ175" s="90"/>
      <c r="RYA175" s="90"/>
      <c r="RYB175" s="90"/>
      <c r="RYC175" s="90"/>
      <c r="RYD175" s="90"/>
      <c r="RYE175" s="90"/>
      <c r="RYF175" s="90"/>
      <c r="RYG175" s="90"/>
      <c r="RYH175" s="90"/>
      <c r="RYI175" s="90"/>
      <c r="RYJ175" s="90"/>
      <c r="RYK175" s="90"/>
      <c r="RYL175" s="90"/>
      <c r="RYM175" s="90"/>
      <c r="RYN175" s="90"/>
      <c r="RYO175" s="90"/>
      <c r="RYP175" s="90"/>
      <c r="RYQ175" s="90"/>
      <c r="RYR175" s="90"/>
      <c r="RYS175" s="90"/>
      <c r="RYT175" s="90"/>
      <c r="RYU175" s="90"/>
      <c r="RYV175" s="90"/>
      <c r="RYW175" s="90"/>
      <c r="RYX175" s="90"/>
      <c r="RYY175" s="90"/>
      <c r="RYZ175" s="90"/>
      <c r="RZA175" s="90"/>
      <c r="RZB175" s="90"/>
      <c r="RZC175" s="90"/>
      <c r="RZD175" s="90"/>
      <c r="RZE175" s="90"/>
      <c r="RZF175" s="90"/>
      <c r="RZG175" s="90"/>
      <c r="RZH175" s="90"/>
      <c r="RZI175" s="90"/>
      <c r="RZJ175" s="90"/>
      <c r="RZK175" s="90"/>
      <c r="RZL175" s="90"/>
      <c r="RZM175" s="90"/>
      <c r="RZN175" s="90"/>
      <c r="RZO175" s="90"/>
      <c r="RZP175" s="90"/>
      <c r="RZQ175" s="90"/>
      <c r="RZR175" s="90"/>
      <c r="RZS175" s="90"/>
      <c r="RZT175" s="90"/>
      <c r="RZU175" s="90"/>
      <c r="RZV175" s="90"/>
      <c r="RZW175" s="90"/>
      <c r="RZX175" s="90"/>
      <c r="RZY175" s="90"/>
      <c r="RZZ175" s="90"/>
      <c r="SAA175" s="90"/>
      <c r="SAB175" s="90"/>
      <c r="SAC175" s="90"/>
      <c r="SAD175" s="90"/>
      <c r="SAE175" s="90"/>
      <c r="SAF175" s="90"/>
      <c r="SAG175" s="90"/>
      <c r="SAH175" s="90"/>
      <c r="SAI175" s="90"/>
      <c r="SAJ175" s="90"/>
      <c r="SAK175" s="90"/>
      <c r="SAL175" s="90"/>
      <c r="SAM175" s="90"/>
      <c r="SAN175" s="90"/>
      <c r="SAO175" s="90"/>
      <c r="SAP175" s="90"/>
      <c r="SAQ175" s="90"/>
      <c r="SAR175" s="90"/>
      <c r="SAS175" s="90"/>
      <c r="SAT175" s="90"/>
      <c r="SAU175" s="90"/>
      <c r="SAV175" s="90"/>
      <c r="SAW175" s="90"/>
      <c r="SAX175" s="90"/>
      <c r="SAY175" s="90"/>
      <c r="SAZ175" s="90"/>
      <c r="SBA175" s="90"/>
      <c r="SBB175" s="90"/>
      <c r="SBC175" s="90"/>
      <c r="SBD175" s="90"/>
      <c r="SBE175" s="90"/>
      <c r="SBF175" s="90"/>
      <c r="SBG175" s="90"/>
      <c r="SBH175" s="90"/>
      <c r="SBI175" s="90"/>
      <c r="SBJ175" s="90"/>
      <c r="SBK175" s="90"/>
      <c r="SBL175" s="90"/>
      <c r="SBM175" s="90"/>
      <c r="SBN175" s="90"/>
      <c r="SBO175" s="90"/>
      <c r="SBP175" s="90"/>
      <c r="SBQ175" s="90"/>
      <c r="SBR175" s="90"/>
      <c r="SBS175" s="90"/>
      <c r="SBT175" s="90"/>
      <c r="SBU175" s="90"/>
      <c r="SBV175" s="90"/>
      <c r="SBW175" s="90"/>
      <c r="SBX175" s="90"/>
      <c r="SBY175" s="90"/>
      <c r="SBZ175" s="90"/>
      <c r="SCA175" s="90"/>
      <c r="SCB175" s="90"/>
      <c r="SCC175" s="90"/>
      <c r="SCD175" s="90"/>
      <c r="SCE175" s="90"/>
      <c r="SCF175" s="90"/>
      <c r="SCG175" s="90"/>
      <c r="SCH175" s="90"/>
      <c r="SCI175" s="90"/>
      <c r="SCJ175" s="90"/>
      <c r="SCK175" s="90"/>
      <c r="SCL175" s="90"/>
      <c r="SCM175" s="90"/>
      <c r="SCN175" s="90"/>
      <c r="SCO175" s="90"/>
      <c r="SCP175" s="90"/>
      <c r="SCQ175" s="90"/>
      <c r="SCR175" s="90"/>
      <c r="SCS175" s="90"/>
      <c r="SCT175" s="90"/>
      <c r="SCU175" s="90"/>
      <c r="SCV175" s="90"/>
      <c r="SCW175" s="90"/>
      <c r="SCX175" s="90"/>
      <c r="SCY175" s="90"/>
      <c r="SCZ175" s="90"/>
      <c r="SDA175" s="90"/>
      <c r="SDB175" s="90"/>
      <c r="SDC175" s="90"/>
      <c r="SDD175" s="90"/>
      <c r="SDE175" s="90"/>
      <c r="SDF175" s="90"/>
      <c r="SDG175" s="90"/>
      <c r="SDH175" s="90"/>
      <c r="SDI175" s="90"/>
      <c r="SDJ175" s="90"/>
      <c r="SDK175" s="90"/>
      <c r="SDL175" s="90"/>
      <c r="SDM175" s="90"/>
      <c r="SDN175" s="90"/>
      <c r="SDO175" s="90"/>
      <c r="SDP175" s="90"/>
      <c r="SDQ175" s="90"/>
      <c r="SDR175" s="90"/>
      <c r="SDS175" s="90"/>
      <c r="SDT175" s="90"/>
      <c r="SDU175" s="90"/>
      <c r="SDV175" s="90"/>
      <c r="SDW175" s="90"/>
      <c r="SDX175" s="90"/>
      <c r="SDY175" s="90"/>
      <c r="SDZ175" s="90"/>
      <c r="SEA175" s="90"/>
      <c r="SEB175" s="90"/>
      <c r="SEC175" s="90"/>
      <c r="SED175" s="90"/>
      <c r="SEE175" s="90"/>
      <c r="SEF175" s="90"/>
      <c r="SEG175" s="90"/>
      <c r="SEH175" s="90"/>
      <c r="SEI175" s="90"/>
      <c r="SEJ175" s="90"/>
      <c r="SEK175" s="90"/>
      <c r="SEL175" s="90"/>
      <c r="SEM175" s="90"/>
      <c r="SEN175" s="90"/>
      <c r="SEO175" s="90"/>
      <c r="SEP175" s="90"/>
      <c r="SEQ175" s="90"/>
      <c r="SER175" s="90"/>
      <c r="SES175" s="90"/>
      <c r="SET175" s="90"/>
      <c r="SEU175" s="90"/>
      <c r="SEV175" s="90"/>
      <c r="SEW175" s="90"/>
      <c r="SEX175" s="90"/>
      <c r="SEY175" s="90"/>
      <c r="SEZ175" s="90"/>
      <c r="SFA175" s="90"/>
      <c r="SFB175" s="90"/>
      <c r="SFC175" s="90"/>
      <c r="SFD175" s="90"/>
      <c r="SFE175" s="90"/>
      <c r="SFF175" s="90"/>
      <c r="SFG175" s="90"/>
      <c r="SFH175" s="90"/>
      <c r="SFI175" s="90"/>
      <c r="SFJ175" s="90"/>
      <c r="SFK175" s="90"/>
      <c r="SFL175" s="90"/>
      <c r="SFM175" s="90"/>
      <c r="SFN175" s="90"/>
      <c r="SFO175" s="90"/>
      <c r="SFP175" s="90"/>
      <c r="SFQ175" s="90"/>
      <c r="SFR175" s="90"/>
      <c r="SFS175" s="90"/>
      <c r="SFT175" s="90"/>
      <c r="SFU175" s="90"/>
      <c r="SFV175" s="90"/>
      <c r="SFW175" s="90"/>
      <c r="SFX175" s="90"/>
      <c r="SFY175" s="90"/>
      <c r="SFZ175" s="90"/>
      <c r="SGA175" s="90"/>
      <c r="SGB175" s="90"/>
      <c r="SGC175" s="90"/>
      <c r="SGD175" s="90"/>
      <c r="SGE175" s="90"/>
      <c r="SGF175" s="90"/>
      <c r="SGG175" s="90"/>
      <c r="SGH175" s="90"/>
      <c r="SGI175" s="90"/>
      <c r="SGJ175" s="90"/>
      <c r="SGK175" s="90"/>
      <c r="SGL175" s="90"/>
      <c r="SGM175" s="90"/>
      <c r="SGN175" s="90"/>
      <c r="SGO175" s="90"/>
      <c r="SGP175" s="90"/>
      <c r="SGQ175" s="90"/>
      <c r="SGR175" s="90"/>
      <c r="SGS175" s="90"/>
      <c r="SGT175" s="90"/>
      <c r="SGU175" s="90"/>
      <c r="SGV175" s="90"/>
      <c r="SGW175" s="90"/>
      <c r="SGX175" s="90"/>
      <c r="SGY175" s="90"/>
      <c r="SGZ175" s="90"/>
      <c r="SHA175" s="90"/>
      <c r="SHB175" s="90"/>
      <c r="SHC175" s="90"/>
      <c r="SHD175" s="90"/>
      <c r="SHE175" s="90"/>
      <c r="SHF175" s="90"/>
      <c r="SHG175" s="90"/>
      <c r="SHH175" s="90"/>
      <c r="SHI175" s="90"/>
      <c r="SHJ175" s="90"/>
      <c r="SHK175" s="90"/>
      <c r="SHL175" s="90"/>
      <c r="SHM175" s="90"/>
      <c r="SHN175" s="90"/>
      <c r="SHO175" s="90"/>
      <c r="SHP175" s="90"/>
      <c r="SHQ175" s="90"/>
      <c r="SHR175" s="90"/>
      <c r="SHS175" s="90"/>
      <c r="SHT175" s="90"/>
      <c r="SHU175" s="90"/>
      <c r="SHV175" s="90"/>
      <c r="SHW175" s="90"/>
      <c r="SHX175" s="90"/>
      <c r="SHY175" s="90"/>
      <c r="SHZ175" s="90"/>
      <c r="SIA175" s="90"/>
      <c r="SIB175" s="90"/>
      <c r="SIC175" s="90"/>
      <c r="SID175" s="90"/>
      <c r="SIE175" s="90"/>
      <c r="SIF175" s="90"/>
      <c r="SIG175" s="90"/>
      <c r="SIH175" s="90"/>
      <c r="SII175" s="90"/>
      <c r="SIJ175" s="90"/>
      <c r="SIK175" s="90"/>
      <c r="SIL175" s="90"/>
      <c r="SIM175" s="90"/>
      <c r="SIN175" s="90"/>
      <c r="SIO175" s="90"/>
      <c r="SIP175" s="90"/>
      <c r="SIQ175" s="90"/>
      <c r="SIR175" s="90"/>
      <c r="SIS175" s="90"/>
      <c r="SIT175" s="90"/>
      <c r="SIU175" s="90"/>
      <c r="SIV175" s="90"/>
      <c r="SIW175" s="90"/>
      <c r="SIX175" s="90"/>
      <c r="SIY175" s="90"/>
      <c r="SIZ175" s="90"/>
      <c r="SJA175" s="90"/>
      <c r="SJB175" s="90"/>
      <c r="SJC175" s="90"/>
      <c r="SJD175" s="90"/>
      <c r="SJE175" s="90"/>
      <c r="SJF175" s="90"/>
      <c r="SJG175" s="90"/>
      <c r="SJH175" s="90"/>
      <c r="SJI175" s="90"/>
      <c r="SJJ175" s="90"/>
      <c r="SJK175" s="90"/>
      <c r="SJL175" s="90"/>
      <c r="SJM175" s="90"/>
      <c r="SJN175" s="90"/>
      <c r="SJO175" s="90"/>
      <c r="SJP175" s="90"/>
      <c r="SJQ175" s="90"/>
      <c r="SJR175" s="90"/>
      <c r="SJS175" s="90"/>
      <c r="SJT175" s="90"/>
      <c r="SJU175" s="90"/>
      <c r="SJV175" s="90"/>
      <c r="SJW175" s="90"/>
      <c r="SJX175" s="90"/>
      <c r="SJY175" s="90"/>
      <c r="SJZ175" s="90"/>
      <c r="SKA175" s="90"/>
      <c r="SKB175" s="90"/>
      <c r="SKC175" s="90"/>
      <c r="SKD175" s="90"/>
      <c r="SKE175" s="90"/>
      <c r="SKF175" s="90"/>
      <c r="SKG175" s="90"/>
      <c r="SKH175" s="90"/>
      <c r="SKI175" s="90"/>
      <c r="SKJ175" s="90"/>
      <c r="SKK175" s="90"/>
      <c r="SKL175" s="90"/>
      <c r="SKM175" s="90"/>
      <c r="SKN175" s="90"/>
      <c r="SKO175" s="90"/>
      <c r="SKP175" s="90"/>
      <c r="SKQ175" s="90"/>
      <c r="SKR175" s="90"/>
      <c r="SKS175" s="90"/>
      <c r="SKT175" s="90"/>
      <c r="SKU175" s="90"/>
      <c r="SKV175" s="90"/>
      <c r="SKW175" s="90"/>
      <c r="SKX175" s="90"/>
      <c r="SKY175" s="90"/>
      <c r="SKZ175" s="90"/>
      <c r="SLA175" s="90"/>
      <c r="SLB175" s="90"/>
      <c r="SLC175" s="90"/>
      <c r="SLD175" s="90"/>
      <c r="SLE175" s="90"/>
      <c r="SLF175" s="90"/>
      <c r="SLG175" s="90"/>
      <c r="SLH175" s="90"/>
      <c r="SLI175" s="90"/>
      <c r="SLJ175" s="90"/>
      <c r="SLK175" s="90"/>
      <c r="SLL175" s="90"/>
      <c r="SLM175" s="90"/>
      <c r="SLN175" s="90"/>
      <c r="SLO175" s="90"/>
      <c r="SLP175" s="90"/>
      <c r="SLQ175" s="90"/>
      <c r="SLR175" s="90"/>
      <c r="SLS175" s="90"/>
      <c r="SLT175" s="90"/>
      <c r="SLU175" s="90"/>
      <c r="SLV175" s="90"/>
      <c r="SLW175" s="90"/>
      <c r="SLX175" s="90"/>
      <c r="SLY175" s="90"/>
      <c r="SLZ175" s="90"/>
      <c r="SMA175" s="90"/>
      <c r="SMB175" s="90"/>
      <c r="SMC175" s="90"/>
      <c r="SMD175" s="90"/>
      <c r="SME175" s="90"/>
      <c r="SMF175" s="90"/>
      <c r="SMG175" s="90"/>
      <c r="SMH175" s="90"/>
      <c r="SMI175" s="90"/>
      <c r="SMJ175" s="90"/>
      <c r="SMK175" s="90"/>
      <c r="SML175" s="90"/>
      <c r="SMM175" s="90"/>
      <c r="SMN175" s="90"/>
      <c r="SMO175" s="90"/>
      <c r="SMP175" s="90"/>
      <c r="SMQ175" s="90"/>
      <c r="SMR175" s="90"/>
      <c r="SMS175" s="90"/>
      <c r="SMT175" s="90"/>
      <c r="SMU175" s="90"/>
      <c r="SMV175" s="90"/>
      <c r="SMW175" s="90"/>
      <c r="SMX175" s="90"/>
      <c r="SMY175" s="90"/>
      <c r="SMZ175" s="90"/>
      <c r="SNA175" s="90"/>
      <c r="SNB175" s="90"/>
      <c r="SNC175" s="90"/>
      <c r="SND175" s="90"/>
      <c r="SNE175" s="90"/>
      <c r="SNF175" s="90"/>
      <c r="SNG175" s="90"/>
      <c r="SNH175" s="90"/>
      <c r="SNI175" s="90"/>
      <c r="SNJ175" s="90"/>
      <c r="SNK175" s="90"/>
      <c r="SNL175" s="90"/>
      <c r="SNM175" s="90"/>
      <c r="SNN175" s="90"/>
      <c r="SNO175" s="90"/>
      <c r="SNP175" s="90"/>
      <c r="SNQ175" s="90"/>
      <c r="SNR175" s="90"/>
      <c r="SNS175" s="90"/>
      <c r="SNT175" s="90"/>
      <c r="SNU175" s="90"/>
      <c r="SNV175" s="90"/>
      <c r="SNW175" s="90"/>
      <c r="SNX175" s="90"/>
      <c r="SNY175" s="90"/>
      <c r="SNZ175" s="90"/>
      <c r="SOA175" s="90"/>
      <c r="SOB175" s="90"/>
      <c r="SOC175" s="90"/>
      <c r="SOD175" s="90"/>
      <c r="SOE175" s="90"/>
      <c r="SOF175" s="90"/>
      <c r="SOG175" s="90"/>
      <c r="SOH175" s="90"/>
      <c r="SOI175" s="90"/>
      <c r="SOJ175" s="90"/>
      <c r="SOK175" s="90"/>
      <c r="SOL175" s="90"/>
      <c r="SOM175" s="90"/>
      <c r="SON175" s="90"/>
      <c r="SOO175" s="90"/>
      <c r="SOP175" s="90"/>
      <c r="SOQ175" s="90"/>
      <c r="SOR175" s="90"/>
      <c r="SOS175" s="90"/>
      <c r="SOT175" s="90"/>
      <c r="SOU175" s="90"/>
      <c r="SOV175" s="90"/>
      <c r="SOW175" s="90"/>
      <c r="SOX175" s="90"/>
      <c r="SOY175" s="90"/>
      <c r="SOZ175" s="90"/>
      <c r="SPA175" s="90"/>
      <c r="SPB175" s="90"/>
      <c r="SPC175" s="90"/>
      <c r="SPD175" s="90"/>
      <c r="SPE175" s="90"/>
      <c r="SPF175" s="90"/>
      <c r="SPG175" s="90"/>
      <c r="SPH175" s="90"/>
      <c r="SPI175" s="90"/>
      <c r="SPJ175" s="90"/>
      <c r="SPK175" s="90"/>
      <c r="SPL175" s="90"/>
      <c r="SPM175" s="90"/>
      <c r="SPN175" s="90"/>
      <c r="SPO175" s="90"/>
      <c r="SPP175" s="90"/>
      <c r="SPQ175" s="90"/>
      <c r="SPR175" s="90"/>
      <c r="SPS175" s="90"/>
      <c r="SPT175" s="90"/>
      <c r="SPU175" s="90"/>
      <c r="SPV175" s="90"/>
      <c r="SPW175" s="90"/>
      <c r="SPX175" s="90"/>
      <c r="SPY175" s="90"/>
      <c r="SPZ175" s="90"/>
      <c r="SQA175" s="90"/>
      <c r="SQB175" s="90"/>
      <c r="SQC175" s="90"/>
      <c r="SQD175" s="90"/>
      <c r="SQE175" s="90"/>
      <c r="SQF175" s="90"/>
      <c r="SQG175" s="90"/>
      <c r="SQH175" s="90"/>
      <c r="SQI175" s="90"/>
      <c r="SQJ175" s="90"/>
      <c r="SQK175" s="90"/>
      <c r="SQL175" s="90"/>
      <c r="SQM175" s="90"/>
      <c r="SQN175" s="90"/>
      <c r="SQO175" s="90"/>
      <c r="SQP175" s="90"/>
      <c r="SQQ175" s="90"/>
      <c r="SQR175" s="90"/>
      <c r="SQS175" s="90"/>
      <c r="SQT175" s="90"/>
      <c r="SQU175" s="90"/>
      <c r="SQV175" s="90"/>
      <c r="SQW175" s="90"/>
      <c r="SQX175" s="90"/>
      <c r="SQY175" s="90"/>
      <c r="SQZ175" s="90"/>
      <c r="SRA175" s="90"/>
      <c r="SRB175" s="90"/>
      <c r="SRC175" s="90"/>
      <c r="SRD175" s="90"/>
      <c r="SRE175" s="90"/>
      <c r="SRF175" s="90"/>
      <c r="SRG175" s="90"/>
      <c r="SRH175" s="90"/>
      <c r="SRI175" s="90"/>
      <c r="SRJ175" s="90"/>
      <c r="SRK175" s="90"/>
      <c r="SRL175" s="90"/>
      <c r="SRM175" s="90"/>
      <c r="SRN175" s="90"/>
      <c r="SRO175" s="90"/>
      <c r="SRP175" s="90"/>
      <c r="SRQ175" s="90"/>
      <c r="SRR175" s="90"/>
      <c r="SRS175" s="90"/>
      <c r="SRT175" s="90"/>
      <c r="SRU175" s="90"/>
      <c r="SRV175" s="90"/>
      <c r="SRW175" s="90"/>
      <c r="SRX175" s="90"/>
      <c r="SRY175" s="90"/>
      <c r="SRZ175" s="90"/>
      <c r="SSA175" s="90"/>
      <c r="SSB175" s="90"/>
      <c r="SSC175" s="90"/>
      <c r="SSD175" s="90"/>
      <c r="SSE175" s="90"/>
      <c r="SSF175" s="90"/>
      <c r="SSG175" s="90"/>
      <c r="SSH175" s="90"/>
      <c r="SSI175" s="90"/>
      <c r="SSJ175" s="90"/>
      <c r="SSK175" s="90"/>
      <c r="SSL175" s="90"/>
      <c r="SSM175" s="90"/>
      <c r="SSN175" s="90"/>
      <c r="SSO175" s="90"/>
      <c r="SSP175" s="90"/>
      <c r="SSQ175" s="90"/>
      <c r="SSR175" s="90"/>
      <c r="SSS175" s="90"/>
      <c r="SST175" s="90"/>
      <c r="SSU175" s="90"/>
      <c r="SSV175" s="90"/>
      <c r="SSW175" s="90"/>
      <c r="SSX175" s="90"/>
      <c r="SSY175" s="90"/>
      <c r="SSZ175" s="90"/>
      <c r="STA175" s="90"/>
      <c r="STB175" s="90"/>
      <c r="STC175" s="90"/>
      <c r="STD175" s="90"/>
      <c r="STE175" s="90"/>
      <c r="STF175" s="90"/>
      <c r="STG175" s="90"/>
      <c r="STH175" s="90"/>
      <c r="STI175" s="90"/>
      <c r="STJ175" s="90"/>
      <c r="STK175" s="90"/>
      <c r="STL175" s="90"/>
      <c r="STM175" s="90"/>
      <c r="STN175" s="90"/>
      <c r="STO175" s="90"/>
      <c r="STP175" s="90"/>
      <c r="STQ175" s="90"/>
      <c r="STR175" s="90"/>
      <c r="STS175" s="90"/>
      <c r="STT175" s="90"/>
      <c r="STU175" s="90"/>
      <c r="STV175" s="90"/>
      <c r="STW175" s="90"/>
      <c r="STX175" s="90"/>
      <c r="STY175" s="90"/>
      <c r="STZ175" s="90"/>
      <c r="SUA175" s="90"/>
      <c r="SUB175" s="90"/>
      <c r="SUC175" s="90"/>
      <c r="SUD175" s="90"/>
      <c r="SUE175" s="90"/>
      <c r="SUF175" s="90"/>
      <c r="SUG175" s="90"/>
      <c r="SUH175" s="90"/>
      <c r="SUI175" s="90"/>
      <c r="SUJ175" s="90"/>
      <c r="SUK175" s="90"/>
      <c r="SUL175" s="90"/>
      <c r="SUM175" s="90"/>
      <c r="SUN175" s="90"/>
      <c r="SUO175" s="90"/>
      <c r="SUP175" s="90"/>
      <c r="SUQ175" s="90"/>
      <c r="SUR175" s="90"/>
      <c r="SUS175" s="90"/>
      <c r="SUT175" s="90"/>
      <c r="SUU175" s="90"/>
      <c r="SUV175" s="90"/>
      <c r="SUW175" s="90"/>
      <c r="SUX175" s="90"/>
      <c r="SUY175" s="90"/>
      <c r="SUZ175" s="90"/>
      <c r="SVA175" s="90"/>
      <c r="SVB175" s="90"/>
      <c r="SVC175" s="90"/>
      <c r="SVD175" s="90"/>
      <c r="SVE175" s="90"/>
      <c r="SVF175" s="90"/>
      <c r="SVG175" s="90"/>
      <c r="SVH175" s="90"/>
      <c r="SVI175" s="90"/>
      <c r="SVJ175" s="90"/>
      <c r="SVK175" s="90"/>
      <c r="SVL175" s="90"/>
      <c r="SVM175" s="90"/>
      <c r="SVN175" s="90"/>
      <c r="SVO175" s="90"/>
      <c r="SVP175" s="90"/>
      <c r="SVQ175" s="90"/>
      <c r="SVR175" s="90"/>
      <c r="SVS175" s="90"/>
      <c r="SVT175" s="90"/>
      <c r="SVU175" s="90"/>
      <c r="SVV175" s="90"/>
      <c r="SVW175" s="90"/>
      <c r="SVX175" s="90"/>
      <c r="SVY175" s="90"/>
      <c r="SVZ175" s="90"/>
      <c r="SWA175" s="90"/>
      <c r="SWB175" s="90"/>
      <c r="SWC175" s="90"/>
      <c r="SWD175" s="90"/>
      <c r="SWE175" s="90"/>
      <c r="SWF175" s="90"/>
      <c r="SWG175" s="90"/>
      <c r="SWH175" s="90"/>
      <c r="SWI175" s="90"/>
      <c r="SWJ175" s="90"/>
      <c r="SWK175" s="90"/>
      <c r="SWL175" s="90"/>
      <c r="SWM175" s="90"/>
      <c r="SWN175" s="90"/>
      <c r="SWO175" s="90"/>
      <c r="SWP175" s="90"/>
      <c r="SWQ175" s="90"/>
      <c r="SWR175" s="90"/>
      <c r="SWS175" s="90"/>
      <c r="SWT175" s="90"/>
      <c r="SWU175" s="90"/>
      <c r="SWV175" s="90"/>
      <c r="SWW175" s="90"/>
      <c r="SWX175" s="90"/>
      <c r="SWY175" s="90"/>
      <c r="SWZ175" s="90"/>
      <c r="SXA175" s="90"/>
      <c r="SXB175" s="90"/>
      <c r="SXC175" s="90"/>
      <c r="SXD175" s="90"/>
      <c r="SXE175" s="90"/>
      <c r="SXF175" s="90"/>
      <c r="SXG175" s="90"/>
      <c r="SXH175" s="90"/>
      <c r="SXI175" s="90"/>
      <c r="SXJ175" s="90"/>
      <c r="SXK175" s="90"/>
      <c r="SXL175" s="90"/>
      <c r="SXM175" s="90"/>
      <c r="SXN175" s="90"/>
      <c r="SXO175" s="90"/>
      <c r="SXP175" s="90"/>
      <c r="SXQ175" s="90"/>
      <c r="SXR175" s="90"/>
      <c r="SXS175" s="90"/>
      <c r="SXT175" s="90"/>
      <c r="SXU175" s="90"/>
      <c r="SXV175" s="90"/>
      <c r="SXW175" s="90"/>
      <c r="SXX175" s="90"/>
      <c r="SXY175" s="90"/>
      <c r="SXZ175" s="90"/>
      <c r="SYA175" s="90"/>
      <c r="SYB175" s="90"/>
      <c r="SYC175" s="90"/>
      <c r="SYD175" s="90"/>
      <c r="SYE175" s="90"/>
      <c r="SYF175" s="90"/>
      <c r="SYG175" s="90"/>
      <c r="SYH175" s="90"/>
      <c r="SYI175" s="90"/>
      <c r="SYJ175" s="90"/>
      <c r="SYK175" s="90"/>
      <c r="SYL175" s="90"/>
      <c r="SYM175" s="90"/>
      <c r="SYN175" s="90"/>
      <c r="SYO175" s="90"/>
      <c r="SYP175" s="90"/>
      <c r="SYQ175" s="90"/>
      <c r="SYR175" s="90"/>
      <c r="SYS175" s="90"/>
      <c r="SYT175" s="90"/>
      <c r="SYU175" s="90"/>
      <c r="SYV175" s="90"/>
      <c r="SYW175" s="90"/>
      <c r="SYX175" s="90"/>
      <c r="SYY175" s="90"/>
      <c r="SYZ175" s="90"/>
      <c r="SZA175" s="90"/>
      <c r="SZB175" s="90"/>
      <c r="SZC175" s="90"/>
      <c r="SZD175" s="90"/>
      <c r="SZE175" s="90"/>
      <c r="SZF175" s="90"/>
      <c r="SZG175" s="90"/>
      <c r="SZH175" s="90"/>
      <c r="SZI175" s="90"/>
      <c r="SZJ175" s="90"/>
      <c r="SZK175" s="90"/>
      <c r="SZL175" s="90"/>
      <c r="SZM175" s="90"/>
      <c r="SZN175" s="90"/>
      <c r="SZO175" s="90"/>
      <c r="SZP175" s="90"/>
      <c r="SZQ175" s="90"/>
      <c r="SZR175" s="90"/>
      <c r="SZS175" s="90"/>
      <c r="SZT175" s="90"/>
      <c r="SZU175" s="90"/>
      <c r="SZV175" s="90"/>
      <c r="SZW175" s="90"/>
      <c r="SZX175" s="90"/>
      <c r="SZY175" s="90"/>
      <c r="SZZ175" s="90"/>
      <c r="TAA175" s="90"/>
      <c r="TAB175" s="90"/>
      <c r="TAC175" s="90"/>
      <c r="TAD175" s="90"/>
      <c r="TAE175" s="90"/>
      <c r="TAF175" s="90"/>
      <c r="TAG175" s="90"/>
      <c r="TAH175" s="90"/>
      <c r="TAI175" s="90"/>
      <c r="TAJ175" s="90"/>
      <c r="TAK175" s="90"/>
      <c r="TAL175" s="90"/>
      <c r="TAM175" s="90"/>
      <c r="TAN175" s="90"/>
      <c r="TAO175" s="90"/>
      <c r="TAP175" s="90"/>
      <c r="TAQ175" s="90"/>
      <c r="TAR175" s="90"/>
      <c r="TAS175" s="90"/>
      <c r="TAT175" s="90"/>
      <c r="TAU175" s="90"/>
      <c r="TAV175" s="90"/>
      <c r="TAW175" s="90"/>
      <c r="TAX175" s="90"/>
      <c r="TAY175" s="90"/>
      <c r="TAZ175" s="90"/>
      <c r="TBA175" s="90"/>
      <c r="TBB175" s="90"/>
      <c r="TBC175" s="90"/>
      <c r="TBD175" s="90"/>
      <c r="TBE175" s="90"/>
      <c r="TBF175" s="90"/>
      <c r="TBG175" s="90"/>
      <c r="TBH175" s="90"/>
      <c r="TBI175" s="90"/>
      <c r="TBJ175" s="90"/>
      <c r="TBK175" s="90"/>
      <c r="TBL175" s="90"/>
      <c r="TBM175" s="90"/>
      <c r="TBN175" s="90"/>
      <c r="TBO175" s="90"/>
      <c r="TBP175" s="90"/>
      <c r="TBQ175" s="90"/>
      <c r="TBR175" s="90"/>
      <c r="TBS175" s="90"/>
      <c r="TBT175" s="90"/>
      <c r="TBU175" s="90"/>
      <c r="TBV175" s="90"/>
      <c r="TBW175" s="90"/>
      <c r="TBX175" s="90"/>
      <c r="TBY175" s="90"/>
      <c r="TBZ175" s="90"/>
      <c r="TCA175" s="90"/>
      <c r="TCB175" s="90"/>
      <c r="TCC175" s="90"/>
      <c r="TCD175" s="90"/>
      <c r="TCE175" s="90"/>
      <c r="TCF175" s="90"/>
      <c r="TCG175" s="90"/>
      <c r="TCH175" s="90"/>
      <c r="TCI175" s="90"/>
      <c r="TCJ175" s="90"/>
      <c r="TCK175" s="90"/>
      <c r="TCL175" s="90"/>
      <c r="TCM175" s="90"/>
      <c r="TCN175" s="90"/>
      <c r="TCO175" s="90"/>
      <c r="TCP175" s="90"/>
      <c r="TCQ175" s="90"/>
      <c r="TCR175" s="90"/>
      <c r="TCS175" s="90"/>
      <c r="TCT175" s="90"/>
      <c r="TCU175" s="90"/>
      <c r="TCV175" s="90"/>
      <c r="TCW175" s="90"/>
      <c r="TCX175" s="90"/>
      <c r="TCY175" s="90"/>
      <c r="TCZ175" s="90"/>
      <c r="TDA175" s="90"/>
      <c r="TDB175" s="90"/>
      <c r="TDC175" s="90"/>
      <c r="TDD175" s="90"/>
      <c r="TDE175" s="90"/>
      <c r="TDF175" s="90"/>
      <c r="TDG175" s="90"/>
      <c r="TDH175" s="90"/>
      <c r="TDI175" s="90"/>
      <c r="TDJ175" s="90"/>
      <c r="TDK175" s="90"/>
      <c r="TDL175" s="90"/>
      <c r="TDM175" s="90"/>
      <c r="TDN175" s="90"/>
      <c r="TDO175" s="90"/>
      <c r="TDP175" s="90"/>
      <c r="TDQ175" s="90"/>
      <c r="TDR175" s="90"/>
      <c r="TDS175" s="90"/>
      <c r="TDT175" s="90"/>
      <c r="TDU175" s="90"/>
      <c r="TDV175" s="90"/>
      <c r="TDW175" s="90"/>
      <c r="TDX175" s="90"/>
      <c r="TDY175" s="90"/>
      <c r="TDZ175" s="90"/>
      <c r="TEA175" s="90"/>
      <c r="TEB175" s="90"/>
      <c r="TEC175" s="90"/>
      <c r="TED175" s="90"/>
      <c r="TEE175" s="90"/>
      <c r="TEF175" s="90"/>
      <c r="TEG175" s="90"/>
      <c r="TEH175" s="90"/>
      <c r="TEI175" s="90"/>
      <c r="TEJ175" s="90"/>
      <c r="TEK175" s="90"/>
      <c r="TEL175" s="90"/>
      <c r="TEM175" s="90"/>
      <c r="TEN175" s="90"/>
      <c r="TEO175" s="90"/>
      <c r="TEP175" s="90"/>
      <c r="TEQ175" s="90"/>
      <c r="TER175" s="90"/>
      <c r="TES175" s="90"/>
      <c r="TET175" s="90"/>
      <c r="TEU175" s="90"/>
      <c r="TEV175" s="90"/>
      <c r="TEW175" s="90"/>
      <c r="TEX175" s="90"/>
      <c r="TEY175" s="90"/>
      <c r="TEZ175" s="90"/>
      <c r="TFA175" s="90"/>
      <c r="TFB175" s="90"/>
      <c r="TFC175" s="90"/>
      <c r="TFD175" s="90"/>
      <c r="TFE175" s="90"/>
      <c r="TFF175" s="90"/>
      <c r="TFG175" s="90"/>
      <c r="TFH175" s="90"/>
      <c r="TFI175" s="90"/>
      <c r="TFJ175" s="90"/>
      <c r="TFK175" s="90"/>
      <c r="TFL175" s="90"/>
      <c r="TFM175" s="90"/>
      <c r="TFN175" s="90"/>
      <c r="TFO175" s="90"/>
      <c r="TFP175" s="90"/>
      <c r="TFQ175" s="90"/>
      <c r="TFR175" s="90"/>
      <c r="TFS175" s="90"/>
      <c r="TFT175" s="90"/>
      <c r="TFU175" s="90"/>
      <c r="TFV175" s="90"/>
      <c r="TFW175" s="90"/>
      <c r="TFX175" s="90"/>
      <c r="TFY175" s="90"/>
      <c r="TFZ175" s="90"/>
      <c r="TGA175" s="90"/>
      <c r="TGB175" s="90"/>
      <c r="TGC175" s="90"/>
      <c r="TGD175" s="90"/>
      <c r="TGE175" s="90"/>
      <c r="TGF175" s="90"/>
      <c r="TGG175" s="90"/>
      <c r="TGH175" s="90"/>
      <c r="TGI175" s="90"/>
      <c r="TGJ175" s="90"/>
      <c r="TGK175" s="90"/>
      <c r="TGL175" s="90"/>
      <c r="TGM175" s="90"/>
      <c r="TGN175" s="90"/>
      <c r="TGO175" s="90"/>
      <c r="TGP175" s="90"/>
      <c r="TGQ175" s="90"/>
      <c r="TGR175" s="90"/>
      <c r="TGS175" s="90"/>
      <c r="TGT175" s="90"/>
      <c r="TGU175" s="90"/>
      <c r="TGV175" s="90"/>
      <c r="TGW175" s="90"/>
      <c r="TGX175" s="90"/>
      <c r="TGY175" s="90"/>
      <c r="TGZ175" s="90"/>
      <c r="THA175" s="90"/>
      <c r="THB175" s="90"/>
      <c r="THC175" s="90"/>
      <c r="THD175" s="90"/>
      <c r="THE175" s="90"/>
      <c r="THF175" s="90"/>
      <c r="THG175" s="90"/>
      <c r="THH175" s="90"/>
      <c r="THI175" s="90"/>
      <c r="THJ175" s="90"/>
      <c r="THK175" s="90"/>
      <c r="THL175" s="90"/>
      <c r="THM175" s="90"/>
      <c r="THN175" s="90"/>
      <c r="THO175" s="90"/>
      <c r="THP175" s="90"/>
      <c r="THQ175" s="90"/>
      <c r="THR175" s="90"/>
      <c r="THS175" s="90"/>
      <c r="THT175" s="90"/>
      <c r="THU175" s="90"/>
      <c r="THV175" s="90"/>
      <c r="THW175" s="90"/>
      <c r="THX175" s="90"/>
      <c r="THY175" s="90"/>
      <c r="THZ175" s="90"/>
      <c r="TIA175" s="90"/>
      <c r="TIB175" s="90"/>
      <c r="TIC175" s="90"/>
      <c r="TID175" s="90"/>
      <c r="TIE175" s="90"/>
      <c r="TIF175" s="90"/>
      <c r="TIG175" s="90"/>
      <c r="TIH175" s="90"/>
      <c r="TII175" s="90"/>
      <c r="TIJ175" s="90"/>
      <c r="TIK175" s="90"/>
      <c r="TIL175" s="90"/>
      <c r="TIM175" s="90"/>
      <c r="TIN175" s="90"/>
      <c r="TIO175" s="90"/>
      <c r="TIP175" s="90"/>
      <c r="TIQ175" s="90"/>
      <c r="TIR175" s="90"/>
      <c r="TIS175" s="90"/>
      <c r="TIT175" s="90"/>
      <c r="TIU175" s="90"/>
      <c r="TIV175" s="90"/>
      <c r="TIW175" s="90"/>
      <c r="TIX175" s="90"/>
      <c r="TIY175" s="90"/>
      <c r="TIZ175" s="90"/>
      <c r="TJA175" s="90"/>
      <c r="TJB175" s="90"/>
      <c r="TJC175" s="90"/>
      <c r="TJD175" s="90"/>
      <c r="TJE175" s="90"/>
      <c r="TJF175" s="90"/>
      <c r="TJG175" s="90"/>
      <c r="TJH175" s="90"/>
      <c r="TJI175" s="90"/>
      <c r="TJJ175" s="90"/>
      <c r="TJK175" s="90"/>
      <c r="TJL175" s="90"/>
      <c r="TJM175" s="90"/>
      <c r="TJN175" s="90"/>
      <c r="TJO175" s="90"/>
      <c r="TJP175" s="90"/>
      <c r="TJQ175" s="90"/>
      <c r="TJR175" s="90"/>
      <c r="TJS175" s="90"/>
      <c r="TJT175" s="90"/>
      <c r="TJU175" s="90"/>
      <c r="TJV175" s="90"/>
      <c r="TJW175" s="90"/>
      <c r="TJX175" s="90"/>
      <c r="TJY175" s="90"/>
      <c r="TJZ175" s="90"/>
      <c r="TKA175" s="90"/>
      <c r="TKB175" s="90"/>
      <c r="TKC175" s="90"/>
      <c r="TKD175" s="90"/>
      <c r="TKE175" s="90"/>
      <c r="TKF175" s="90"/>
      <c r="TKG175" s="90"/>
      <c r="TKH175" s="90"/>
      <c r="TKI175" s="90"/>
      <c r="TKJ175" s="90"/>
      <c r="TKK175" s="90"/>
      <c r="TKL175" s="90"/>
      <c r="TKM175" s="90"/>
      <c r="TKN175" s="90"/>
      <c r="TKO175" s="90"/>
      <c r="TKP175" s="90"/>
      <c r="TKQ175" s="90"/>
      <c r="TKR175" s="90"/>
      <c r="TKS175" s="90"/>
      <c r="TKT175" s="90"/>
      <c r="TKU175" s="90"/>
      <c r="TKV175" s="90"/>
      <c r="TKW175" s="90"/>
      <c r="TKX175" s="90"/>
      <c r="TKY175" s="90"/>
      <c r="TKZ175" s="90"/>
      <c r="TLA175" s="90"/>
      <c r="TLB175" s="90"/>
      <c r="TLC175" s="90"/>
      <c r="TLD175" s="90"/>
      <c r="TLE175" s="90"/>
      <c r="TLF175" s="90"/>
      <c r="TLG175" s="90"/>
      <c r="TLH175" s="90"/>
      <c r="TLI175" s="90"/>
      <c r="TLJ175" s="90"/>
      <c r="TLK175" s="90"/>
      <c r="TLL175" s="90"/>
      <c r="TLM175" s="90"/>
      <c r="TLN175" s="90"/>
      <c r="TLO175" s="90"/>
      <c r="TLP175" s="90"/>
      <c r="TLQ175" s="90"/>
      <c r="TLR175" s="90"/>
      <c r="TLS175" s="90"/>
      <c r="TLT175" s="90"/>
      <c r="TLU175" s="90"/>
      <c r="TLV175" s="90"/>
      <c r="TLW175" s="90"/>
      <c r="TLX175" s="90"/>
      <c r="TLY175" s="90"/>
      <c r="TLZ175" s="90"/>
      <c r="TMA175" s="90"/>
      <c r="TMB175" s="90"/>
      <c r="TMC175" s="90"/>
      <c r="TMD175" s="90"/>
      <c r="TME175" s="90"/>
      <c r="TMF175" s="90"/>
      <c r="TMG175" s="90"/>
      <c r="TMH175" s="90"/>
      <c r="TMI175" s="90"/>
      <c r="TMJ175" s="90"/>
      <c r="TMK175" s="90"/>
      <c r="TML175" s="90"/>
      <c r="TMM175" s="90"/>
      <c r="TMN175" s="90"/>
      <c r="TMO175" s="90"/>
      <c r="TMP175" s="90"/>
      <c r="TMQ175" s="90"/>
      <c r="TMR175" s="90"/>
      <c r="TMS175" s="90"/>
      <c r="TMT175" s="90"/>
      <c r="TMU175" s="90"/>
      <c r="TMV175" s="90"/>
      <c r="TMW175" s="90"/>
      <c r="TMX175" s="90"/>
      <c r="TMY175" s="90"/>
      <c r="TMZ175" s="90"/>
      <c r="TNA175" s="90"/>
      <c r="TNB175" s="90"/>
      <c r="TNC175" s="90"/>
      <c r="TND175" s="90"/>
      <c r="TNE175" s="90"/>
      <c r="TNF175" s="90"/>
      <c r="TNG175" s="90"/>
      <c r="TNH175" s="90"/>
      <c r="TNI175" s="90"/>
      <c r="TNJ175" s="90"/>
      <c r="TNK175" s="90"/>
      <c r="TNL175" s="90"/>
      <c r="TNM175" s="90"/>
      <c r="TNN175" s="90"/>
      <c r="TNO175" s="90"/>
      <c r="TNP175" s="90"/>
      <c r="TNQ175" s="90"/>
      <c r="TNR175" s="90"/>
      <c r="TNS175" s="90"/>
      <c r="TNT175" s="90"/>
      <c r="TNU175" s="90"/>
      <c r="TNV175" s="90"/>
      <c r="TNW175" s="90"/>
      <c r="TNX175" s="90"/>
      <c r="TNY175" s="90"/>
      <c r="TNZ175" s="90"/>
      <c r="TOA175" s="90"/>
      <c r="TOB175" s="90"/>
      <c r="TOC175" s="90"/>
      <c r="TOD175" s="90"/>
      <c r="TOE175" s="90"/>
      <c r="TOF175" s="90"/>
      <c r="TOG175" s="90"/>
      <c r="TOH175" s="90"/>
      <c r="TOI175" s="90"/>
      <c r="TOJ175" s="90"/>
      <c r="TOK175" s="90"/>
      <c r="TOL175" s="90"/>
      <c r="TOM175" s="90"/>
      <c r="TON175" s="90"/>
      <c r="TOO175" s="90"/>
      <c r="TOP175" s="90"/>
      <c r="TOQ175" s="90"/>
      <c r="TOR175" s="90"/>
      <c r="TOS175" s="90"/>
      <c r="TOT175" s="90"/>
      <c r="TOU175" s="90"/>
      <c r="TOV175" s="90"/>
      <c r="TOW175" s="90"/>
      <c r="TOX175" s="90"/>
      <c r="TOY175" s="90"/>
      <c r="TOZ175" s="90"/>
      <c r="TPA175" s="90"/>
      <c r="TPB175" s="90"/>
      <c r="TPC175" s="90"/>
      <c r="TPD175" s="90"/>
      <c r="TPE175" s="90"/>
      <c r="TPF175" s="90"/>
      <c r="TPG175" s="90"/>
      <c r="TPH175" s="90"/>
      <c r="TPI175" s="90"/>
      <c r="TPJ175" s="90"/>
      <c r="TPK175" s="90"/>
      <c r="TPL175" s="90"/>
      <c r="TPM175" s="90"/>
      <c r="TPN175" s="90"/>
      <c r="TPO175" s="90"/>
      <c r="TPP175" s="90"/>
      <c r="TPQ175" s="90"/>
      <c r="TPR175" s="90"/>
      <c r="TPS175" s="90"/>
      <c r="TPT175" s="90"/>
      <c r="TPU175" s="90"/>
      <c r="TPV175" s="90"/>
      <c r="TPW175" s="90"/>
      <c r="TPX175" s="90"/>
      <c r="TPY175" s="90"/>
      <c r="TPZ175" s="90"/>
      <c r="TQA175" s="90"/>
      <c r="TQB175" s="90"/>
      <c r="TQC175" s="90"/>
      <c r="TQD175" s="90"/>
      <c r="TQE175" s="90"/>
      <c r="TQF175" s="90"/>
      <c r="TQG175" s="90"/>
      <c r="TQH175" s="90"/>
      <c r="TQI175" s="90"/>
      <c r="TQJ175" s="90"/>
      <c r="TQK175" s="90"/>
      <c r="TQL175" s="90"/>
      <c r="TQM175" s="90"/>
      <c r="TQN175" s="90"/>
      <c r="TQO175" s="90"/>
      <c r="TQP175" s="90"/>
      <c r="TQQ175" s="90"/>
      <c r="TQR175" s="90"/>
      <c r="TQS175" s="90"/>
      <c r="TQT175" s="90"/>
      <c r="TQU175" s="90"/>
      <c r="TQV175" s="90"/>
      <c r="TQW175" s="90"/>
      <c r="TQX175" s="90"/>
      <c r="TQY175" s="90"/>
      <c r="TQZ175" s="90"/>
      <c r="TRA175" s="90"/>
      <c r="TRB175" s="90"/>
      <c r="TRC175" s="90"/>
      <c r="TRD175" s="90"/>
      <c r="TRE175" s="90"/>
      <c r="TRF175" s="90"/>
      <c r="TRG175" s="90"/>
      <c r="TRH175" s="90"/>
      <c r="TRI175" s="90"/>
      <c r="TRJ175" s="90"/>
      <c r="TRK175" s="90"/>
      <c r="TRL175" s="90"/>
      <c r="TRM175" s="90"/>
      <c r="TRN175" s="90"/>
      <c r="TRO175" s="90"/>
      <c r="TRP175" s="90"/>
      <c r="TRQ175" s="90"/>
      <c r="TRR175" s="90"/>
      <c r="TRS175" s="90"/>
      <c r="TRT175" s="90"/>
      <c r="TRU175" s="90"/>
      <c r="TRV175" s="90"/>
      <c r="TRW175" s="90"/>
      <c r="TRX175" s="90"/>
      <c r="TRY175" s="90"/>
      <c r="TRZ175" s="90"/>
      <c r="TSA175" s="90"/>
      <c r="TSB175" s="90"/>
      <c r="TSC175" s="90"/>
      <c r="TSD175" s="90"/>
      <c r="TSE175" s="90"/>
      <c r="TSF175" s="90"/>
      <c r="TSG175" s="90"/>
      <c r="TSH175" s="90"/>
      <c r="TSI175" s="90"/>
      <c r="TSJ175" s="90"/>
      <c r="TSK175" s="90"/>
      <c r="TSL175" s="90"/>
      <c r="TSM175" s="90"/>
      <c r="TSN175" s="90"/>
      <c r="TSO175" s="90"/>
      <c r="TSP175" s="90"/>
      <c r="TSQ175" s="90"/>
      <c r="TSR175" s="90"/>
      <c r="TSS175" s="90"/>
      <c r="TST175" s="90"/>
      <c r="TSU175" s="90"/>
      <c r="TSV175" s="90"/>
      <c r="TSW175" s="90"/>
      <c r="TSX175" s="90"/>
      <c r="TSY175" s="90"/>
      <c r="TSZ175" s="90"/>
      <c r="TTA175" s="90"/>
      <c r="TTB175" s="90"/>
      <c r="TTC175" s="90"/>
      <c r="TTD175" s="90"/>
      <c r="TTE175" s="90"/>
      <c r="TTF175" s="90"/>
      <c r="TTG175" s="90"/>
      <c r="TTH175" s="90"/>
      <c r="TTI175" s="90"/>
      <c r="TTJ175" s="90"/>
      <c r="TTK175" s="90"/>
      <c r="TTL175" s="90"/>
      <c r="TTM175" s="90"/>
      <c r="TTN175" s="90"/>
      <c r="TTO175" s="90"/>
      <c r="TTP175" s="90"/>
      <c r="TTQ175" s="90"/>
      <c r="TTR175" s="90"/>
      <c r="TTS175" s="90"/>
      <c r="TTT175" s="90"/>
      <c r="TTU175" s="90"/>
      <c r="TTV175" s="90"/>
      <c r="TTW175" s="90"/>
      <c r="TTX175" s="90"/>
      <c r="TTY175" s="90"/>
      <c r="TTZ175" s="90"/>
      <c r="TUA175" s="90"/>
      <c r="TUB175" s="90"/>
      <c r="TUC175" s="90"/>
      <c r="TUD175" s="90"/>
      <c r="TUE175" s="90"/>
      <c r="TUF175" s="90"/>
      <c r="TUG175" s="90"/>
      <c r="TUH175" s="90"/>
      <c r="TUI175" s="90"/>
      <c r="TUJ175" s="90"/>
      <c r="TUK175" s="90"/>
      <c r="TUL175" s="90"/>
      <c r="TUM175" s="90"/>
      <c r="TUN175" s="90"/>
      <c r="TUO175" s="90"/>
      <c r="TUP175" s="90"/>
      <c r="TUQ175" s="90"/>
      <c r="TUR175" s="90"/>
      <c r="TUS175" s="90"/>
      <c r="TUT175" s="90"/>
      <c r="TUU175" s="90"/>
      <c r="TUV175" s="90"/>
      <c r="TUW175" s="90"/>
      <c r="TUX175" s="90"/>
      <c r="TUY175" s="90"/>
      <c r="TUZ175" s="90"/>
      <c r="TVA175" s="90"/>
      <c r="TVB175" s="90"/>
      <c r="TVC175" s="90"/>
      <c r="TVD175" s="90"/>
      <c r="TVE175" s="90"/>
      <c r="TVF175" s="90"/>
      <c r="TVG175" s="90"/>
      <c r="TVH175" s="90"/>
      <c r="TVI175" s="90"/>
      <c r="TVJ175" s="90"/>
      <c r="TVK175" s="90"/>
      <c r="TVL175" s="90"/>
      <c r="TVM175" s="90"/>
      <c r="TVN175" s="90"/>
      <c r="TVO175" s="90"/>
      <c r="TVP175" s="90"/>
      <c r="TVQ175" s="90"/>
      <c r="TVR175" s="90"/>
      <c r="TVS175" s="90"/>
      <c r="TVT175" s="90"/>
      <c r="TVU175" s="90"/>
      <c r="TVV175" s="90"/>
      <c r="TVW175" s="90"/>
      <c r="TVX175" s="90"/>
      <c r="TVY175" s="90"/>
      <c r="TVZ175" s="90"/>
      <c r="TWA175" s="90"/>
      <c r="TWB175" s="90"/>
      <c r="TWC175" s="90"/>
      <c r="TWD175" s="90"/>
      <c r="TWE175" s="90"/>
      <c r="TWF175" s="90"/>
      <c r="TWG175" s="90"/>
      <c r="TWH175" s="90"/>
      <c r="TWI175" s="90"/>
      <c r="TWJ175" s="90"/>
      <c r="TWK175" s="90"/>
      <c r="TWL175" s="90"/>
      <c r="TWM175" s="90"/>
      <c r="TWN175" s="90"/>
      <c r="TWO175" s="90"/>
      <c r="TWP175" s="90"/>
      <c r="TWQ175" s="90"/>
      <c r="TWR175" s="90"/>
      <c r="TWS175" s="90"/>
      <c r="TWT175" s="90"/>
      <c r="TWU175" s="90"/>
      <c r="TWV175" s="90"/>
      <c r="TWW175" s="90"/>
      <c r="TWX175" s="90"/>
      <c r="TWY175" s="90"/>
      <c r="TWZ175" s="90"/>
      <c r="TXA175" s="90"/>
      <c r="TXB175" s="90"/>
      <c r="TXC175" s="90"/>
      <c r="TXD175" s="90"/>
      <c r="TXE175" s="90"/>
      <c r="TXF175" s="90"/>
      <c r="TXG175" s="90"/>
      <c r="TXH175" s="90"/>
      <c r="TXI175" s="90"/>
      <c r="TXJ175" s="90"/>
      <c r="TXK175" s="90"/>
      <c r="TXL175" s="90"/>
      <c r="TXM175" s="90"/>
      <c r="TXN175" s="90"/>
      <c r="TXO175" s="90"/>
      <c r="TXP175" s="90"/>
      <c r="TXQ175" s="90"/>
      <c r="TXR175" s="90"/>
      <c r="TXS175" s="90"/>
      <c r="TXT175" s="90"/>
      <c r="TXU175" s="90"/>
      <c r="TXV175" s="90"/>
      <c r="TXW175" s="90"/>
      <c r="TXX175" s="90"/>
      <c r="TXY175" s="90"/>
      <c r="TXZ175" s="90"/>
      <c r="TYA175" s="90"/>
      <c r="TYB175" s="90"/>
      <c r="TYC175" s="90"/>
      <c r="TYD175" s="90"/>
      <c r="TYE175" s="90"/>
      <c r="TYF175" s="90"/>
      <c r="TYG175" s="90"/>
      <c r="TYH175" s="90"/>
      <c r="TYI175" s="90"/>
      <c r="TYJ175" s="90"/>
      <c r="TYK175" s="90"/>
      <c r="TYL175" s="90"/>
      <c r="TYM175" s="90"/>
      <c r="TYN175" s="90"/>
      <c r="TYO175" s="90"/>
      <c r="TYP175" s="90"/>
      <c r="TYQ175" s="90"/>
      <c r="TYR175" s="90"/>
      <c r="TYS175" s="90"/>
      <c r="TYT175" s="90"/>
      <c r="TYU175" s="90"/>
      <c r="TYV175" s="90"/>
      <c r="TYW175" s="90"/>
      <c r="TYX175" s="90"/>
      <c r="TYY175" s="90"/>
      <c r="TYZ175" s="90"/>
      <c r="TZA175" s="90"/>
      <c r="TZB175" s="90"/>
      <c r="TZC175" s="90"/>
      <c r="TZD175" s="90"/>
      <c r="TZE175" s="90"/>
      <c r="TZF175" s="90"/>
      <c r="TZG175" s="90"/>
      <c r="TZH175" s="90"/>
      <c r="TZI175" s="90"/>
      <c r="TZJ175" s="90"/>
      <c r="TZK175" s="90"/>
      <c r="TZL175" s="90"/>
      <c r="TZM175" s="90"/>
      <c r="TZN175" s="90"/>
      <c r="TZO175" s="90"/>
      <c r="TZP175" s="90"/>
      <c r="TZQ175" s="90"/>
      <c r="TZR175" s="90"/>
      <c r="TZS175" s="90"/>
      <c r="TZT175" s="90"/>
      <c r="TZU175" s="90"/>
      <c r="TZV175" s="90"/>
      <c r="TZW175" s="90"/>
      <c r="TZX175" s="90"/>
      <c r="TZY175" s="90"/>
      <c r="TZZ175" s="90"/>
      <c r="UAA175" s="90"/>
      <c r="UAB175" s="90"/>
      <c r="UAC175" s="90"/>
      <c r="UAD175" s="90"/>
      <c r="UAE175" s="90"/>
      <c r="UAF175" s="90"/>
      <c r="UAG175" s="90"/>
      <c r="UAH175" s="90"/>
      <c r="UAI175" s="90"/>
      <c r="UAJ175" s="90"/>
      <c r="UAK175" s="90"/>
      <c r="UAL175" s="90"/>
      <c r="UAM175" s="90"/>
      <c r="UAN175" s="90"/>
      <c r="UAO175" s="90"/>
      <c r="UAP175" s="90"/>
      <c r="UAQ175" s="90"/>
      <c r="UAR175" s="90"/>
      <c r="UAS175" s="90"/>
      <c r="UAT175" s="90"/>
      <c r="UAU175" s="90"/>
      <c r="UAV175" s="90"/>
      <c r="UAW175" s="90"/>
      <c r="UAX175" s="90"/>
      <c r="UAY175" s="90"/>
      <c r="UAZ175" s="90"/>
      <c r="UBA175" s="90"/>
      <c r="UBB175" s="90"/>
      <c r="UBC175" s="90"/>
      <c r="UBD175" s="90"/>
      <c r="UBE175" s="90"/>
      <c r="UBF175" s="90"/>
      <c r="UBG175" s="90"/>
      <c r="UBH175" s="90"/>
      <c r="UBI175" s="90"/>
      <c r="UBJ175" s="90"/>
      <c r="UBK175" s="90"/>
      <c r="UBL175" s="90"/>
      <c r="UBM175" s="90"/>
      <c r="UBN175" s="90"/>
      <c r="UBO175" s="90"/>
      <c r="UBP175" s="90"/>
      <c r="UBQ175" s="90"/>
      <c r="UBR175" s="90"/>
      <c r="UBS175" s="90"/>
      <c r="UBT175" s="90"/>
      <c r="UBU175" s="90"/>
      <c r="UBV175" s="90"/>
      <c r="UBW175" s="90"/>
      <c r="UBX175" s="90"/>
      <c r="UBY175" s="90"/>
      <c r="UBZ175" s="90"/>
      <c r="UCA175" s="90"/>
      <c r="UCB175" s="90"/>
      <c r="UCC175" s="90"/>
      <c r="UCD175" s="90"/>
      <c r="UCE175" s="90"/>
      <c r="UCF175" s="90"/>
      <c r="UCG175" s="90"/>
      <c r="UCH175" s="90"/>
      <c r="UCI175" s="90"/>
      <c r="UCJ175" s="90"/>
      <c r="UCK175" s="90"/>
      <c r="UCL175" s="90"/>
      <c r="UCM175" s="90"/>
      <c r="UCN175" s="90"/>
      <c r="UCO175" s="90"/>
      <c r="UCP175" s="90"/>
      <c r="UCQ175" s="90"/>
      <c r="UCR175" s="90"/>
      <c r="UCS175" s="90"/>
      <c r="UCT175" s="90"/>
      <c r="UCU175" s="90"/>
      <c r="UCV175" s="90"/>
      <c r="UCW175" s="90"/>
      <c r="UCX175" s="90"/>
      <c r="UCY175" s="90"/>
      <c r="UCZ175" s="90"/>
      <c r="UDA175" s="90"/>
      <c r="UDB175" s="90"/>
      <c r="UDC175" s="90"/>
      <c r="UDD175" s="90"/>
      <c r="UDE175" s="90"/>
      <c r="UDF175" s="90"/>
      <c r="UDG175" s="90"/>
      <c r="UDH175" s="90"/>
      <c r="UDI175" s="90"/>
      <c r="UDJ175" s="90"/>
      <c r="UDK175" s="90"/>
      <c r="UDL175" s="90"/>
      <c r="UDM175" s="90"/>
      <c r="UDN175" s="90"/>
      <c r="UDO175" s="90"/>
      <c r="UDP175" s="90"/>
      <c r="UDQ175" s="90"/>
      <c r="UDR175" s="90"/>
      <c r="UDS175" s="90"/>
      <c r="UDT175" s="90"/>
      <c r="UDU175" s="90"/>
      <c r="UDV175" s="90"/>
      <c r="UDW175" s="90"/>
      <c r="UDX175" s="90"/>
      <c r="UDY175" s="90"/>
      <c r="UDZ175" s="90"/>
      <c r="UEA175" s="90"/>
      <c r="UEB175" s="90"/>
      <c r="UEC175" s="90"/>
      <c r="UED175" s="90"/>
      <c r="UEE175" s="90"/>
      <c r="UEF175" s="90"/>
      <c r="UEG175" s="90"/>
      <c r="UEH175" s="90"/>
      <c r="UEI175" s="90"/>
      <c r="UEJ175" s="90"/>
      <c r="UEK175" s="90"/>
      <c r="UEL175" s="90"/>
      <c r="UEM175" s="90"/>
      <c r="UEN175" s="90"/>
      <c r="UEO175" s="90"/>
      <c r="UEP175" s="90"/>
      <c r="UEQ175" s="90"/>
      <c r="UER175" s="90"/>
      <c r="UES175" s="90"/>
      <c r="UET175" s="90"/>
      <c r="UEU175" s="90"/>
      <c r="UEV175" s="90"/>
      <c r="UEW175" s="90"/>
      <c r="UEX175" s="90"/>
      <c r="UEY175" s="90"/>
      <c r="UEZ175" s="90"/>
      <c r="UFA175" s="90"/>
      <c r="UFB175" s="90"/>
      <c r="UFC175" s="90"/>
      <c r="UFD175" s="90"/>
      <c r="UFE175" s="90"/>
      <c r="UFF175" s="90"/>
      <c r="UFG175" s="90"/>
      <c r="UFH175" s="90"/>
      <c r="UFI175" s="90"/>
      <c r="UFJ175" s="90"/>
      <c r="UFK175" s="90"/>
      <c r="UFL175" s="90"/>
      <c r="UFM175" s="90"/>
      <c r="UFN175" s="90"/>
      <c r="UFO175" s="90"/>
      <c r="UFP175" s="90"/>
      <c r="UFQ175" s="90"/>
      <c r="UFR175" s="90"/>
      <c r="UFS175" s="90"/>
      <c r="UFT175" s="90"/>
      <c r="UFU175" s="90"/>
      <c r="UFV175" s="90"/>
      <c r="UFW175" s="90"/>
      <c r="UFX175" s="90"/>
      <c r="UFY175" s="90"/>
      <c r="UFZ175" s="90"/>
      <c r="UGA175" s="90"/>
      <c r="UGB175" s="90"/>
      <c r="UGC175" s="90"/>
      <c r="UGD175" s="90"/>
      <c r="UGE175" s="90"/>
      <c r="UGF175" s="90"/>
      <c r="UGG175" s="90"/>
      <c r="UGH175" s="90"/>
      <c r="UGI175" s="90"/>
      <c r="UGJ175" s="90"/>
      <c r="UGK175" s="90"/>
      <c r="UGL175" s="90"/>
      <c r="UGM175" s="90"/>
      <c r="UGN175" s="90"/>
      <c r="UGO175" s="90"/>
      <c r="UGP175" s="90"/>
      <c r="UGQ175" s="90"/>
      <c r="UGR175" s="90"/>
      <c r="UGS175" s="90"/>
      <c r="UGT175" s="90"/>
      <c r="UGU175" s="90"/>
      <c r="UGV175" s="90"/>
      <c r="UGW175" s="90"/>
      <c r="UGX175" s="90"/>
      <c r="UGY175" s="90"/>
      <c r="UGZ175" s="90"/>
      <c r="UHA175" s="90"/>
      <c r="UHB175" s="90"/>
      <c r="UHC175" s="90"/>
      <c r="UHD175" s="90"/>
      <c r="UHE175" s="90"/>
      <c r="UHF175" s="90"/>
      <c r="UHG175" s="90"/>
      <c r="UHH175" s="90"/>
      <c r="UHI175" s="90"/>
      <c r="UHJ175" s="90"/>
      <c r="UHK175" s="90"/>
      <c r="UHL175" s="90"/>
      <c r="UHM175" s="90"/>
      <c r="UHN175" s="90"/>
      <c r="UHO175" s="90"/>
      <c r="UHP175" s="90"/>
      <c r="UHQ175" s="90"/>
      <c r="UHR175" s="90"/>
      <c r="UHS175" s="90"/>
      <c r="UHT175" s="90"/>
      <c r="UHU175" s="90"/>
      <c r="UHV175" s="90"/>
      <c r="UHW175" s="90"/>
      <c r="UHX175" s="90"/>
      <c r="UHY175" s="90"/>
      <c r="UHZ175" s="90"/>
      <c r="UIA175" s="90"/>
      <c r="UIB175" s="90"/>
      <c r="UIC175" s="90"/>
      <c r="UID175" s="90"/>
      <c r="UIE175" s="90"/>
      <c r="UIF175" s="90"/>
      <c r="UIG175" s="90"/>
      <c r="UIH175" s="90"/>
      <c r="UII175" s="90"/>
      <c r="UIJ175" s="90"/>
      <c r="UIK175" s="90"/>
      <c r="UIL175" s="90"/>
      <c r="UIM175" s="90"/>
      <c r="UIN175" s="90"/>
      <c r="UIO175" s="90"/>
      <c r="UIP175" s="90"/>
      <c r="UIQ175" s="90"/>
      <c r="UIR175" s="90"/>
      <c r="UIS175" s="90"/>
      <c r="UIT175" s="90"/>
      <c r="UIU175" s="90"/>
      <c r="UIV175" s="90"/>
      <c r="UIW175" s="90"/>
      <c r="UIX175" s="90"/>
      <c r="UIY175" s="90"/>
      <c r="UIZ175" s="90"/>
      <c r="UJA175" s="90"/>
      <c r="UJB175" s="90"/>
      <c r="UJC175" s="90"/>
      <c r="UJD175" s="90"/>
      <c r="UJE175" s="90"/>
      <c r="UJF175" s="90"/>
      <c r="UJG175" s="90"/>
      <c r="UJH175" s="90"/>
      <c r="UJI175" s="90"/>
      <c r="UJJ175" s="90"/>
      <c r="UJK175" s="90"/>
      <c r="UJL175" s="90"/>
      <c r="UJM175" s="90"/>
      <c r="UJN175" s="90"/>
      <c r="UJO175" s="90"/>
      <c r="UJP175" s="90"/>
      <c r="UJQ175" s="90"/>
      <c r="UJR175" s="90"/>
      <c r="UJS175" s="90"/>
      <c r="UJT175" s="90"/>
      <c r="UJU175" s="90"/>
      <c r="UJV175" s="90"/>
      <c r="UJW175" s="90"/>
      <c r="UJX175" s="90"/>
      <c r="UJY175" s="90"/>
      <c r="UJZ175" s="90"/>
      <c r="UKA175" s="90"/>
      <c r="UKB175" s="90"/>
      <c r="UKC175" s="90"/>
      <c r="UKD175" s="90"/>
      <c r="UKE175" s="90"/>
      <c r="UKF175" s="90"/>
      <c r="UKG175" s="90"/>
      <c r="UKH175" s="90"/>
      <c r="UKI175" s="90"/>
      <c r="UKJ175" s="90"/>
      <c r="UKK175" s="90"/>
      <c r="UKL175" s="90"/>
      <c r="UKM175" s="90"/>
      <c r="UKN175" s="90"/>
      <c r="UKO175" s="90"/>
      <c r="UKP175" s="90"/>
      <c r="UKQ175" s="90"/>
      <c r="UKR175" s="90"/>
      <c r="UKS175" s="90"/>
      <c r="UKT175" s="90"/>
      <c r="UKU175" s="90"/>
      <c r="UKV175" s="90"/>
      <c r="UKW175" s="90"/>
      <c r="UKX175" s="90"/>
      <c r="UKY175" s="90"/>
      <c r="UKZ175" s="90"/>
      <c r="ULA175" s="90"/>
      <c r="ULB175" s="90"/>
      <c r="ULC175" s="90"/>
      <c r="ULD175" s="90"/>
      <c r="ULE175" s="90"/>
      <c r="ULF175" s="90"/>
      <c r="ULG175" s="90"/>
      <c r="ULH175" s="90"/>
      <c r="ULI175" s="90"/>
      <c r="ULJ175" s="90"/>
      <c r="ULK175" s="90"/>
      <c r="ULL175" s="90"/>
      <c r="ULM175" s="90"/>
      <c r="ULN175" s="90"/>
      <c r="ULO175" s="90"/>
      <c r="ULP175" s="90"/>
      <c r="ULQ175" s="90"/>
      <c r="ULR175" s="90"/>
      <c r="ULS175" s="90"/>
      <c r="ULT175" s="90"/>
      <c r="ULU175" s="90"/>
      <c r="ULV175" s="90"/>
      <c r="ULW175" s="90"/>
      <c r="ULX175" s="90"/>
      <c r="ULY175" s="90"/>
      <c r="ULZ175" s="90"/>
      <c r="UMA175" s="90"/>
      <c r="UMB175" s="90"/>
      <c r="UMC175" s="90"/>
      <c r="UMD175" s="90"/>
      <c r="UME175" s="90"/>
      <c r="UMF175" s="90"/>
      <c r="UMG175" s="90"/>
      <c r="UMH175" s="90"/>
      <c r="UMI175" s="90"/>
      <c r="UMJ175" s="90"/>
      <c r="UMK175" s="90"/>
      <c r="UML175" s="90"/>
      <c r="UMM175" s="90"/>
      <c r="UMN175" s="90"/>
      <c r="UMO175" s="90"/>
      <c r="UMP175" s="90"/>
      <c r="UMQ175" s="90"/>
      <c r="UMR175" s="90"/>
      <c r="UMS175" s="90"/>
      <c r="UMT175" s="90"/>
      <c r="UMU175" s="90"/>
      <c r="UMV175" s="90"/>
      <c r="UMW175" s="90"/>
      <c r="UMX175" s="90"/>
      <c r="UMY175" s="90"/>
      <c r="UMZ175" s="90"/>
      <c r="UNA175" s="90"/>
      <c r="UNB175" s="90"/>
      <c r="UNC175" s="90"/>
      <c r="UND175" s="90"/>
      <c r="UNE175" s="90"/>
      <c r="UNF175" s="90"/>
      <c r="UNG175" s="90"/>
      <c r="UNH175" s="90"/>
      <c r="UNI175" s="90"/>
      <c r="UNJ175" s="90"/>
      <c r="UNK175" s="90"/>
      <c r="UNL175" s="90"/>
      <c r="UNM175" s="90"/>
      <c r="UNN175" s="90"/>
      <c r="UNO175" s="90"/>
      <c r="UNP175" s="90"/>
      <c r="UNQ175" s="90"/>
      <c r="UNR175" s="90"/>
      <c r="UNS175" s="90"/>
      <c r="UNT175" s="90"/>
      <c r="UNU175" s="90"/>
      <c r="UNV175" s="90"/>
      <c r="UNW175" s="90"/>
      <c r="UNX175" s="90"/>
      <c r="UNY175" s="90"/>
      <c r="UNZ175" s="90"/>
      <c r="UOA175" s="90"/>
      <c r="UOB175" s="90"/>
      <c r="UOC175" s="90"/>
      <c r="UOD175" s="90"/>
      <c r="UOE175" s="90"/>
      <c r="UOF175" s="90"/>
      <c r="UOG175" s="90"/>
      <c r="UOH175" s="90"/>
      <c r="UOI175" s="90"/>
      <c r="UOJ175" s="90"/>
      <c r="UOK175" s="90"/>
      <c r="UOL175" s="90"/>
      <c r="UOM175" s="90"/>
      <c r="UON175" s="90"/>
      <c r="UOO175" s="90"/>
      <c r="UOP175" s="90"/>
      <c r="UOQ175" s="90"/>
      <c r="UOR175" s="90"/>
      <c r="UOS175" s="90"/>
      <c r="UOT175" s="90"/>
      <c r="UOU175" s="90"/>
      <c r="UOV175" s="90"/>
      <c r="UOW175" s="90"/>
      <c r="UOX175" s="90"/>
      <c r="UOY175" s="90"/>
      <c r="UOZ175" s="90"/>
      <c r="UPA175" s="90"/>
      <c r="UPB175" s="90"/>
      <c r="UPC175" s="90"/>
      <c r="UPD175" s="90"/>
      <c r="UPE175" s="90"/>
      <c r="UPF175" s="90"/>
      <c r="UPG175" s="90"/>
      <c r="UPH175" s="90"/>
      <c r="UPI175" s="90"/>
      <c r="UPJ175" s="90"/>
      <c r="UPK175" s="90"/>
      <c r="UPL175" s="90"/>
      <c r="UPM175" s="90"/>
      <c r="UPN175" s="90"/>
      <c r="UPO175" s="90"/>
      <c r="UPP175" s="90"/>
      <c r="UPQ175" s="90"/>
      <c r="UPR175" s="90"/>
      <c r="UPS175" s="90"/>
      <c r="UPT175" s="90"/>
      <c r="UPU175" s="90"/>
      <c r="UPV175" s="90"/>
      <c r="UPW175" s="90"/>
      <c r="UPX175" s="90"/>
      <c r="UPY175" s="90"/>
      <c r="UPZ175" s="90"/>
      <c r="UQA175" s="90"/>
      <c r="UQB175" s="90"/>
      <c r="UQC175" s="90"/>
      <c r="UQD175" s="90"/>
      <c r="UQE175" s="90"/>
      <c r="UQF175" s="90"/>
      <c r="UQG175" s="90"/>
      <c r="UQH175" s="90"/>
      <c r="UQI175" s="90"/>
      <c r="UQJ175" s="90"/>
      <c r="UQK175" s="90"/>
      <c r="UQL175" s="90"/>
      <c r="UQM175" s="90"/>
      <c r="UQN175" s="90"/>
      <c r="UQO175" s="90"/>
      <c r="UQP175" s="90"/>
      <c r="UQQ175" s="90"/>
      <c r="UQR175" s="90"/>
      <c r="UQS175" s="90"/>
      <c r="UQT175" s="90"/>
      <c r="UQU175" s="90"/>
      <c r="UQV175" s="90"/>
      <c r="UQW175" s="90"/>
      <c r="UQX175" s="90"/>
      <c r="UQY175" s="90"/>
      <c r="UQZ175" s="90"/>
      <c r="URA175" s="90"/>
      <c r="URB175" s="90"/>
      <c r="URC175" s="90"/>
      <c r="URD175" s="90"/>
      <c r="URE175" s="90"/>
      <c r="URF175" s="90"/>
      <c r="URG175" s="90"/>
      <c r="URH175" s="90"/>
      <c r="URI175" s="90"/>
      <c r="URJ175" s="90"/>
      <c r="URK175" s="90"/>
      <c r="URL175" s="90"/>
      <c r="URM175" s="90"/>
      <c r="URN175" s="90"/>
      <c r="URO175" s="90"/>
      <c r="URP175" s="90"/>
      <c r="URQ175" s="90"/>
      <c r="URR175" s="90"/>
      <c r="URS175" s="90"/>
      <c r="URT175" s="90"/>
      <c r="URU175" s="90"/>
      <c r="URV175" s="90"/>
      <c r="URW175" s="90"/>
      <c r="URX175" s="90"/>
      <c r="URY175" s="90"/>
      <c r="URZ175" s="90"/>
      <c r="USA175" s="90"/>
      <c r="USB175" s="90"/>
      <c r="USC175" s="90"/>
      <c r="USD175" s="90"/>
      <c r="USE175" s="90"/>
      <c r="USF175" s="90"/>
      <c r="USG175" s="90"/>
      <c r="USH175" s="90"/>
      <c r="USI175" s="90"/>
      <c r="USJ175" s="90"/>
      <c r="USK175" s="90"/>
      <c r="USL175" s="90"/>
      <c r="USM175" s="90"/>
      <c r="USN175" s="90"/>
      <c r="USO175" s="90"/>
      <c r="USP175" s="90"/>
      <c r="USQ175" s="90"/>
      <c r="USR175" s="90"/>
      <c r="USS175" s="90"/>
      <c r="UST175" s="90"/>
      <c r="USU175" s="90"/>
      <c r="USV175" s="90"/>
      <c r="USW175" s="90"/>
      <c r="USX175" s="90"/>
      <c r="USY175" s="90"/>
      <c r="USZ175" s="90"/>
      <c r="UTA175" s="90"/>
      <c r="UTB175" s="90"/>
      <c r="UTC175" s="90"/>
      <c r="UTD175" s="90"/>
      <c r="UTE175" s="90"/>
      <c r="UTF175" s="90"/>
      <c r="UTG175" s="90"/>
      <c r="UTH175" s="90"/>
      <c r="UTI175" s="90"/>
      <c r="UTJ175" s="90"/>
      <c r="UTK175" s="90"/>
      <c r="UTL175" s="90"/>
      <c r="UTM175" s="90"/>
      <c r="UTN175" s="90"/>
      <c r="UTO175" s="90"/>
      <c r="UTP175" s="90"/>
      <c r="UTQ175" s="90"/>
      <c r="UTR175" s="90"/>
      <c r="UTS175" s="90"/>
      <c r="UTT175" s="90"/>
      <c r="UTU175" s="90"/>
      <c r="UTV175" s="90"/>
      <c r="UTW175" s="90"/>
      <c r="UTX175" s="90"/>
      <c r="UTY175" s="90"/>
      <c r="UTZ175" s="90"/>
      <c r="UUA175" s="90"/>
      <c r="UUB175" s="90"/>
      <c r="UUC175" s="90"/>
      <c r="UUD175" s="90"/>
      <c r="UUE175" s="90"/>
      <c r="UUF175" s="90"/>
      <c r="UUG175" s="90"/>
      <c r="UUH175" s="90"/>
      <c r="UUI175" s="90"/>
      <c r="UUJ175" s="90"/>
      <c r="UUK175" s="90"/>
      <c r="UUL175" s="90"/>
      <c r="UUM175" s="90"/>
      <c r="UUN175" s="90"/>
      <c r="UUO175" s="90"/>
      <c r="UUP175" s="90"/>
      <c r="UUQ175" s="90"/>
      <c r="UUR175" s="90"/>
      <c r="UUS175" s="90"/>
      <c r="UUT175" s="90"/>
      <c r="UUU175" s="90"/>
      <c r="UUV175" s="90"/>
      <c r="UUW175" s="90"/>
      <c r="UUX175" s="90"/>
      <c r="UUY175" s="90"/>
      <c r="UUZ175" s="90"/>
      <c r="UVA175" s="90"/>
      <c r="UVB175" s="90"/>
      <c r="UVC175" s="90"/>
      <c r="UVD175" s="90"/>
      <c r="UVE175" s="90"/>
      <c r="UVF175" s="90"/>
      <c r="UVG175" s="90"/>
      <c r="UVH175" s="90"/>
      <c r="UVI175" s="90"/>
      <c r="UVJ175" s="90"/>
      <c r="UVK175" s="90"/>
      <c r="UVL175" s="90"/>
      <c r="UVM175" s="90"/>
      <c r="UVN175" s="90"/>
      <c r="UVO175" s="90"/>
      <c r="UVP175" s="90"/>
      <c r="UVQ175" s="90"/>
      <c r="UVR175" s="90"/>
      <c r="UVS175" s="90"/>
      <c r="UVT175" s="90"/>
      <c r="UVU175" s="90"/>
      <c r="UVV175" s="90"/>
      <c r="UVW175" s="90"/>
      <c r="UVX175" s="90"/>
      <c r="UVY175" s="90"/>
      <c r="UVZ175" s="90"/>
      <c r="UWA175" s="90"/>
      <c r="UWB175" s="90"/>
      <c r="UWC175" s="90"/>
      <c r="UWD175" s="90"/>
      <c r="UWE175" s="90"/>
      <c r="UWF175" s="90"/>
      <c r="UWG175" s="90"/>
      <c r="UWH175" s="90"/>
      <c r="UWI175" s="90"/>
      <c r="UWJ175" s="90"/>
      <c r="UWK175" s="90"/>
      <c r="UWL175" s="90"/>
      <c r="UWM175" s="90"/>
      <c r="UWN175" s="90"/>
      <c r="UWO175" s="90"/>
      <c r="UWP175" s="90"/>
      <c r="UWQ175" s="90"/>
      <c r="UWR175" s="90"/>
      <c r="UWS175" s="90"/>
      <c r="UWT175" s="90"/>
      <c r="UWU175" s="90"/>
      <c r="UWV175" s="90"/>
      <c r="UWW175" s="90"/>
      <c r="UWX175" s="90"/>
      <c r="UWY175" s="90"/>
      <c r="UWZ175" s="90"/>
      <c r="UXA175" s="90"/>
      <c r="UXB175" s="90"/>
      <c r="UXC175" s="90"/>
      <c r="UXD175" s="90"/>
      <c r="UXE175" s="90"/>
      <c r="UXF175" s="90"/>
      <c r="UXG175" s="90"/>
      <c r="UXH175" s="90"/>
      <c r="UXI175" s="90"/>
      <c r="UXJ175" s="90"/>
      <c r="UXK175" s="90"/>
      <c r="UXL175" s="90"/>
      <c r="UXM175" s="90"/>
      <c r="UXN175" s="90"/>
      <c r="UXO175" s="90"/>
      <c r="UXP175" s="90"/>
      <c r="UXQ175" s="90"/>
      <c r="UXR175" s="90"/>
      <c r="UXS175" s="90"/>
      <c r="UXT175" s="90"/>
      <c r="UXU175" s="90"/>
      <c r="UXV175" s="90"/>
      <c r="UXW175" s="90"/>
      <c r="UXX175" s="90"/>
      <c r="UXY175" s="90"/>
      <c r="UXZ175" s="90"/>
      <c r="UYA175" s="90"/>
      <c r="UYB175" s="90"/>
      <c r="UYC175" s="90"/>
      <c r="UYD175" s="90"/>
      <c r="UYE175" s="90"/>
      <c r="UYF175" s="90"/>
      <c r="UYG175" s="90"/>
      <c r="UYH175" s="90"/>
      <c r="UYI175" s="90"/>
      <c r="UYJ175" s="90"/>
      <c r="UYK175" s="90"/>
      <c r="UYL175" s="90"/>
      <c r="UYM175" s="90"/>
      <c r="UYN175" s="90"/>
      <c r="UYO175" s="90"/>
      <c r="UYP175" s="90"/>
      <c r="UYQ175" s="90"/>
      <c r="UYR175" s="90"/>
      <c r="UYS175" s="90"/>
      <c r="UYT175" s="90"/>
      <c r="UYU175" s="90"/>
      <c r="UYV175" s="90"/>
      <c r="UYW175" s="90"/>
      <c r="UYX175" s="90"/>
      <c r="UYY175" s="90"/>
      <c r="UYZ175" s="90"/>
      <c r="UZA175" s="90"/>
      <c r="UZB175" s="90"/>
      <c r="UZC175" s="90"/>
      <c r="UZD175" s="90"/>
      <c r="UZE175" s="90"/>
      <c r="UZF175" s="90"/>
      <c r="UZG175" s="90"/>
      <c r="UZH175" s="90"/>
      <c r="UZI175" s="90"/>
      <c r="UZJ175" s="90"/>
      <c r="UZK175" s="90"/>
      <c r="UZL175" s="90"/>
      <c r="UZM175" s="90"/>
      <c r="UZN175" s="90"/>
      <c r="UZO175" s="90"/>
      <c r="UZP175" s="90"/>
      <c r="UZQ175" s="90"/>
      <c r="UZR175" s="90"/>
      <c r="UZS175" s="90"/>
      <c r="UZT175" s="90"/>
      <c r="UZU175" s="90"/>
      <c r="UZV175" s="90"/>
      <c r="UZW175" s="90"/>
      <c r="UZX175" s="90"/>
      <c r="UZY175" s="90"/>
      <c r="UZZ175" s="90"/>
      <c r="VAA175" s="90"/>
      <c r="VAB175" s="90"/>
      <c r="VAC175" s="90"/>
      <c r="VAD175" s="90"/>
      <c r="VAE175" s="90"/>
      <c r="VAF175" s="90"/>
      <c r="VAG175" s="90"/>
      <c r="VAH175" s="90"/>
      <c r="VAI175" s="90"/>
      <c r="VAJ175" s="90"/>
      <c r="VAK175" s="90"/>
      <c r="VAL175" s="90"/>
      <c r="VAM175" s="90"/>
      <c r="VAN175" s="90"/>
      <c r="VAO175" s="90"/>
      <c r="VAP175" s="90"/>
      <c r="VAQ175" s="90"/>
      <c r="VAR175" s="90"/>
      <c r="VAS175" s="90"/>
      <c r="VAT175" s="90"/>
      <c r="VAU175" s="90"/>
      <c r="VAV175" s="90"/>
      <c r="VAW175" s="90"/>
      <c r="VAX175" s="90"/>
      <c r="VAY175" s="90"/>
      <c r="VAZ175" s="90"/>
      <c r="VBA175" s="90"/>
      <c r="VBB175" s="90"/>
      <c r="VBC175" s="90"/>
      <c r="VBD175" s="90"/>
      <c r="VBE175" s="90"/>
      <c r="VBF175" s="90"/>
      <c r="VBG175" s="90"/>
      <c r="VBH175" s="90"/>
      <c r="VBI175" s="90"/>
      <c r="VBJ175" s="90"/>
      <c r="VBK175" s="90"/>
      <c r="VBL175" s="90"/>
      <c r="VBM175" s="90"/>
      <c r="VBN175" s="90"/>
      <c r="VBO175" s="90"/>
      <c r="VBP175" s="90"/>
      <c r="VBQ175" s="90"/>
      <c r="VBR175" s="90"/>
      <c r="VBS175" s="90"/>
      <c r="VBT175" s="90"/>
      <c r="VBU175" s="90"/>
      <c r="VBV175" s="90"/>
      <c r="VBW175" s="90"/>
      <c r="VBX175" s="90"/>
      <c r="VBY175" s="90"/>
      <c r="VBZ175" s="90"/>
      <c r="VCA175" s="90"/>
      <c r="VCB175" s="90"/>
      <c r="VCC175" s="90"/>
      <c r="VCD175" s="90"/>
      <c r="VCE175" s="90"/>
      <c r="VCF175" s="90"/>
      <c r="VCG175" s="90"/>
      <c r="VCH175" s="90"/>
      <c r="VCI175" s="90"/>
      <c r="VCJ175" s="90"/>
      <c r="VCK175" s="90"/>
      <c r="VCL175" s="90"/>
      <c r="VCM175" s="90"/>
      <c r="VCN175" s="90"/>
      <c r="VCO175" s="90"/>
      <c r="VCP175" s="90"/>
      <c r="VCQ175" s="90"/>
      <c r="VCR175" s="90"/>
      <c r="VCS175" s="90"/>
      <c r="VCT175" s="90"/>
      <c r="VCU175" s="90"/>
      <c r="VCV175" s="90"/>
      <c r="VCW175" s="90"/>
      <c r="VCX175" s="90"/>
      <c r="VCY175" s="90"/>
      <c r="VCZ175" s="90"/>
      <c r="VDA175" s="90"/>
      <c r="VDB175" s="90"/>
      <c r="VDC175" s="90"/>
      <c r="VDD175" s="90"/>
      <c r="VDE175" s="90"/>
      <c r="VDF175" s="90"/>
      <c r="VDG175" s="90"/>
      <c r="VDH175" s="90"/>
      <c r="VDI175" s="90"/>
      <c r="VDJ175" s="90"/>
      <c r="VDK175" s="90"/>
      <c r="VDL175" s="90"/>
      <c r="VDM175" s="90"/>
      <c r="VDN175" s="90"/>
      <c r="VDO175" s="90"/>
      <c r="VDP175" s="90"/>
      <c r="VDQ175" s="90"/>
      <c r="VDR175" s="90"/>
      <c r="VDS175" s="90"/>
      <c r="VDT175" s="90"/>
      <c r="VDU175" s="90"/>
      <c r="VDV175" s="90"/>
      <c r="VDW175" s="90"/>
      <c r="VDX175" s="90"/>
      <c r="VDY175" s="90"/>
      <c r="VDZ175" s="90"/>
      <c r="VEA175" s="90"/>
      <c r="VEB175" s="90"/>
      <c r="VEC175" s="90"/>
      <c r="VED175" s="90"/>
      <c r="VEE175" s="90"/>
      <c r="VEF175" s="90"/>
      <c r="VEG175" s="90"/>
      <c r="VEH175" s="90"/>
      <c r="VEI175" s="90"/>
      <c r="VEJ175" s="90"/>
      <c r="VEK175" s="90"/>
      <c r="VEL175" s="90"/>
      <c r="VEM175" s="90"/>
      <c r="VEN175" s="90"/>
      <c r="VEO175" s="90"/>
      <c r="VEP175" s="90"/>
      <c r="VEQ175" s="90"/>
      <c r="VER175" s="90"/>
      <c r="VES175" s="90"/>
      <c r="VET175" s="90"/>
      <c r="VEU175" s="90"/>
      <c r="VEV175" s="90"/>
      <c r="VEW175" s="90"/>
      <c r="VEX175" s="90"/>
      <c r="VEY175" s="90"/>
      <c r="VEZ175" s="90"/>
      <c r="VFA175" s="90"/>
      <c r="VFB175" s="90"/>
      <c r="VFC175" s="90"/>
      <c r="VFD175" s="90"/>
      <c r="VFE175" s="90"/>
      <c r="VFF175" s="90"/>
      <c r="VFG175" s="90"/>
      <c r="VFH175" s="90"/>
      <c r="VFI175" s="90"/>
      <c r="VFJ175" s="90"/>
      <c r="VFK175" s="90"/>
      <c r="VFL175" s="90"/>
      <c r="VFM175" s="90"/>
      <c r="VFN175" s="90"/>
      <c r="VFO175" s="90"/>
      <c r="VFP175" s="90"/>
      <c r="VFQ175" s="90"/>
      <c r="VFR175" s="90"/>
      <c r="VFS175" s="90"/>
      <c r="VFT175" s="90"/>
      <c r="VFU175" s="90"/>
      <c r="VFV175" s="90"/>
      <c r="VFW175" s="90"/>
      <c r="VFX175" s="90"/>
      <c r="VFY175" s="90"/>
      <c r="VFZ175" s="90"/>
      <c r="VGA175" s="90"/>
      <c r="VGB175" s="90"/>
      <c r="VGC175" s="90"/>
      <c r="VGD175" s="90"/>
      <c r="VGE175" s="90"/>
      <c r="VGF175" s="90"/>
      <c r="VGG175" s="90"/>
      <c r="VGH175" s="90"/>
      <c r="VGI175" s="90"/>
      <c r="VGJ175" s="90"/>
      <c r="VGK175" s="90"/>
      <c r="VGL175" s="90"/>
      <c r="VGM175" s="90"/>
      <c r="VGN175" s="90"/>
      <c r="VGO175" s="90"/>
      <c r="VGP175" s="90"/>
      <c r="VGQ175" s="90"/>
      <c r="VGR175" s="90"/>
      <c r="VGS175" s="90"/>
      <c r="VGT175" s="90"/>
      <c r="VGU175" s="90"/>
      <c r="VGV175" s="90"/>
      <c r="VGW175" s="90"/>
      <c r="VGX175" s="90"/>
      <c r="VGY175" s="90"/>
      <c r="VGZ175" s="90"/>
      <c r="VHA175" s="90"/>
      <c r="VHB175" s="90"/>
      <c r="VHC175" s="90"/>
      <c r="VHD175" s="90"/>
      <c r="VHE175" s="90"/>
      <c r="VHF175" s="90"/>
      <c r="VHG175" s="90"/>
      <c r="VHH175" s="90"/>
      <c r="VHI175" s="90"/>
      <c r="VHJ175" s="90"/>
      <c r="VHK175" s="90"/>
      <c r="VHL175" s="90"/>
      <c r="VHM175" s="90"/>
      <c r="VHN175" s="90"/>
      <c r="VHO175" s="90"/>
      <c r="VHP175" s="90"/>
      <c r="VHQ175" s="90"/>
      <c r="VHR175" s="90"/>
      <c r="VHS175" s="90"/>
      <c r="VHT175" s="90"/>
      <c r="VHU175" s="90"/>
      <c r="VHV175" s="90"/>
      <c r="VHW175" s="90"/>
      <c r="VHX175" s="90"/>
      <c r="VHY175" s="90"/>
      <c r="VHZ175" s="90"/>
      <c r="VIA175" s="90"/>
      <c r="VIB175" s="90"/>
      <c r="VIC175" s="90"/>
      <c r="VID175" s="90"/>
      <c r="VIE175" s="90"/>
      <c r="VIF175" s="90"/>
      <c r="VIG175" s="90"/>
      <c r="VIH175" s="90"/>
      <c r="VII175" s="90"/>
      <c r="VIJ175" s="90"/>
      <c r="VIK175" s="90"/>
      <c r="VIL175" s="90"/>
      <c r="VIM175" s="90"/>
      <c r="VIN175" s="90"/>
      <c r="VIO175" s="90"/>
      <c r="VIP175" s="90"/>
      <c r="VIQ175" s="90"/>
      <c r="VIR175" s="90"/>
      <c r="VIS175" s="90"/>
      <c r="VIT175" s="90"/>
      <c r="VIU175" s="90"/>
      <c r="VIV175" s="90"/>
      <c r="VIW175" s="90"/>
      <c r="VIX175" s="90"/>
      <c r="VIY175" s="90"/>
      <c r="VIZ175" s="90"/>
      <c r="VJA175" s="90"/>
      <c r="VJB175" s="90"/>
      <c r="VJC175" s="90"/>
      <c r="VJD175" s="90"/>
      <c r="VJE175" s="90"/>
      <c r="VJF175" s="90"/>
      <c r="VJG175" s="90"/>
      <c r="VJH175" s="90"/>
      <c r="VJI175" s="90"/>
      <c r="VJJ175" s="90"/>
      <c r="VJK175" s="90"/>
      <c r="VJL175" s="90"/>
      <c r="VJM175" s="90"/>
      <c r="VJN175" s="90"/>
      <c r="VJO175" s="90"/>
      <c r="VJP175" s="90"/>
      <c r="VJQ175" s="90"/>
      <c r="VJR175" s="90"/>
      <c r="VJS175" s="90"/>
      <c r="VJT175" s="90"/>
      <c r="VJU175" s="90"/>
      <c r="VJV175" s="90"/>
      <c r="VJW175" s="90"/>
      <c r="VJX175" s="90"/>
      <c r="VJY175" s="90"/>
      <c r="VJZ175" s="90"/>
      <c r="VKA175" s="90"/>
      <c r="VKB175" s="90"/>
      <c r="VKC175" s="90"/>
      <c r="VKD175" s="90"/>
      <c r="VKE175" s="90"/>
      <c r="VKF175" s="90"/>
      <c r="VKG175" s="90"/>
      <c r="VKH175" s="90"/>
      <c r="VKI175" s="90"/>
      <c r="VKJ175" s="90"/>
      <c r="VKK175" s="90"/>
      <c r="VKL175" s="90"/>
      <c r="VKM175" s="90"/>
      <c r="VKN175" s="90"/>
      <c r="VKO175" s="90"/>
      <c r="VKP175" s="90"/>
      <c r="VKQ175" s="90"/>
      <c r="VKR175" s="90"/>
      <c r="VKS175" s="90"/>
      <c r="VKT175" s="90"/>
      <c r="VKU175" s="90"/>
      <c r="VKV175" s="90"/>
      <c r="VKW175" s="90"/>
      <c r="VKX175" s="90"/>
      <c r="VKY175" s="90"/>
      <c r="VKZ175" s="90"/>
      <c r="VLA175" s="90"/>
      <c r="VLB175" s="90"/>
      <c r="VLC175" s="90"/>
      <c r="VLD175" s="90"/>
      <c r="VLE175" s="90"/>
      <c r="VLF175" s="90"/>
      <c r="VLG175" s="90"/>
      <c r="VLH175" s="90"/>
      <c r="VLI175" s="90"/>
      <c r="VLJ175" s="90"/>
      <c r="VLK175" s="90"/>
      <c r="VLL175" s="90"/>
      <c r="VLM175" s="90"/>
      <c r="VLN175" s="90"/>
      <c r="VLO175" s="90"/>
      <c r="VLP175" s="90"/>
      <c r="VLQ175" s="90"/>
      <c r="VLR175" s="90"/>
      <c r="VLS175" s="90"/>
      <c r="VLT175" s="90"/>
      <c r="VLU175" s="90"/>
      <c r="VLV175" s="90"/>
      <c r="VLW175" s="90"/>
      <c r="VLX175" s="90"/>
      <c r="VLY175" s="90"/>
      <c r="VLZ175" s="90"/>
      <c r="VMA175" s="90"/>
      <c r="VMB175" s="90"/>
      <c r="VMC175" s="90"/>
      <c r="VMD175" s="90"/>
      <c r="VME175" s="90"/>
      <c r="VMF175" s="90"/>
      <c r="VMG175" s="90"/>
      <c r="VMH175" s="90"/>
      <c r="VMI175" s="90"/>
      <c r="VMJ175" s="90"/>
      <c r="VMK175" s="90"/>
      <c r="VML175" s="90"/>
      <c r="VMM175" s="90"/>
      <c r="VMN175" s="90"/>
      <c r="VMO175" s="90"/>
      <c r="VMP175" s="90"/>
      <c r="VMQ175" s="90"/>
      <c r="VMR175" s="90"/>
      <c r="VMS175" s="90"/>
      <c r="VMT175" s="90"/>
      <c r="VMU175" s="90"/>
      <c r="VMV175" s="90"/>
      <c r="VMW175" s="90"/>
      <c r="VMX175" s="90"/>
      <c r="VMY175" s="90"/>
      <c r="VMZ175" s="90"/>
      <c r="VNA175" s="90"/>
      <c r="VNB175" s="90"/>
      <c r="VNC175" s="90"/>
      <c r="VND175" s="90"/>
      <c r="VNE175" s="90"/>
      <c r="VNF175" s="90"/>
      <c r="VNG175" s="90"/>
      <c r="VNH175" s="90"/>
      <c r="VNI175" s="90"/>
      <c r="VNJ175" s="90"/>
      <c r="VNK175" s="90"/>
      <c r="VNL175" s="90"/>
      <c r="VNM175" s="90"/>
      <c r="VNN175" s="90"/>
      <c r="VNO175" s="90"/>
      <c r="VNP175" s="90"/>
      <c r="VNQ175" s="90"/>
      <c r="VNR175" s="90"/>
      <c r="VNS175" s="90"/>
      <c r="VNT175" s="90"/>
      <c r="VNU175" s="90"/>
      <c r="VNV175" s="90"/>
      <c r="VNW175" s="90"/>
      <c r="VNX175" s="90"/>
      <c r="VNY175" s="90"/>
      <c r="VNZ175" s="90"/>
      <c r="VOA175" s="90"/>
      <c r="VOB175" s="90"/>
      <c r="VOC175" s="90"/>
      <c r="VOD175" s="90"/>
      <c r="VOE175" s="90"/>
      <c r="VOF175" s="90"/>
      <c r="VOG175" s="90"/>
      <c r="VOH175" s="90"/>
      <c r="VOI175" s="90"/>
      <c r="VOJ175" s="90"/>
      <c r="VOK175" s="90"/>
      <c r="VOL175" s="90"/>
      <c r="VOM175" s="90"/>
      <c r="VON175" s="90"/>
      <c r="VOO175" s="90"/>
      <c r="VOP175" s="90"/>
      <c r="VOQ175" s="90"/>
      <c r="VOR175" s="90"/>
      <c r="VOS175" s="90"/>
      <c r="VOT175" s="90"/>
      <c r="VOU175" s="90"/>
      <c r="VOV175" s="90"/>
      <c r="VOW175" s="90"/>
      <c r="VOX175" s="90"/>
      <c r="VOY175" s="90"/>
      <c r="VOZ175" s="90"/>
      <c r="VPA175" s="90"/>
      <c r="VPB175" s="90"/>
      <c r="VPC175" s="90"/>
      <c r="VPD175" s="90"/>
      <c r="VPE175" s="90"/>
      <c r="VPF175" s="90"/>
      <c r="VPG175" s="90"/>
      <c r="VPH175" s="90"/>
      <c r="VPI175" s="90"/>
      <c r="VPJ175" s="90"/>
      <c r="VPK175" s="90"/>
      <c r="VPL175" s="90"/>
      <c r="VPM175" s="90"/>
      <c r="VPN175" s="90"/>
      <c r="VPO175" s="90"/>
      <c r="VPP175" s="90"/>
      <c r="VPQ175" s="90"/>
      <c r="VPR175" s="90"/>
      <c r="VPS175" s="90"/>
      <c r="VPT175" s="90"/>
      <c r="VPU175" s="90"/>
      <c r="VPV175" s="90"/>
      <c r="VPW175" s="90"/>
      <c r="VPX175" s="90"/>
      <c r="VPY175" s="90"/>
      <c r="VPZ175" s="90"/>
      <c r="VQA175" s="90"/>
      <c r="VQB175" s="90"/>
      <c r="VQC175" s="90"/>
      <c r="VQD175" s="90"/>
      <c r="VQE175" s="90"/>
      <c r="VQF175" s="90"/>
      <c r="VQG175" s="90"/>
      <c r="VQH175" s="90"/>
      <c r="VQI175" s="90"/>
      <c r="VQJ175" s="90"/>
      <c r="VQK175" s="90"/>
      <c r="VQL175" s="90"/>
      <c r="VQM175" s="90"/>
      <c r="VQN175" s="90"/>
      <c r="VQO175" s="90"/>
      <c r="VQP175" s="90"/>
      <c r="VQQ175" s="90"/>
      <c r="VQR175" s="90"/>
      <c r="VQS175" s="90"/>
      <c r="VQT175" s="90"/>
      <c r="VQU175" s="90"/>
      <c r="VQV175" s="90"/>
      <c r="VQW175" s="90"/>
      <c r="VQX175" s="90"/>
      <c r="VQY175" s="90"/>
      <c r="VQZ175" s="90"/>
      <c r="VRA175" s="90"/>
      <c r="VRB175" s="90"/>
      <c r="VRC175" s="90"/>
      <c r="VRD175" s="90"/>
      <c r="VRE175" s="90"/>
      <c r="VRF175" s="90"/>
      <c r="VRG175" s="90"/>
      <c r="VRH175" s="90"/>
      <c r="VRI175" s="90"/>
      <c r="VRJ175" s="90"/>
      <c r="VRK175" s="90"/>
      <c r="VRL175" s="90"/>
      <c r="VRM175" s="90"/>
      <c r="VRN175" s="90"/>
      <c r="VRO175" s="90"/>
      <c r="VRP175" s="90"/>
      <c r="VRQ175" s="90"/>
      <c r="VRR175" s="90"/>
      <c r="VRS175" s="90"/>
      <c r="VRT175" s="90"/>
      <c r="VRU175" s="90"/>
      <c r="VRV175" s="90"/>
      <c r="VRW175" s="90"/>
      <c r="VRX175" s="90"/>
      <c r="VRY175" s="90"/>
      <c r="VRZ175" s="90"/>
      <c r="VSA175" s="90"/>
      <c r="VSB175" s="90"/>
      <c r="VSC175" s="90"/>
      <c r="VSD175" s="90"/>
      <c r="VSE175" s="90"/>
      <c r="VSF175" s="90"/>
      <c r="VSG175" s="90"/>
      <c r="VSH175" s="90"/>
      <c r="VSI175" s="90"/>
      <c r="VSJ175" s="90"/>
      <c r="VSK175" s="90"/>
      <c r="VSL175" s="90"/>
      <c r="VSM175" s="90"/>
      <c r="VSN175" s="90"/>
      <c r="VSO175" s="90"/>
      <c r="VSP175" s="90"/>
      <c r="VSQ175" s="90"/>
      <c r="VSR175" s="90"/>
      <c r="VSS175" s="90"/>
      <c r="VST175" s="90"/>
      <c r="VSU175" s="90"/>
      <c r="VSV175" s="90"/>
      <c r="VSW175" s="90"/>
      <c r="VSX175" s="90"/>
      <c r="VSY175" s="90"/>
      <c r="VSZ175" s="90"/>
      <c r="VTA175" s="90"/>
      <c r="VTB175" s="90"/>
      <c r="VTC175" s="90"/>
      <c r="VTD175" s="90"/>
      <c r="VTE175" s="90"/>
      <c r="VTF175" s="90"/>
      <c r="VTG175" s="90"/>
      <c r="VTH175" s="90"/>
      <c r="VTI175" s="90"/>
      <c r="VTJ175" s="90"/>
      <c r="VTK175" s="90"/>
      <c r="VTL175" s="90"/>
      <c r="VTM175" s="90"/>
      <c r="VTN175" s="90"/>
      <c r="VTO175" s="90"/>
      <c r="VTP175" s="90"/>
      <c r="VTQ175" s="90"/>
      <c r="VTR175" s="90"/>
      <c r="VTS175" s="90"/>
      <c r="VTT175" s="90"/>
      <c r="VTU175" s="90"/>
      <c r="VTV175" s="90"/>
      <c r="VTW175" s="90"/>
      <c r="VTX175" s="90"/>
      <c r="VTY175" s="90"/>
      <c r="VTZ175" s="90"/>
      <c r="VUA175" s="90"/>
      <c r="VUB175" s="90"/>
      <c r="VUC175" s="90"/>
      <c r="VUD175" s="90"/>
      <c r="VUE175" s="90"/>
      <c r="VUF175" s="90"/>
      <c r="VUG175" s="90"/>
      <c r="VUH175" s="90"/>
      <c r="VUI175" s="90"/>
      <c r="VUJ175" s="90"/>
      <c r="VUK175" s="90"/>
      <c r="VUL175" s="90"/>
      <c r="VUM175" s="90"/>
      <c r="VUN175" s="90"/>
      <c r="VUO175" s="90"/>
      <c r="VUP175" s="90"/>
      <c r="VUQ175" s="90"/>
      <c r="VUR175" s="90"/>
      <c r="VUS175" s="90"/>
      <c r="VUT175" s="90"/>
      <c r="VUU175" s="90"/>
      <c r="VUV175" s="90"/>
      <c r="VUW175" s="90"/>
      <c r="VUX175" s="90"/>
      <c r="VUY175" s="90"/>
      <c r="VUZ175" s="90"/>
      <c r="VVA175" s="90"/>
      <c r="VVB175" s="90"/>
      <c r="VVC175" s="90"/>
      <c r="VVD175" s="90"/>
      <c r="VVE175" s="90"/>
      <c r="VVF175" s="90"/>
      <c r="VVG175" s="90"/>
      <c r="VVH175" s="90"/>
      <c r="VVI175" s="90"/>
      <c r="VVJ175" s="90"/>
      <c r="VVK175" s="90"/>
      <c r="VVL175" s="90"/>
      <c r="VVM175" s="90"/>
      <c r="VVN175" s="90"/>
      <c r="VVO175" s="90"/>
      <c r="VVP175" s="90"/>
      <c r="VVQ175" s="90"/>
      <c r="VVR175" s="90"/>
      <c r="VVS175" s="90"/>
      <c r="VVT175" s="90"/>
      <c r="VVU175" s="90"/>
      <c r="VVV175" s="90"/>
      <c r="VVW175" s="90"/>
      <c r="VVX175" s="90"/>
      <c r="VVY175" s="90"/>
      <c r="VVZ175" s="90"/>
      <c r="VWA175" s="90"/>
      <c r="VWB175" s="90"/>
      <c r="VWC175" s="90"/>
      <c r="VWD175" s="90"/>
      <c r="VWE175" s="90"/>
      <c r="VWF175" s="90"/>
      <c r="VWG175" s="90"/>
      <c r="VWH175" s="90"/>
      <c r="VWI175" s="90"/>
      <c r="VWJ175" s="90"/>
      <c r="VWK175" s="90"/>
      <c r="VWL175" s="90"/>
      <c r="VWM175" s="90"/>
      <c r="VWN175" s="90"/>
      <c r="VWO175" s="90"/>
      <c r="VWP175" s="90"/>
      <c r="VWQ175" s="90"/>
      <c r="VWR175" s="90"/>
      <c r="VWS175" s="90"/>
      <c r="VWT175" s="90"/>
      <c r="VWU175" s="90"/>
      <c r="VWV175" s="90"/>
      <c r="VWW175" s="90"/>
      <c r="VWX175" s="90"/>
      <c r="VWY175" s="90"/>
      <c r="VWZ175" s="90"/>
      <c r="VXA175" s="90"/>
      <c r="VXB175" s="90"/>
      <c r="VXC175" s="90"/>
      <c r="VXD175" s="90"/>
      <c r="VXE175" s="90"/>
      <c r="VXF175" s="90"/>
      <c r="VXG175" s="90"/>
      <c r="VXH175" s="90"/>
      <c r="VXI175" s="90"/>
      <c r="VXJ175" s="90"/>
      <c r="VXK175" s="90"/>
      <c r="VXL175" s="90"/>
      <c r="VXM175" s="90"/>
      <c r="VXN175" s="90"/>
      <c r="VXO175" s="90"/>
      <c r="VXP175" s="90"/>
      <c r="VXQ175" s="90"/>
      <c r="VXR175" s="90"/>
      <c r="VXS175" s="90"/>
      <c r="VXT175" s="90"/>
      <c r="VXU175" s="90"/>
      <c r="VXV175" s="90"/>
      <c r="VXW175" s="90"/>
      <c r="VXX175" s="90"/>
      <c r="VXY175" s="90"/>
      <c r="VXZ175" s="90"/>
      <c r="VYA175" s="90"/>
      <c r="VYB175" s="90"/>
      <c r="VYC175" s="90"/>
      <c r="VYD175" s="90"/>
      <c r="VYE175" s="90"/>
      <c r="VYF175" s="90"/>
      <c r="VYG175" s="90"/>
      <c r="VYH175" s="90"/>
      <c r="VYI175" s="90"/>
      <c r="VYJ175" s="90"/>
      <c r="VYK175" s="90"/>
      <c r="VYL175" s="90"/>
      <c r="VYM175" s="90"/>
      <c r="VYN175" s="90"/>
      <c r="VYO175" s="90"/>
      <c r="VYP175" s="90"/>
      <c r="VYQ175" s="90"/>
      <c r="VYR175" s="90"/>
      <c r="VYS175" s="90"/>
      <c r="VYT175" s="90"/>
      <c r="VYU175" s="90"/>
      <c r="VYV175" s="90"/>
      <c r="VYW175" s="90"/>
      <c r="VYX175" s="90"/>
      <c r="VYY175" s="90"/>
      <c r="VYZ175" s="90"/>
      <c r="VZA175" s="90"/>
      <c r="VZB175" s="90"/>
      <c r="VZC175" s="90"/>
      <c r="VZD175" s="90"/>
      <c r="VZE175" s="90"/>
      <c r="VZF175" s="90"/>
      <c r="VZG175" s="90"/>
      <c r="VZH175" s="90"/>
      <c r="VZI175" s="90"/>
      <c r="VZJ175" s="90"/>
      <c r="VZK175" s="90"/>
      <c r="VZL175" s="90"/>
      <c r="VZM175" s="90"/>
      <c r="VZN175" s="90"/>
      <c r="VZO175" s="90"/>
      <c r="VZP175" s="90"/>
      <c r="VZQ175" s="90"/>
      <c r="VZR175" s="90"/>
      <c r="VZS175" s="90"/>
      <c r="VZT175" s="90"/>
      <c r="VZU175" s="90"/>
      <c r="VZV175" s="90"/>
      <c r="VZW175" s="90"/>
      <c r="VZX175" s="90"/>
      <c r="VZY175" s="90"/>
      <c r="VZZ175" s="90"/>
      <c r="WAA175" s="90"/>
      <c r="WAB175" s="90"/>
      <c r="WAC175" s="90"/>
      <c r="WAD175" s="90"/>
      <c r="WAE175" s="90"/>
      <c r="WAF175" s="90"/>
      <c r="WAG175" s="90"/>
      <c r="WAH175" s="90"/>
      <c r="WAI175" s="90"/>
      <c r="WAJ175" s="90"/>
      <c r="WAK175" s="90"/>
      <c r="WAL175" s="90"/>
      <c r="WAM175" s="90"/>
      <c r="WAN175" s="90"/>
      <c r="WAO175" s="90"/>
      <c r="WAP175" s="90"/>
      <c r="WAQ175" s="90"/>
      <c r="WAR175" s="90"/>
      <c r="WAS175" s="90"/>
      <c r="WAT175" s="90"/>
      <c r="WAU175" s="90"/>
      <c r="WAV175" s="90"/>
      <c r="WAW175" s="90"/>
      <c r="WAX175" s="90"/>
      <c r="WAY175" s="90"/>
      <c r="WAZ175" s="90"/>
      <c r="WBA175" s="90"/>
      <c r="WBB175" s="90"/>
      <c r="WBC175" s="90"/>
      <c r="WBD175" s="90"/>
      <c r="WBE175" s="90"/>
      <c r="WBF175" s="90"/>
      <c r="WBG175" s="90"/>
      <c r="WBH175" s="90"/>
      <c r="WBI175" s="90"/>
      <c r="WBJ175" s="90"/>
      <c r="WBK175" s="90"/>
      <c r="WBL175" s="90"/>
      <c r="WBM175" s="90"/>
      <c r="WBN175" s="90"/>
      <c r="WBO175" s="90"/>
      <c r="WBP175" s="90"/>
      <c r="WBQ175" s="90"/>
      <c r="WBR175" s="90"/>
      <c r="WBS175" s="90"/>
      <c r="WBT175" s="90"/>
      <c r="WBU175" s="90"/>
      <c r="WBV175" s="90"/>
      <c r="WBW175" s="90"/>
      <c r="WBX175" s="90"/>
      <c r="WBY175" s="90"/>
      <c r="WBZ175" s="90"/>
      <c r="WCA175" s="90"/>
      <c r="WCB175" s="90"/>
      <c r="WCC175" s="90"/>
      <c r="WCD175" s="90"/>
      <c r="WCE175" s="90"/>
      <c r="WCF175" s="90"/>
      <c r="WCG175" s="90"/>
      <c r="WCH175" s="90"/>
      <c r="WCI175" s="90"/>
      <c r="WCJ175" s="90"/>
      <c r="WCK175" s="90"/>
      <c r="WCL175" s="90"/>
      <c r="WCM175" s="90"/>
      <c r="WCN175" s="90"/>
      <c r="WCO175" s="90"/>
      <c r="WCP175" s="90"/>
      <c r="WCQ175" s="90"/>
      <c r="WCR175" s="90"/>
      <c r="WCS175" s="90"/>
      <c r="WCT175" s="90"/>
      <c r="WCU175" s="90"/>
      <c r="WCV175" s="90"/>
      <c r="WCW175" s="90"/>
      <c r="WCX175" s="90"/>
      <c r="WCY175" s="90"/>
      <c r="WCZ175" s="90"/>
      <c r="WDA175" s="90"/>
      <c r="WDB175" s="90"/>
      <c r="WDC175" s="90"/>
      <c r="WDD175" s="90"/>
      <c r="WDE175" s="90"/>
      <c r="WDF175" s="90"/>
      <c r="WDG175" s="90"/>
      <c r="WDH175" s="90"/>
      <c r="WDI175" s="90"/>
      <c r="WDJ175" s="90"/>
      <c r="WDK175" s="90"/>
      <c r="WDL175" s="90"/>
      <c r="WDM175" s="90"/>
      <c r="WDN175" s="90"/>
      <c r="WDO175" s="90"/>
      <c r="WDP175" s="90"/>
      <c r="WDQ175" s="90"/>
      <c r="WDR175" s="90"/>
      <c r="WDS175" s="90"/>
      <c r="WDT175" s="90"/>
      <c r="WDU175" s="90"/>
      <c r="WDV175" s="90"/>
      <c r="WDW175" s="90"/>
      <c r="WDX175" s="90"/>
      <c r="WDY175" s="90"/>
      <c r="WDZ175" s="90"/>
      <c r="WEA175" s="90"/>
      <c r="WEB175" s="90"/>
      <c r="WEC175" s="90"/>
      <c r="WED175" s="90"/>
      <c r="WEE175" s="90"/>
      <c r="WEF175" s="90"/>
      <c r="WEG175" s="90"/>
      <c r="WEH175" s="90"/>
      <c r="WEI175" s="90"/>
      <c r="WEJ175" s="90"/>
      <c r="WEK175" s="90"/>
      <c r="WEL175" s="90"/>
      <c r="WEM175" s="90"/>
      <c r="WEN175" s="90"/>
      <c r="WEO175" s="90"/>
      <c r="WEP175" s="90"/>
      <c r="WEQ175" s="90"/>
      <c r="WER175" s="90"/>
      <c r="WES175" s="90"/>
      <c r="WET175" s="90"/>
      <c r="WEU175" s="90"/>
      <c r="WEV175" s="90"/>
      <c r="WEW175" s="90"/>
      <c r="WEX175" s="90"/>
      <c r="WEY175" s="90"/>
      <c r="WEZ175" s="90"/>
      <c r="WFA175" s="90"/>
      <c r="WFB175" s="90"/>
      <c r="WFC175" s="90"/>
      <c r="WFD175" s="90"/>
      <c r="WFE175" s="90"/>
      <c r="WFF175" s="90"/>
      <c r="WFG175" s="90"/>
      <c r="WFH175" s="90"/>
      <c r="WFI175" s="90"/>
      <c r="WFJ175" s="90"/>
      <c r="WFK175" s="90"/>
      <c r="WFL175" s="90"/>
      <c r="WFM175" s="90"/>
      <c r="WFN175" s="90"/>
      <c r="WFO175" s="90"/>
      <c r="WFP175" s="90"/>
      <c r="WFQ175" s="90"/>
      <c r="WFR175" s="90"/>
      <c r="WFS175" s="90"/>
      <c r="WFT175" s="90"/>
      <c r="WFU175" s="90"/>
      <c r="WFV175" s="90"/>
      <c r="WFW175" s="90"/>
      <c r="WFX175" s="90"/>
      <c r="WFY175" s="90"/>
      <c r="WFZ175" s="90"/>
      <c r="WGA175" s="90"/>
      <c r="WGB175" s="90"/>
      <c r="WGC175" s="90"/>
      <c r="WGD175" s="90"/>
      <c r="WGE175" s="90"/>
      <c r="WGF175" s="90"/>
      <c r="WGG175" s="90"/>
      <c r="WGH175" s="90"/>
      <c r="WGI175" s="90"/>
      <c r="WGJ175" s="90"/>
      <c r="WGK175" s="90"/>
      <c r="WGL175" s="90"/>
      <c r="WGM175" s="90"/>
      <c r="WGN175" s="90"/>
      <c r="WGO175" s="90"/>
      <c r="WGP175" s="90"/>
      <c r="WGQ175" s="90"/>
      <c r="WGR175" s="90"/>
      <c r="WGS175" s="90"/>
      <c r="WGT175" s="90"/>
      <c r="WGU175" s="90"/>
      <c r="WGV175" s="90"/>
      <c r="WGW175" s="90"/>
      <c r="WGX175" s="90"/>
      <c r="WGY175" s="90"/>
      <c r="WGZ175" s="90"/>
      <c r="WHA175" s="90"/>
      <c r="WHB175" s="90"/>
      <c r="WHC175" s="90"/>
      <c r="WHD175" s="90"/>
      <c r="WHE175" s="90"/>
      <c r="WHF175" s="90"/>
      <c r="WHG175" s="90"/>
      <c r="WHH175" s="90"/>
      <c r="WHI175" s="90"/>
      <c r="WHJ175" s="90"/>
      <c r="WHK175" s="90"/>
      <c r="WHL175" s="90"/>
      <c r="WHM175" s="90"/>
      <c r="WHN175" s="90"/>
      <c r="WHO175" s="90"/>
      <c r="WHP175" s="90"/>
      <c r="WHQ175" s="90"/>
      <c r="WHR175" s="90"/>
      <c r="WHS175" s="90"/>
      <c r="WHT175" s="90"/>
      <c r="WHU175" s="90"/>
      <c r="WHV175" s="90"/>
      <c r="WHW175" s="90"/>
      <c r="WHX175" s="90"/>
      <c r="WHY175" s="90"/>
      <c r="WHZ175" s="90"/>
      <c r="WIA175" s="90"/>
      <c r="WIB175" s="90"/>
      <c r="WIC175" s="90"/>
      <c r="WID175" s="90"/>
      <c r="WIE175" s="90"/>
      <c r="WIF175" s="90"/>
      <c r="WIG175" s="90"/>
      <c r="WIH175" s="90"/>
      <c r="WII175" s="90"/>
      <c r="WIJ175" s="90"/>
      <c r="WIK175" s="90"/>
      <c r="WIL175" s="90"/>
      <c r="WIM175" s="90"/>
      <c r="WIN175" s="90"/>
      <c r="WIO175" s="90"/>
      <c r="WIP175" s="90"/>
      <c r="WIQ175" s="90"/>
      <c r="WIR175" s="90"/>
      <c r="WIS175" s="90"/>
      <c r="WIT175" s="90"/>
      <c r="WIU175" s="90"/>
      <c r="WIV175" s="90"/>
      <c r="WIW175" s="90"/>
      <c r="WIX175" s="90"/>
      <c r="WIY175" s="90"/>
      <c r="WIZ175" s="90"/>
      <c r="WJA175" s="90"/>
      <c r="WJB175" s="90"/>
      <c r="WJC175" s="90"/>
      <c r="WJD175" s="90"/>
      <c r="WJE175" s="90"/>
      <c r="WJF175" s="90"/>
      <c r="WJG175" s="90"/>
      <c r="WJH175" s="90"/>
      <c r="WJI175" s="90"/>
      <c r="WJJ175" s="90"/>
      <c r="WJK175" s="90"/>
      <c r="WJL175" s="90"/>
      <c r="WJM175" s="90"/>
      <c r="WJN175" s="90"/>
      <c r="WJO175" s="90"/>
      <c r="WJP175" s="90"/>
      <c r="WJQ175" s="90"/>
      <c r="WJR175" s="90"/>
      <c r="WJS175" s="90"/>
      <c r="WJT175" s="90"/>
      <c r="WJU175" s="90"/>
      <c r="WJV175" s="90"/>
      <c r="WJW175" s="90"/>
      <c r="WJX175" s="90"/>
      <c r="WJY175" s="90"/>
      <c r="WJZ175" s="90"/>
      <c r="WKA175" s="90"/>
      <c r="WKB175" s="90"/>
      <c r="WKC175" s="90"/>
      <c r="WKD175" s="90"/>
      <c r="WKE175" s="90"/>
      <c r="WKF175" s="90"/>
      <c r="WKG175" s="90"/>
      <c r="WKH175" s="90"/>
      <c r="WKI175" s="90"/>
      <c r="WKJ175" s="90"/>
      <c r="WKK175" s="90"/>
      <c r="WKL175" s="90"/>
      <c r="WKM175" s="90"/>
      <c r="WKN175" s="90"/>
      <c r="WKO175" s="90"/>
      <c r="WKP175" s="90"/>
      <c r="WKQ175" s="90"/>
      <c r="WKR175" s="90"/>
      <c r="WKS175" s="90"/>
      <c r="WKT175" s="90"/>
      <c r="WKU175" s="90"/>
      <c r="WKV175" s="90"/>
      <c r="WKW175" s="90"/>
      <c r="WKX175" s="90"/>
      <c r="WKY175" s="90"/>
      <c r="WKZ175" s="90"/>
      <c r="WLA175" s="90"/>
      <c r="WLB175" s="90"/>
      <c r="WLC175" s="90"/>
      <c r="WLD175" s="90"/>
      <c r="WLE175" s="90"/>
      <c r="WLF175" s="90"/>
      <c r="WLG175" s="90"/>
      <c r="WLH175" s="90"/>
      <c r="WLI175" s="90"/>
      <c r="WLJ175" s="90"/>
      <c r="WLK175" s="90"/>
      <c r="WLL175" s="90"/>
      <c r="WLM175" s="90"/>
      <c r="WLN175" s="90"/>
      <c r="WLO175" s="90"/>
      <c r="WLP175" s="90"/>
      <c r="WLQ175" s="90"/>
      <c r="WLR175" s="90"/>
      <c r="WLS175" s="90"/>
      <c r="WLT175" s="90"/>
      <c r="WLU175" s="90"/>
      <c r="WLV175" s="90"/>
      <c r="WLW175" s="90"/>
      <c r="WLX175" s="90"/>
      <c r="WLY175" s="90"/>
      <c r="WLZ175" s="90"/>
      <c r="WMA175" s="90"/>
      <c r="WMB175" s="90"/>
      <c r="WMC175" s="90"/>
      <c r="WMD175" s="90"/>
      <c r="WME175" s="90"/>
      <c r="WMF175" s="90"/>
      <c r="WMG175" s="90"/>
      <c r="WMH175" s="90"/>
      <c r="WMI175" s="90"/>
      <c r="WMJ175" s="90"/>
      <c r="WMK175" s="90"/>
      <c r="WML175" s="90"/>
      <c r="WMM175" s="90"/>
      <c r="WMN175" s="90"/>
      <c r="WMO175" s="90"/>
      <c r="WMP175" s="90"/>
      <c r="WMQ175" s="90"/>
      <c r="WMR175" s="90"/>
      <c r="WMS175" s="90"/>
      <c r="WMT175" s="90"/>
      <c r="WMU175" s="90"/>
      <c r="WMV175" s="90"/>
      <c r="WMW175" s="90"/>
      <c r="WMX175" s="90"/>
      <c r="WMY175" s="90"/>
      <c r="WMZ175" s="90"/>
      <c r="WNA175" s="90"/>
      <c r="WNB175" s="90"/>
      <c r="WNC175" s="90"/>
      <c r="WND175" s="90"/>
      <c r="WNE175" s="90"/>
      <c r="WNF175" s="90"/>
      <c r="WNG175" s="90"/>
      <c r="WNH175" s="90"/>
      <c r="WNI175" s="90"/>
      <c r="WNJ175" s="90"/>
      <c r="WNK175" s="90"/>
      <c r="WNL175" s="90"/>
      <c r="WNM175" s="90"/>
      <c r="WNN175" s="90"/>
      <c r="WNO175" s="90"/>
      <c r="WNP175" s="90"/>
      <c r="WNQ175" s="90"/>
      <c r="WNR175" s="90"/>
      <c r="WNS175" s="90"/>
      <c r="WNT175" s="90"/>
      <c r="WNU175" s="90"/>
      <c r="WNV175" s="90"/>
      <c r="WNW175" s="90"/>
      <c r="WNX175" s="90"/>
      <c r="WNY175" s="90"/>
      <c r="WNZ175" s="90"/>
      <c r="WOA175" s="90"/>
      <c r="WOB175" s="90"/>
      <c r="WOC175" s="90"/>
      <c r="WOD175" s="90"/>
      <c r="WOE175" s="90"/>
      <c r="WOF175" s="90"/>
      <c r="WOG175" s="90"/>
      <c r="WOH175" s="90"/>
      <c r="WOI175" s="90"/>
      <c r="WOJ175" s="90"/>
      <c r="WOK175" s="90"/>
      <c r="WOL175" s="90"/>
      <c r="WOM175" s="90"/>
      <c r="WON175" s="90"/>
      <c r="WOO175" s="90"/>
      <c r="WOP175" s="90"/>
      <c r="WOQ175" s="90"/>
      <c r="WOR175" s="90"/>
      <c r="WOS175" s="90"/>
      <c r="WOT175" s="90"/>
      <c r="WOU175" s="90"/>
      <c r="WOV175" s="90"/>
      <c r="WOW175" s="90"/>
      <c r="WOX175" s="90"/>
      <c r="WOY175" s="90"/>
      <c r="WOZ175" s="90"/>
      <c r="WPA175" s="90"/>
      <c r="WPB175" s="90"/>
      <c r="WPC175" s="90"/>
      <c r="WPD175" s="90"/>
      <c r="WPE175" s="90"/>
      <c r="WPF175" s="90"/>
      <c r="WPG175" s="90"/>
      <c r="WPH175" s="90"/>
      <c r="WPI175" s="90"/>
      <c r="WPJ175" s="90"/>
      <c r="WPK175" s="90"/>
      <c r="WPL175" s="90"/>
      <c r="WPM175" s="90"/>
      <c r="WPN175" s="90"/>
      <c r="WPO175" s="90"/>
      <c r="WPP175" s="90"/>
      <c r="WPQ175" s="90"/>
      <c r="WPR175" s="90"/>
      <c r="WPS175" s="90"/>
      <c r="WPT175" s="90"/>
      <c r="WPU175" s="90"/>
      <c r="WPV175" s="90"/>
      <c r="WPW175" s="90"/>
      <c r="WPX175" s="90"/>
      <c r="WPY175" s="90"/>
      <c r="WPZ175" s="90"/>
      <c r="WQA175" s="90"/>
      <c r="WQB175" s="90"/>
      <c r="WQC175" s="90"/>
      <c r="WQD175" s="90"/>
      <c r="WQE175" s="90"/>
      <c r="WQF175" s="90"/>
      <c r="WQG175" s="90"/>
      <c r="WQH175" s="90"/>
      <c r="WQI175" s="90"/>
      <c r="WQJ175" s="90"/>
      <c r="WQK175" s="90"/>
      <c r="WQL175" s="90"/>
      <c r="WQM175" s="90"/>
      <c r="WQN175" s="90"/>
      <c r="WQO175" s="90"/>
      <c r="WQP175" s="90"/>
      <c r="WQQ175" s="90"/>
      <c r="WQR175" s="90"/>
      <c r="WQS175" s="90"/>
      <c r="WQT175" s="90"/>
      <c r="WQU175" s="90"/>
      <c r="WQV175" s="90"/>
      <c r="WQW175" s="90"/>
      <c r="WQX175" s="90"/>
      <c r="WQY175" s="90"/>
      <c r="WQZ175" s="90"/>
      <c r="WRA175" s="90"/>
      <c r="WRB175" s="90"/>
      <c r="WRC175" s="90"/>
      <c r="WRD175" s="90"/>
      <c r="WRE175" s="90"/>
      <c r="WRF175" s="90"/>
      <c r="WRG175" s="90"/>
      <c r="WRH175" s="90"/>
      <c r="WRI175" s="90"/>
      <c r="WRJ175" s="90"/>
      <c r="WRK175" s="90"/>
      <c r="WRL175" s="90"/>
      <c r="WRM175" s="90"/>
      <c r="WRN175" s="90"/>
      <c r="WRO175" s="90"/>
      <c r="WRP175" s="90"/>
      <c r="WRQ175" s="90"/>
      <c r="WRR175" s="90"/>
      <c r="WRS175" s="90"/>
      <c r="WRT175" s="90"/>
      <c r="WRU175" s="90"/>
      <c r="WRV175" s="90"/>
      <c r="WRW175" s="90"/>
      <c r="WRX175" s="90"/>
      <c r="WRY175" s="90"/>
      <c r="WRZ175" s="90"/>
      <c r="WSA175" s="90"/>
      <c r="WSB175" s="90"/>
      <c r="WSC175" s="90"/>
      <c r="WSD175" s="90"/>
      <c r="WSE175" s="90"/>
      <c r="WSF175" s="90"/>
      <c r="WSG175" s="90"/>
      <c r="WSH175" s="90"/>
      <c r="WSI175" s="90"/>
      <c r="WSJ175" s="90"/>
      <c r="WSK175" s="90"/>
      <c r="WSL175" s="90"/>
      <c r="WSM175" s="90"/>
      <c r="WSN175" s="90"/>
      <c r="WSO175" s="90"/>
      <c r="WSP175" s="90"/>
      <c r="WSQ175" s="90"/>
      <c r="WSR175" s="90"/>
      <c r="WSS175" s="90"/>
      <c r="WST175" s="90"/>
      <c r="WSU175" s="90"/>
      <c r="WSV175" s="90"/>
      <c r="WSW175" s="90"/>
      <c r="WSX175" s="90"/>
      <c r="WSY175" s="90"/>
      <c r="WSZ175" s="90"/>
      <c r="WTA175" s="90"/>
      <c r="WTB175" s="90"/>
      <c r="WTC175" s="90"/>
      <c r="WTD175" s="90"/>
      <c r="WTE175" s="90"/>
      <c r="WTF175" s="90"/>
      <c r="WTG175" s="90"/>
      <c r="WTH175" s="90"/>
      <c r="WTI175" s="90"/>
      <c r="WTJ175" s="90"/>
      <c r="WTK175" s="90"/>
      <c r="WTL175" s="90"/>
      <c r="WTM175" s="90"/>
      <c r="WTN175" s="90"/>
      <c r="WTO175" s="90"/>
      <c r="WTP175" s="90"/>
      <c r="WTQ175" s="90"/>
      <c r="WTR175" s="90"/>
      <c r="WTS175" s="90"/>
      <c r="WTT175" s="90"/>
      <c r="WTU175" s="90"/>
      <c r="WTV175" s="90"/>
      <c r="WTW175" s="90"/>
      <c r="WTX175" s="90"/>
      <c r="WTY175" s="90"/>
      <c r="WTZ175" s="90"/>
      <c r="WUA175" s="90"/>
      <c r="WUB175" s="90"/>
      <c r="WUC175" s="90"/>
      <c r="WUD175" s="90"/>
      <c r="WUE175" s="90"/>
      <c r="WUF175" s="90"/>
      <c r="WUG175" s="90"/>
      <c r="WUH175" s="90"/>
      <c r="WUI175" s="90"/>
      <c r="WUJ175" s="90"/>
      <c r="WUK175" s="90"/>
      <c r="WUL175" s="90"/>
      <c r="WUM175" s="90"/>
      <c r="WUN175" s="90"/>
      <c r="WUO175" s="90"/>
      <c r="WUP175" s="90"/>
      <c r="WUQ175" s="90"/>
      <c r="WUR175" s="90"/>
      <c r="WUS175" s="90"/>
      <c r="WUT175" s="90"/>
      <c r="WUU175" s="90"/>
      <c r="WUV175" s="90"/>
      <c r="WUW175" s="90"/>
      <c r="WUX175" s="90"/>
      <c r="WUY175" s="90"/>
      <c r="WUZ175" s="90"/>
      <c r="WVA175" s="90"/>
      <c r="WVB175" s="90"/>
      <c r="WVC175" s="90"/>
      <c r="WVD175" s="90"/>
      <c r="WVE175" s="90"/>
      <c r="WVF175" s="90"/>
      <c r="WVG175" s="90"/>
      <c r="WVH175" s="90"/>
      <c r="WVI175" s="90"/>
      <c r="WVJ175" s="90"/>
      <c r="WVK175" s="90"/>
      <c r="WVL175" s="90"/>
      <c r="WVM175" s="90"/>
      <c r="WVN175" s="90"/>
      <c r="WVO175" s="90"/>
      <c r="WVP175" s="90"/>
      <c r="WVQ175" s="90"/>
    </row>
  </sheetData>
  <mergeCells count="18">
    <mergeCell ref="B7:C7"/>
    <mergeCell ref="B1:I1"/>
    <mergeCell ref="B4:I4"/>
    <mergeCell ref="D5:E5"/>
    <mergeCell ref="B3:I3"/>
    <mergeCell ref="B6:C6"/>
    <mergeCell ref="C2:H2"/>
    <mergeCell ref="F5:G5"/>
    <mergeCell ref="B13:C13"/>
    <mergeCell ref="B59:C59"/>
    <mergeCell ref="B67:C67"/>
    <mergeCell ref="B131:I131"/>
    <mergeCell ref="B132:I132"/>
    <mergeCell ref="B98:C98"/>
    <mergeCell ref="B118:C118"/>
    <mergeCell ref="B123:H123"/>
    <mergeCell ref="B124:H124"/>
    <mergeCell ref="B125:H125"/>
  </mergeCells>
  <phoneticPr fontId="19" type="noConversion"/>
  <printOptions verticalCentered="1"/>
  <pageMargins left="0.31496062992125984" right="0.31496062992125984" top="0.35433070866141736" bottom="0.35433070866141736" header="0" footer="0"/>
  <pageSetup scale="43" orientation="portrait"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59C90-4064-4909-9110-4FF59F868452}">
  <sheetPr>
    <tabColor rgb="FF92D050"/>
    <pageSetUpPr fitToPage="1"/>
  </sheetPr>
  <dimension ref="A1:G45"/>
  <sheetViews>
    <sheetView view="pageBreakPreview" topLeftCell="D16" zoomScale="117" zoomScaleNormal="85" zoomScaleSheetLayoutView="64" workbookViewId="0">
      <selection activeCell="C33" sqref="C33"/>
    </sheetView>
  </sheetViews>
  <sheetFormatPr baseColWidth="10" defaultColWidth="11.54296875" defaultRowHeight="14.5" x14ac:dyDescent="0.35"/>
  <cols>
    <col min="1" max="1" width="18.81640625" customWidth="1"/>
    <col min="2" max="2" width="21.453125" customWidth="1"/>
    <col min="3" max="3" width="15.453125" bestFit="1" customWidth="1"/>
    <col min="4" max="4" width="13.81640625" bestFit="1" customWidth="1"/>
    <col min="5" max="5" width="12.81640625" bestFit="1" customWidth="1"/>
    <col min="6" max="6" width="14.453125" customWidth="1"/>
    <col min="7" max="7" width="14.1796875" bestFit="1" customWidth="1"/>
  </cols>
  <sheetData>
    <row r="1" spans="1:7" ht="19" thickBot="1" x14ac:dyDescent="0.5">
      <c r="A1" s="941" t="s">
        <v>22</v>
      </c>
      <c r="B1" s="942"/>
      <c r="C1" s="942"/>
      <c r="D1" s="942"/>
      <c r="E1" s="942"/>
      <c r="F1" s="942"/>
      <c r="G1" s="943"/>
    </row>
    <row r="2" spans="1:7" ht="75.75" customHeight="1" thickBot="1" x14ac:dyDescent="0.4">
      <c r="A2" s="153"/>
      <c r="B2" s="944" t="s">
        <v>309</v>
      </c>
      <c r="C2" s="945"/>
      <c r="D2" s="945"/>
      <c r="E2" s="945"/>
      <c r="F2" s="946"/>
      <c r="G2" s="152" t="s">
        <v>85</v>
      </c>
    </row>
    <row r="3" spans="1:7" x14ac:dyDescent="0.35">
      <c r="A3" s="1"/>
      <c r="G3" s="2"/>
    </row>
    <row r="4" spans="1:7" ht="30" customHeight="1" x14ac:dyDescent="0.35">
      <c r="A4" s="40" t="s">
        <v>0</v>
      </c>
      <c r="B4" s="41" t="s">
        <v>298</v>
      </c>
      <c r="C4" s="947" t="s">
        <v>308</v>
      </c>
      <c r="D4" s="947"/>
      <c r="E4" s="947"/>
      <c r="F4" s="947"/>
      <c r="G4" s="948"/>
    </row>
    <row r="5" spans="1:7" ht="15" customHeight="1" x14ac:dyDescent="0.35">
      <c r="A5" s="40"/>
      <c r="B5" s="41"/>
      <c r="C5" s="87"/>
      <c r="D5" s="87"/>
      <c r="E5" s="87"/>
      <c r="F5" s="87"/>
      <c r="G5" s="42"/>
    </row>
    <row r="6" spans="1:7" x14ac:dyDescent="0.35">
      <c r="A6" s="40"/>
      <c r="B6" s="41" t="s">
        <v>1</v>
      </c>
      <c r="C6" s="88" t="s">
        <v>59</v>
      </c>
      <c r="G6" s="2"/>
    </row>
    <row r="7" spans="1:7" x14ac:dyDescent="0.35">
      <c r="A7" s="1"/>
      <c r="G7" s="2"/>
    </row>
    <row r="8" spans="1:7" x14ac:dyDescent="0.35">
      <c r="A8" s="43" t="s">
        <v>23</v>
      </c>
      <c r="G8" s="2"/>
    </row>
    <row r="9" spans="1:7" x14ac:dyDescent="0.35">
      <c r="A9" s="936" t="s">
        <v>24</v>
      </c>
      <c r="B9" s="937"/>
      <c r="C9" s="86" t="s">
        <v>25</v>
      </c>
      <c r="D9" s="86" t="s">
        <v>26</v>
      </c>
      <c r="E9" s="86" t="s">
        <v>27</v>
      </c>
      <c r="F9" s="44" t="s">
        <v>28</v>
      </c>
      <c r="G9" s="938"/>
    </row>
    <row r="10" spans="1:7" x14ac:dyDescent="0.35">
      <c r="A10" s="949" t="s">
        <v>307</v>
      </c>
      <c r="B10" s="950"/>
      <c r="C10" s="39" t="s">
        <v>306</v>
      </c>
      <c r="D10" s="48">
        <v>10000</v>
      </c>
      <c r="E10" s="26">
        <v>40</v>
      </c>
      <c r="F10" s="45">
        <f>+D10/E10</f>
        <v>250</v>
      </c>
      <c r="G10" s="939"/>
    </row>
    <row r="11" spans="1:7" x14ac:dyDescent="0.35">
      <c r="A11" s="949"/>
      <c r="B11" s="950"/>
      <c r="C11" s="39"/>
      <c r="D11" s="48"/>
      <c r="E11" s="26"/>
      <c r="F11" s="45"/>
      <c r="G11" s="939"/>
    </row>
    <row r="12" spans="1:7" x14ac:dyDescent="0.35">
      <c r="A12" s="934"/>
      <c r="B12" s="935"/>
      <c r="C12" s="8"/>
      <c r="D12" s="8"/>
      <c r="E12" s="8"/>
      <c r="F12" s="8"/>
      <c r="G12" s="939"/>
    </row>
    <row r="13" spans="1:7" x14ac:dyDescent="0.35">
      <c r="A13" s="934"/>
      <c r="B13" s="935"/>
      <c r="C13" s="39"/>
      <c r="D13" s="45"/>
      <c r="E13" s="47"/>
      <c r="F13" s="46"/>
      <c r="G13" s="137"/>
    </row>
    <row r="14" spans="1:7" x14ac:dyDescent="0.35">
      <c r="A14" s="934"/>
      <c r="B14" s="935"/>
      <c r="C14" s="39"/>
      <c r="D14" s="45"/>
      <c r="E14" s="47"/>
      <c r="F14" s="46"/>
      <c r="G14" s="137"/>
    </row>
    <row r="15" spans="1:7" x14ac:dyDescent="0.35">
      <c r="A15" s="1"/>
      <c r="F15" s="19" t="s">
        <v>29</v>
      </c>
      <c r="G15" s="49">
        <f>SUM(F10:F14)</f>
        <v>250</v>
      </c>
    </row>
    <row r="16" spans="1:7" x14ac:dyDescent="0.35">
      <c r="A16" s="1"/>
      <c r="G16" s="2"/>
    </row>
    <row r="17" spans="1:7" x14ac:dyDescent="0.35">
      <c r="A17" s="43" t="s">
        <v>30</v>
      </c>
      <c r="G17" s="2"/>
    </row>
    <row r="18" spans="1:7" x14ac:dyDescent="0.35">
      <c r="A18" s="936" t="s">
        <v>24</v>
      </c>
      <c r="B18" s="937"/>
      <c r="C18" s="86" t="s">
        <v>25</v>
      </c>
      <c r="D18" s="86" t="s">
        <v>31</v>
      </c>
      <c r="E18" s="86" t="s">
        <v>21</v>
      </c>
      <c r="F18" s="44" t="s">
        <v>32</v>
      </c>
      <c r="G18" s="938"/>
    </row>
    <row r="19" spans="1:7" ht="15" customHeight="1" x14ac:dyDescent="0.35">
      <c r="A19" s="778" t="s">
        <v>305</v>
      </c>
      <c r="B19" s="780"/>
      <c r="C19" s="147" t="s">
        <v>116</v>
      </c>
      <c r="D19" s="147">
        <v>478674</v>
      </c>
      <c r="E19" s="76">
        <v>1</v>
      </c>
      <c r="F19" s="147">
        <f>+D19*E19</f>
        <v>478674</v>
      </c>
      <c r="G19" s="939"/>
    </row>
    <row r="20" spans="1:7" x14ac:dyDescent="0.35">
      <c r="A20" s="767" t="s">
        <v>304</v>
      </c>
      <c r="B20" s="769"/>
      <c r="C20" s="19" t="s">
        <v>59</v>
      </c>
      <c r="D20" s="151">
        <v>2949</v>
      </c>
      <c r="E20" s="19">
        <v>0.51</v>
      </c>
      <c r="F20" s="149">
        <f>+D20*E20</f>
        <v>1503.99</v>
      </c>
      <c r="G20" s="939"/>
    </row>
    <row r="21" spans="1:7" x14ac:dyDescent="0.35">
      <c r="A21" s="767" t="s">
        <v>303</v>
      </c>
      <c r="B21" s="769"/>
      <c r="C21" s="50" t="s">
        <v>302</v>
      </c>
      <c r="D21" s="51">
        <v>238750</v>
      </c>
      <c r="E21" s="150">
        <v>0.25</v>
      </c>
      <c r="F21" s="149">
        <f>+D21*E21</f>
        <v>59687.5</v>
      </c>
      <c r="G21" s="939"/>
    </row>
    <row r="22" spans="1:7" x14ac:dyDescent="0.35">
      <c r="A22" s="767"/>
      <c r="B22" s="769"/>
      <c r="C22" s="50"/>
      <c r="D22" s="51"/>
      <c r="E22" s="53"/>
      <c r="F22" s="52"/>
      <c r="G22" s="940"/>
    </row>
    <row r="23" spans="1:7" x14ac:dyDescent="0.35">
      <c r="A23" s="1"/>
      <c r="F23" s="19" t="s">
        <v>29</v>
      </c>
      <c r="G23" s="49">
        <f>+F19+F20+F21</f>
        <v>539865.49</v>
      </c>
    </row>
    <row r="24" spans="1:7" x14ac:dyDescent="0.35">
      <c r="A24" s="43" t="s">
        <v>33</v>
      </c>
      <c r="G24" s="2"/>
    </row>
    <row r="25" spans="1:7" x14ac:dyDescent="0.35">
      <c r="A25" s="85" t="s">
        <v>34</v>
      </c>
      <c r="B25" s="86" t="s">
        <v>35</v>
      </c>
      <c r="C25" s="86" t="s">
        <v>36</v>
      </c>
      <c r="D25" s="86" t="s">
        <v>37</v>
      </c>
      <c r="E25" s="86" t="s">
        <v>26</v>
      </c>
      <c r="F25" s="44" t="s">
        <v>28</v>
      </c>
      <c r="G25" s="938"/>
    </row>
    <row r="26" spans="1:7" x14ac:dyDescent="0.35">
      <c r="A26" s="54"/>
      <c r="B26" s="8"/>
      <c r="C26" s="8"/>
      <c r="D26" s="8"/>
      <c r="E26" s="8"/>
      <c r="F26" s="55"/>
      <c r="G26" s="939"/>
    </row>
    <row r="27" spans="1:7" x14ac:dyDescent="0.35">
      <c r="A27" s="54"/>
      <c r="B27" s="8"/>
      <c r="C27" s="8"/>
      <c r="D27" s="8"/>
      <c r="E27" s="8"/>
      <c r="F27" s="55"/>
      <c r="G27" s="939"/>
    </row>
    <row r="28" spans="1:7" x14ac:dyDescent="0.35">
      <c r="A28" s="54"/>
      <c r="B28" s="8"/>
      <c r="C28" s="8"/>
      <c r="D28" s="8"/>
      <c r="E28" s="8"/>
      <c r="F28" s="8"/>
      <c r="G28" s="939"/>
    </row>
    <row r="29" spans="1:7" x14ac:dyDescent="0.35">
      <c r="A29" s="1"/>
      <c r="F29" s="19" t="s">
        <v>29</v>
      </c>
      <c r="G29" s="148">
        <f>+F26+F27+F28</f>
        <v>0</v>
      </c>
    </row>
    <row r="30" spans="1:7" x14ac:dyDescent="0.35">
      <c r="A30" s="43" t="s">
        <v>38</v>
      </c>
      <c r="G30" s="2"/>
    </row>
    <row r="31" spans="1:7" x14ac:dyDescent="0.35">
      <c r="A31" s="85" t="s">
        <v>39</v>
      </c>
      <c r="B31" s="86" t="s">
        <v>40</v>
      </c>
      <c r="C31" s="86" t="s">
        <v>41</v>
      </c>
      <c r="D31" s="86" t="s">
        <v>42</v>
      </c>
      <c r="E31" s="86" t="s">
        <v>27</v>
      </c>
      <c r="F31" s="44" t="s">
        <v>28</v>
      </c>
      <c r="G31" s="938"/>
    </row>
    <row r="32" spans="1:7" x14ac:dyDescent="0.35">
      <c r="A32" s="54" t="s">
        <v>301</v>
      </c>
      <c r="B32" s="56">
        <v>185642</v>
      </c>
      <c r="C32" s="57">
        <v>2.2000000000000002</v>
      </c>
      <c r="D32" s="58">
        <f>+B32*C32</f>
        <v>408412.4</v>
      </c>
      <c r="E32" s="39">
        <v>40</v>
      </c>
      <c r="F32" s="147">
        <f>+D32/E32</f>
        <v>10210.310000000001</v>
      </c>
      <c r="G32" s="939"/>
    </row>
    <row r="33" spans="1:7" x14ac:dyDescent="0.35">
      <c r="A33" s="54"/>
      <c r="B33" s="8"/>
      <c r="C33" s="8"/>
      <c r="D33" s="8"/>
      <c r="E33" s="8"/>
      <c r="F33" s="55"/>
      <c r="G33" s="939"/>
    </row>
    <row r="34" spans="1:7" x14ac:dyDescent="0.35">
      <c r="A34" s="54"/>
      <c r="B34" s="8"/>
      <c r="C34" s="8"/>
      <c r="D34" s="8"/>
      <c r="E34" s="8"/>
      <c r="F34" s="8"/>
      <c r="G34" s="939"/>
    </row>
    <row r="35" spans="1:7" x14ac:dyDescent="0.35">
      <c r="A35" s="1"/>
      <c r="F35" s="19" t="s">
        <v>29</v>
      </c>
      <c r="G35" s="49">
        <f>+F32+F33+F34</f>
        <v>10210.310000000001</v>
      </c>
    </row>
    <row r="36" spans="1:7" x14ac:dyDescent="0.35">
      <c r="A36" s="1"/>
      <c r="G36" s="2"/>
    </row>
    <row r="37" spans="1:7" x14ac:dyDescent="0.35">
      <c r="A37" s="951" t="s">
        <v>43</v>
      </c>
      <c r="B37" s="952"/>
      <c r="C37" s="952"/>
      <c r="D37" s="952"/>
      <c r="E37" s="952"/>
      <c r="F37" s="952"/>
      <c r="G37" s="146">
        <f>ROUND(+G35+G29+G23+G15,0)</f>
        <v>550326</v>
      </c>
    </row>
    <row r="38" spans="1:7" x14ac:dyDescent="0.35">
      <c r="A38" s="1"/>
      <c r="G38" s="2"/>
    </row>
    <row r="39" spans="1:7" x14ac:dyDescent="0.35">
      <c r="A39" s="1"/>
      <c r="G39" s="2"/>
    </row>
    <row r="40" spans="1:7" x14ac:dyDescent="0.35">
      <c r="A40" s="1"/>
      <c r="G40" s="2"/>
    </row>
    <row r="41" spans="1:7" x14ac:dyDescent="0.35">
      <c r="A41" s="890" t="s">
        <v>99</v>
      </c>
      <c r="B41" s="891"/>
      <c r="C41" s="891"/>
      <c r="D41" s="891"/>
      <c r="E41" s="891"/>
      <c r="F41" s="891"/>
      <c r="G41" s="892"/>
    </row>
    <row r="42" spans="1:7" x14ac:dyDescent="0.35">
      <c r="A42" s="890" t="s">
        <v>6</v>
      </c>
      <c r="B42" s="891"/>
      <c r="C42" s="891"/>
      <c r="D42" s="891"/>
      <c r="E42" s="891"/>
      <c r="F42" s="891"/>
      <c r="G42" s="892"/>
    </row>
    <row r="43" spans="1:7" x14ac:dyDescent="0.35">
      <c r="A43" s="28"/>
      <c r="B43" s="29"/>
      <c r="C43" s="29"/>
      <c r="D43" s="29"/>
      <c r="E43" s="29"/>
      <c r="F43" s="29"/>
      <c r="G43" s="84"/>
    </row>
    <row r="44" spans="1:7" x14ac:dyDescent="0.35">
      <c r="A44" s="59"/>
      <c r="B44" s="89"/>
      <c r="G44" s="2"/>
    </row>
    <row r="45" spans="1:7" ht="15" thickBot="1" x14ac:dyDescent="0.4">
      <c r="A45" s="6" t="s">
        <v>44</v>
      </c>
      <c r="B45" s="7" t="s">
        <v>300</v>
      </c>
      <c r="C45" s="60"/>
      <c r="D45" s="61"/>
      <c r="E45" s="61"/>
      <c r="F45" s="61"/>
      <c r="G45" s="62"/>
    </row>
  </sheetData>
  <mergeCells count="21">
    <mergeCell ref="A42:G42"/>
    <mergeCell ref="G25:G28"/>
    <mergeCell ref="G31:G34"/>
    <mergeCell ref="A37:F37"/>
    <mergeCell ref="A41:G41"/>
    <mergeCell ref="A1:G1"/>
    <mergeCell ref="B2:F2"/>
    <mergeCell ref="C4:G4"/>
    <mergeCell ref="A9:B9"/>
    <mergeCell ref="G9:G12"/>
    <mergeCell ref="A10:B10"/>
    <mergeCell ref="A12:B12"/>
    <mergeCell ref="A11:B11"/>
    <mergeCell ref="A13:B13"/>
    <mergeCell ref="A14:B14"/>
    <mergeCell ref="A18:B18"/>
    <mergeCell ref="G18:G22"/>
    <mergeCell ref="A19:B19"/>
    <mergeCell ref="A20:B20"/>
    <mergeCell ref="A21:B21"/>
    <mergeCell ref="A22:B22"/>
  </mergeCells>
  <pageMargins left="0.7" right="0.7" top="0.75" bottom="0.75" header="0.3" footer="0.3"/>
  <pageSetup scale="81" fitToHeight="0" orientation="portrait" horizontalDpi="4294967294" verticalDpi="4294967294"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F7AD3-A837-48E6-B4AB-A6BB9FB3F6A3}">
  <sheetPr>
    <tabColor rgb="FF92D050"/>
    <pageSetUpPr fitToPage="1"/>
  </sheetPr>
  <dimension ref="B1:K48"/>
  <sheetViews>
    <sheetView topLeftCell="A2" zoomScale="85" zoomScaleNormal="85" zoomScaleSheetLayoutView="85" workbookViewId="0">
      <selection activeCell="J33" sqref="J33"/>
    </sheetView>
  </sheetViews>
  <sheetFormatPr baseColWidth="10" defaultColWidth="11.54296875" defaultRowHeight="14.5" x14ac:dyDescent="0.35"/>
  <cols>
    <col min="2" max="2" width="18.81640625" customWidth="1"/>
    <col min="3" max="3" width="21.453125" customWidth="1"/>
    <col min="4" max="4" width="15.453125" bestFit="1" customWidth="1"/>
    <col min="5" max="5" width="13.81640625" bestFit="1" customWidth="1"/>
    <col min="6" max="6" width="12.81640625" bestFit="1" customWidth="1"/>
    <col min="7" max="7" width="15" bestFit="1" customWidth="1"/>
    <col min="8" max="8" width="18" customWidth="1"/>
    <col min="11" max="11" width="12.1796875" bestFit="1" customWidth="1"/>
  </cols>
  <sheetData>
    <row r="1" spans="2:10" ht="15" thickBot="1" x14ac:dyDescent="0.4"/>
    <row r="2" spans="2:10" ht="76.5" customHeight="1" thickBot="1" x14ac:dyDescent="0.4">
      <c r="B2" s="153"/>
      <c r="C2" s="944" t="s">
        <v>309</v>
      </c>
      <c r="D2" s="945"/>
      <c r="E2" s="945"/>
      <c r="F2" s="945"/>
      <c r="G2" s="946"/>
      <c r="H2" s="152" t="s">
        <v>85</v>
      </c>
    </row>
    <row r="3" spans="2:10" ht="6" customHeight="1" thickBot="1" x14ac:dyDescent="0.4">
      <c r="B3" s="957"/>
      <c r="C3" s="958"/>
      <c r="D3" s="958"/>
      <c r="E3" s="958"/>
      <c r="F3" s="958"/>
      <c r="G3" s="958"/>
      <c r="H3" s="959"/>
    </row>
    <row r="4" spans="2:10" ht="22.5" customHeight="1" thickBot="1" x14ac:dyDescent="0.4">
      <c r="B4" s="960" t="s">
        <v>311</v>
      </c>
      <c r="C4" s="961"/>
      <c r="D4" s="961"/>
      <c r="E4" s="961"/>
      <c r="F4" s="961"/>
      <c r="G4" s="961"/>
      <c r="H4" s="962"/>
    </row>
    <row r="5" spans="2:10" ht="6" customHeight="1" thickBot="1" x14ac:dyDescent="0.4">
      <c r="B5" s="894"/>
      <c r="C5" s="894"/>
      <c r="D5" s="894"/>
      <c r="E5" s="894"/>
      <c r="F5" s="894"/>
      <c r="G5" s="894"/>
      <c r="H5" s="894"/>
    </row>
    <row r="6" spans="2:10" ht="15" customHeight="1" x14ac:dyDescent="0.35">
      <c r="B6" s="155"/>
      <c r="C6" s="156"/>
      <c r="D6" s="157"/>
      <c r="E6" s="157"/>
      <c r="F6" s="157"/>
      <c r="G6" s="157"/>
      <c r="H6" s="158"/>
    </row>
    <row r="7" spans="2:10" x14ac:dyDescent="0.35">
      <c r="B7" s="159" t="e">
        <f>+'[10]PRESUPUESTO 18-2-26'!#REF!</f>
        <v>#REF!</v>
      </c>
      <c r="C7" s="154" t="s">
        <v>1</v>
      </c>
      <c r="D7" s="29" t="s">
        <v>129</v>
      </c>
      <c r="E7" s="891" t="s">
        <v>392</v>
      </c>
      <c r="F7" s="891"/>
      <c r="G7" s="891"/>
      <c r="H7" s="2"/>
    </row>
    <row r="8" spans="2:10" x14ac:dyDescent="0.35">
      <c r="B8" s="1"/>
      <c r="H8" s="2"/>
    </row>
    <row r="9" spans="2:10" x14ac:dyDescent="0.35">
      <c r="B9" s="43" t="s">
        <v>23</v>
      </c>
      <c r="H9" s="2"/>
    </row>
    <row r="10" spans="2:10" x14ac:dyDescent="0.35">
      <c r="B10" s="936" t="s">
        <v>24</v>
      </c>
      <c r="C10" s="937"/>
      <c r="D10" s="86" t="s">
        <v>25</v>
      </c>
      <c r="E10" s="86" t="s">
        <v>26</v>
      </c>
      <c r="F10" s="86" t="s">
        <v>27</v>
      </c>
      <c r="G10" s="44" t="s">
        <v>28</v>
      </c>
      <c r="H10" s="938"/>
    </row>
    <row r="11" spans="2:10" x14ac:dyDescent="0.35">
      <c r="B11" s="955" t="s">
        <v>307</v>
      </c>
      <c r="C11" s="956"/>
      <c r="D11" s="77" t="s">
        <v>312</v>
      </c>
      <c r="E11" s="160">
        <v>12684.33</v>
      </c>
      <c r="F11" s="161">
        <v>1</v>
      </c>
      <c r="G11" s="149">
        <f>+F11*E11</f>
        <v>12684.33</v>
      </c>
      <c r="H11" s="939"/>
      <c r="J11" s="83"/>
    </row>
    <row r="12" spans="2:10" x14ac:dyDescent="0.35">
      <c r="B12" s="949"/>
      <c r="C12" s="950"/>
      <c r="D12" s="39"/>
      <c r="E12" s="48"/>
      <c r="F12" s="26"/>
      <c r="G12" s="63"/>
      <c r="H12" s="939"/>
      <c r="J12" s="83"/>
    </row>
    <row r="13" spans="2:10" x14ac:dyDescent="0.35">
      <c r="B13" s="1"/>
      <c r="G13" s="19" t="s">
        <v>29</v>
      </c>
      <c r="H13" s="49">
        <f>SUM(G11:G12)</f>
        <v>12684.33</v>
      </c>
    </row>
    <row r="14" spans="2:10" x14ac:dyDescent="0.35">
      <c r="B14" s="1"/>
      <c r="H14" s="2"/>
    </row>
    <row r="15" spans="2:10" x14ac:dyDescent="0.35">
      <c r="B15" s="43" t="s">
        <v>30</v>
      </c>
      <c r="H15" s="2"/>
    </row>
    <row r="16" spans="2:10" ht="15" customHeight="1" x14ac:dyDescent="0.35">
      <c r="B16" s="936" t="s">
        <v>24</v>
      </c>
      <c r="C16" s="937"/>
      <c r="D16" s="86" t="s">
        <v>25</v>
      </c>
      <c r="E16" s="86" t="s">
        <v>31</v>
      </c>
      <c r="F16" s="86" t="s">
        <v>21</v>
      </c>
      <c r="G16" s="44" t="s">
        <v>32</v>
      </c>
      <c r="H16" s="938"/>
    </row>
    <row r="17" spans="2:8" ht="15" customHeight="1" x14ac:dyDescent="0.35">
      <c r="B17" s="838" t="s">
        <v>313</v>
      </c>
      <c r="C17" s="840"/>
      <c r="D17" s="50" t="s">
        <v>314</v>
      </c>
      <c r="E17" s="162">
        <v>1234900</v>
      </c>
      <c r="F17" s="53">
        <v>1</v>
      </c>
      <c r="G17" s="52">
        <f>+F17*E17</f>
        <v>1234900</v>
      </c>
      <c r="H17" s="939"/>
    </row>
    <row r="18" spans="2:8" ht="15" customHeight="1" x14ac:dyDescent="0.35">
      <c r="B18" s="838" t="s">
        <v>315</v>
      </c>
      <c r="C18" s="840"/>
      <c r="D18" s="50" t="s">
        <v>129</v>
      </c>
      <c r="E18" s="162">
        <v>12149</v>
      </c>
      <c r="F18" s="53">
        <v>0.1</v>
      </c>
      <c r="G18" s="52">
        <f>+F18*E18</f>
        <v>1214.9000000000001</v>
      </c>
      <c r="H18" s="939"/>
    </row>
    <row r="19" spans="2:8" ht="15" customHeight="1" x14ac:dyDescent="0.35">
      <c r="B19" s="953"/>
      <c r="C19" s="954"/>
      <c r="D19" s="50"/>
      <c r="E19" s="163"/>
      <c r="F19" s="53"/>
      <c r="G19" s="52"/>
      <c r="H19" s="939"/>
    </row>
    <row r="20" spans="2:8" x14ac:dyDescent="0.35">
      <c r="B20" s="767"/>
      <c r="C20" s="769"/>
      <c r="D20" s="50"/>
      <c r="E20" s="51"/>
      <c r="F20" s="53"/>
      <c r="G20" s="52"/>
      <c r="H20" s="939"/>
    </row>
    <row r="21" spans="2:8" x14ac:dyDescent="0.35">
      <c r="B21" s="1"/>
      <c r="G21" s="19" t="s">
        <v>29</v>
      </c>
      <c r="H21" s="49">
        <f>SUM(G17:G20)</f>
        <v>1236114.8999999999</v>
      </c>
    </row>
    <row r="22" spans="2:8" x14ac:dyDescent="0.35">
      <c r="B22" s="43" t="s">
        <v>33</v>
      </c>
      <c r="H22" s="2"/>
    </row>
    <row r="23" spans="2:8" x14ac:dyDescent="0.35">
      <c r="B23" s="85" t="s">
        <v>34</v>
      </c>
      <c r="C23" s="86" t="s">
        <v>35</v>
      </c>
      <c r="D23" s="86" t="s">
        <v>36</v>
      </c>
      <c r="E23" s="86" t="s">
        <v>37</v>
      </c>
      <c r="F23" s="86" t="s">
        <v>26</v>
      </c>
      <c r="G23" s="44" t="s">
        <v>28</v>
      </c>
      <c r="H23" s="938"/>
    </row>
    <row r="24" spans="2:8" x14ac:dyDescent="0.35">
      <c r="B24" s="54" t="s">
        <v>459</v>
      </c>
      <c r="C24" s="39">
        <v>1</v>
      </c>
      <c r="D24" s="39">
        <v>91</v>
      </c>
      <c r="E24" s="8">
        <f>C24*D24</f>
        <v>91</v>
      </c>
      <c r="F24" s="303">
        <v>1577.32</v>
      </c>
      <c r="G24" s="303">
        <f>E24*F24</f>
        <v>143536.12</v>
      </c>
      <c r="H24" s="939"/>
    </row>
    <row r="25" spans="2:8" x14ac:dyDescent="0.35">
      <c r="B25" s="54"/>
      <c r="C25" s="8"/>
      <c r="D25" s="8"/>
      <c r="E25" s="8"/>
      <c r="F25" s="8"/>
      <c r="G25" s="55"/>
      <c r="H25" s="939"/>
    </row>
    <row r="26" spans="2:8" x14ac:dyDescent="0.35">
      <c r="B26" s="1"/>
      <c r="G26" s="19" t="s">
        <v>29</v>
      </c>
      <c r="H26" s="65">
        <f>SUM(G24:G25)</f>
        <v>143536.12</v>
      </c>
    </row>
    <row r="27" spans="2:8" x14ac:dyDescent="0.35">
      <c r="B27" s="43" t="s">
        <v>38</v>
      </c>
      <c r="H27" s="2"/>
    </row>
    <row r="28" spans="2:8" x14ac:dyDescent="0.35">
      <c r="B28" s="85" t="s">
        <v>39</v>
      </c>
      <c r="C28" s="86" t="s">
        <v>40</v>
      </c>
      <c r="D28" s="86" t="s">
        <v>41</v>
      </c>
      <c r="E28" s="86" t="s">
        <v>42</v>
      </c>
      <c r="F28" s="86" t="s">
        <v>27</v>
      </c>
      <c r="G28" s="44" t="s">
        <v>28</v>
      </c>
      <c r="H28" s="938"/>
    </row>
    <row r="29" spans="2:8" x14ac:dyDescent="0.35">
      <c r="B29" s="164" t="s">
        <v>316</v>
      </c>
      <c r="C29" s="56">
        <v>190265</v>
      </c>
      <c r="D29" s="57">
        <v>2</v>
      </c>
      <c r="E29" s="58">
        <f>+D29*C29</f>
        <v>380530</v>
      </c>
      <c r="F29" s="26">
        <v>1.5</v>
      </c>
      <c r="G29" s="147">
        <f>+E29/F29</f>
        <v>253686.66666666666</v>
      </c>
      <c r="H29" s="939"/>
    </row>
    <row r="30" spans="2:8" x14ac:dyDescent="0.35">
      <c r="B30" s="54"/>
      <c r="C30" s="56"/>
      <c r="D30" s="57"/>
      <c r="E30" s="58"/>
      <c r="F30" s="39"/>
      <c r="G30" s="64"/>
      <c r="H30" s="939"/>
    </row>
    <row r="31" spans="2:8" x14ac:dyDescent="0.35">
      <c r="B31" s="1"/>
      <c r="G31" s="19" t="s">
        <v>29</v>
      </c>
      <c r="H31" s="49">
        <f>SUM(G29:G30)</f>
        <v>253686.66666666666</v>
      </c>
    </row>
    <row r="32" spans="2:8" x14ac:dyDescent="0.35">
      <c r="B32" s="1"/>
      <c r="H32" s="2"/>
    </row>
    <row r="33" spans="2:11" x14ac:dyDescent="0.35">
      <c r="B33" s="951" t="s">
        <v>43</v>
      </c>
      <c r="C33" s="952"/>
      <c r="D33" s="952"/>
      <c r="E33" s="952"/>
      <c r="F33" s="952"/>
      <c r="G33" s="952"/>
      <c r="H33" s="65">
        <f>ROUND(+H31+H26+H21+H13,0)</f>
        <v>1646022</v>
      </c>
    </row>
    <row r="34" spans="2:11" x14ac:dyDescent="0.35">
      <c r="B34" s="1"/>
      <c r="H34" s="2"/>
    </row>
    <row r="35" spans="2:11" x14ac:dyDescent="0.35">
      <c r="B35" s="1"/>
      <c r="H35" s="2"/>
    </row>
    <row r="36" spans="2:11" x14ac:dyDescent="0.35">
      <c r="B36" s="1"/>
      <c r="H36" s="2"/>
    </row>
    <row r="37" spans="2:11" x14ac:dyDescent="0.35">
      <c r="B37" s="1"/>
      <c r="H37" s="2"/>
    </row>
    <row r="38" spans="2:11" x14ac:dyDescent="0.35">
      <c r="B38" s="1"/>
      <c r="C38" s="165"/>
      <c r="D38" s="165"/>
      <c r="E38" s="165"/>
      <c r="F38" s="165"/>
      <c r="G38" s="165"/>
      <c r="H38" s="2"/>
    </row>
    <row r="39" spans="2:11" x14ac:dyDescent="0.35">
      <c r="B39" s="890" t="s">
        <v>317</v>
      </c>
      <c r="C39" s="891"/>
      <c r="D39" s="891"/>
      <c r="E39" s="891"/>
      <c r="F39" s="891"/>
      <c r="G39" s="891"/>
      <c r="H39" s="892"/>
    </row>
    <row r="40" spans="2:11" x14ac:dyDescent="0.35">
      <c r="B40" s="890" t="s">
        <v>6</v>
      </c>
      <c r="C40" s="891"/>
      <c r="D40" s="891"/>
      <c r="E40" s="891"/>
      <c r="F40" s="891"/>
      <c r="G40" s="891"/>
      <c r="H40" s="892"/>
    </row>
    <row r="41" spans="2:11" x14ac:dyDescent="0.35">
      <c r="B41" s="28"/>
      <c r="C41" s="29"/>
      <c r="D41" s="29"/>
      <c r="E41" s="29"/>
      <c r="F41" s="29"/>
      <c r="G41" s="29"/>
      <c r="H41" s="84"/>
    </row>
    <row r="42" spans="2:11" x14ac:dyDescent="0.35">
      <c r="B42" s="59"/>
      <c r="C42" s="32" t="s">
        <v>19</v>
      </c>
      <c r="D42" s="31" t="s">
        <v>318</v>
      </c>
      <c r="H42" s="2"/>
    </row>
    <row r="43" spans="2:11" ht="15" thickBot="1" x14ac:dyDescent="0.4">
      <c r="B43" s="6"/>
      <c r="C43" s="33"/>
      <c r="D43" s="34" t="s">
        <v>20</v>
      </c>
      <c r="E43" s="61"/>
      <c r="F43" s="61"/>
      <c r="G43" s="61"/>
      <c r="H43" s="62"/>
    </row>
    <row r="48" spans="2:11" x14ac:dyDescent="0.35">
      <c r="K48" s="166"/>
    </row>
  </sheetData>
  <mergeCells count="20">
    <mergeCell ref="B10:C10"/>
    <mergeCell ref="H10:H12"/>
    <mergeCell ref="B11:C11"/>
    <mergeCell ref="B12:C12"/>
    <mergeCell ref="C2:G2"/>
    <mergeCell ref="B3:H3"/>
    <mergeCell ref="B4:H4"/>
    <mergeCell ref="B5:H5"/>
    <mergeCell ref="E7:G7"/>
    <mergeCell ref="B16:C16"/>
    <mergeCell ref="H16:H20"/>
    <mergeCell ref="B17:C17"/>
    <mergeCell ref="B18:C18"/>
    <mergeCell ref="B19:C19"/>
    <mergeCell ref="B20:C20"/>
    <mergeCell ref="H23:H25"/>
    <mergeCell ref="H28:H30"/>
    <mergeCell ref="B33:G33"/>
    <mergeCell ref="B39:H39"/>
    <mergeCell ref="B40:H40"/>
  </mergeCells>
  <pageMargins left="0.70866141732283461" right="0.70866141732283461" top="0.74803149606299213" bottom="0.74803149606299213" header="0.31496062992125984" footer="0.31496062992125984"/>
  <pageSetup scale="78"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BBFD0-5C40-4F49-ABF4-26A32F26B70E}">
  <sheetPr>
    <tabColor rgb="FF92D050"/>
    <pageSetUpPr fitToPage="1"/>
  </sheetPr>
  <dimension ref="B1:L48"/>
  <sheetViews>
    <sheetView topLeftCell="A2" zoomScale="79" zoomScaleNormal="85" zoomScaleSheetLayoutView="85" workbookViewId="0">
      <selection activeCell="I32" sqref="I32"/>
    </sheetView>
  </sheetViews>
  <sheetFormatPr baseColWidth="10" defaultColWidth="11.54296875" defaultRowHeight="14.5" x14ac:dyDescent="0.35"/>
  <cols>
    <col min="2" max="2" width="18.81640625" customWidth="1"/>
    <col min="3" max="3" width="21.453125" customWidth="1"/>
    <col min="4" max="4" width="15.453125" bestFit="1" customWidth="1"/>
    <col min="5" max="5" width="13.81640625" bestFit="1" customWidth="1"/>
    <col min="6" max="6" width="12.81640625" bestFit="1" customWidth="1"/>
    <col min="7" max="7" width="17.1796875" bestFit="1" customWidth="1"/>
    <col min="8" max="8" width="18" customWidth="1"/>
    <col min="11" max="11" width="12.1796875" bestFit="1" customWidth="1"/>
  </cols>
  <sheetData>
    <row r="1" spans="2:12" ht="15" thickBot="1" x14ac:dyDescent="0.4"/>
    <row r="2" spans="2:12" ht="76.5" customHeight="1" thickBot="1" x14ac:dyDescent="0.4">
      <c r="B2" s="153"/>
      <c r="C2" s="944" t="s">
        <v>309</v>
      </c>
      <c r="D2" s="945"/>
      <c r="E2" s="945"/>
      <c r="F2" s="945"/>
      <c r="G2" s="946"/>
      <c r="H2" s="152" t="s">
        <v>85</v>
      </c>
    </row>
    <row r="3" spans="2:12" ht="6" customHeight="1" thickBot="1" x14ac:dyDescent="0.4">
      <c r="B3" s="957"/>
      <c r="C3" s="958"/>
      <c r="D3" s="958"/>
      <c r="E3" s="958"/>
      <c r="F3" s="958"/>
      <c r="G3" s="958"/>
      <c r="H3" s="959"/>
    </row>
    <row r="4" spans="2:12" ht="22.5" customHeight="1" thickBot="1" x14ac:dyDescent="0.4">
      <c r="B4" s="960" t="s">
        <v>311</v>
      </c>
      <c r="C4" s="961"/>
      <c r="D4" s="961"/>
      <c r="E4" s="961"/>
      <c r="F4" s="961"/>
      <c r="G4" s="961"/>
      <c r="H4" s="962"/>
    </row>
    <row r="5" spans="2:12" ht="6" customHeight="1" thickBot="1" x14ac:dyDescent="0.4">
      <c r="B5" s="894"/>
      <c r="C5" s="894"/>
      <c r="D5" s="894"/>
      <c r="E5" s="894"/>
      <c r="F5" s="894"/>
      <c r="G5" s="894"/>
      <c r="H5" s="894"/>
    </row>
    <row r="6" spans="2:12" ht="15" customHeight="1" x14ac:dyDescent="0.35">
      <c r="B6" s="155"/>
      <c r="C6" s="156"/>
      <c r="D6" s="157"/>
      <c r="E6" s="157"/>
      <c r="F6" s="157"/>
      <c r="G6" s="157"/>
      <c r="H6" s="158"/>
    </row>
    <row r="7" spans="2:12" x14ac:dyDescent="0.35">
      <c r="B7" s="159" t="e">
        <f>+'[10]PRESUPUESTO 18-2-26'!#REF!</f>
        <v>#REF!</v>
      </c>
      <c r="C7" s="154" t="s">
        <v>1</v>
      </c>
      <c r="D7" s="29" t="s">
        <v>129</v>
      </c>
      <c r="E7" s="891" t="s">
        <v>355</v>
      </c>
      <c r="F7" s="891"/>
      <c r="G7" s="891"/>
      <c r="H7" s="2"/>
    </row>
    <row r="8" spans="2:12" x14ac:dyDescent="0.35">
      <c r="B8" s="1"/>
      <c r="H8" s="2"/>
    </row>
    <row r="9" spans="2:12" x14ac:dyDescent="0.35">
      <c r="B9" s="43" t="s">
        <v>23</v>
      </c>
      <c r="H9" s="2"/>
    </row>
    <row r="10" spans="2:12" x14ac:dyDescent="0.35">
      <c r="B10" s="936" t="s">
        <v>24</v>
      </c>
      <c r="C10" s="937"/>
      <c r="D10" s="86" t="s">
        <v>25</v>
      </c>
      <c r="E10" s="86" t="s">
        <v>26</v>
      </c>
      <c r="F10" s="86" t="s">
        <v>27</v>
      </c>
      <c r="G10" s="44" t="s">
        <v>28</v>
      </c>
      <c r="H10" s="938"/>
    </row>
    <row r="11" spans="2:12" x14ac:dyDescent="0.35">
      <c r="B11" s="949" t="s">
        <v>356</v>
      </c>
      <c r="C11" s="950"/>
      <c r="D11" s="77" t="s">
        <v>312</v>
      </c>
      <c r="E11" s="160">
        <v>10464.6</v>
      </c>
      <c r="F11" s="161">
        <v>1</v>
      </c>
      <c r="G11" s="149">
        <f>+F11*E11</f>
        <v>10464.6</v>
      </c>
      <c r="H11" s="939"/>
      <c r="J11" s="83"/>
      <c r="K11" s="955" t="s">
        <v>307</v>
      </c>
      <c r="L11" s="956"/>
    </row>
    <row r="12" spans="2:12" x14ac:dyDescent="0.35">
      <c r="B12" s="963" t="s">
        <v>357</v>
      </c>
      <c r="C12" s="964"/>
      <c r="D12" s="39" t="s">
        <v>358</v>
      </c>
      <c r="E12" s="48">
        <v>31397</v>
      </c>
      <c r="F12" s="26">
        <v>4</v>
      </c>
      <c r="G12" s="149">
        <f>E12/F12</f>
        <v>7849.25</v>
      </c>
      <c r="H12" s="939"/>
      <c r="J12" s="83"/>
    </row>
    <row r="13" spans="2:12" x14ac:dyDescent="0.35">
      <c r="B13" s="1"/>
      <c r="G13" s="19" t="s">
        <v>29</v>
      </c>
      <c r="H13" s="49">
        <f>SUM(G11:G12)</f>
        <v>18313.849999999999</v>
      </c>
    </row>
    <row r="14" spans="2:12" x14ac:dyDescent="0.35">
      <c r="B14" s="1"/>
      <c r="H14" s="2"/>
    </row>
    <row r="15" spans="2:12" x14ac:dyDescent="0.35">
      <c r="B15" s="43" t="s">
        <v>30</v>
      </c>
      <c r="H15" s="2"/>
    </row>
    <row r="16" spans="2:12" ht="15" customHeight="1" x14ac:dyDescent="0.35">
      <c r="B16" s="936" t="s">
        <v>24</v>
      </c>
      <c r="C16" s="937"/>
      <c r="D16" s="86" t="s">
        <v>25</v>
      </c>
      <c r="E16" s="86" t="s">
        <v>31</v>
      </c>
      <c r="F16" s="86" t="s">
        <v>21</v>
      </c>
      <c r="G16" s="44" t="s">
        <v>32</v>
      </c>
      <c r="H16" s="938"/>
    </row>
    <row r="17" spans="2:8" ht="15" customHeight="1" x14ac:dyDescent="0.35">
      <c r="B17" s="838" t="s">
        <v>359</v>
      </c>
      <c r="C17" s="840"/>
      <c r="D17" s="50"/>
      <c r="E17" s="162">
        <v>1572900</v>
      </c>
      <c r="F17" s="53">
        <v>1</v>
      </c>
      <c r="G17" s="52">
        <f>+F17*E17</f>
        <v>1572900</v>
      </c>
      <c r="H17" s="939"/>
    </row>
    <row r="18" spans="2:8" ht="15" customHeight="1" x14ac:dyDescent="0.35">
      <c r="B18" s="838"/>
      <c r="C18" s="840"/>
      <c r="D18" s="50"/>
      <c r="E18" s="162"/>
      <c r="F18" s="53"/>
      <c r="G18" s="52"/>
      <c r="H18" s="939"/>
    </row>
    <row r="19" spans="2:8" ht="15" customHeight="1" x14ac:dyDescent="0.35">
      <c r="B19" s="953"/>
      <c r="C19" s="954"/>
      <c r="D19" s="50"/>
      <c r="E19" s="163"/>
      <c r="F19" s="53"/>
      <c r="G19" s="52"/>
      <c r="H19" s="939"/>
    </row>
    <row r="20" spans="2:8" x14ac:dyDescent="0.35">
      <c r="B20" s="767"/>
      <c r="C20" s="769"/>
      <c r="D20" s="50"/>
      <c r="E20" s="51"/>
      <c r="F20" s="53"/>
      <c r="G20" s="52"/>
      <c r="H20" s="939"/>
    </row>
    <row r="21" spans="2:8" x14ac:dyDescent="0.35">
      <c r="B21" s="1"/>
      <c r="G21" s="19" t="s">
        <v>29</v>
      </c>
      <c r="H21" s="49">
        <f>SUM(G17:G20)</f>
        <v>1572900</v>
      </c>
    </row>
    <row r="22" spans="2:8" x14ac:dyDescent="0.35">
      <c r="B22" s="43" t="s">
        <v>33</v>
      </c>
      <c r="H22" s="2"/>
    </row>
    <row r="23" spans="2:8" x14ac:dyDescent="0.35">
      <c r="B23" s="85" t="s">
        <v>34</v>
      </c>
      <c r="C23" s="86" t="s">
        <v>35</v>
      </c>
      <c r="D23" s="86" t="s">
        <v>36</v>
      </c>
      <c r="E23" s="86" t="s">
        <v>37</v>
      </c>
      <c r="F23" s="86" t="s">
        <v>26</v>
      </c>
      <c r="G23" s="44" t="s">
        <v>28</v>
      </c>
      <c r="H23" s="938"/>
    </row>
    <row r="24" spans="2:8" x14ac:dyDescent="0.35">
      <c r="B24" s="54" t="s">
        <v>460</v>
      </c>
      <c r="C24" s="39">
        <v>1</v>
      </c>
      <c r="D24" s="39">
        <v>91</v>
      </c>
      <c r="E24" s="8">
        <f>C24*D24</f>
        <v>91</v>
      </c>
      <c r="F24" s="302">
        <v>1577.32</v>
      </c>
      <c r="G24" s="79">
        <f>E24*F24</f>
        <v>143536.12</v>
      </c>
      <c r="H24" s="939"/>
    </row>
    <row r="25" spans="2:8" x14ac:dyDescent="0.35">
      <c r="B25" s="54"/>
      <c r="C25" s="8"/>
      <c r="D25" s="8"/>
      <c r="E25" s="8"/>
      <c r="F25" s="8"/>
      <c r="G25" s="55"/>
      <c r="H25" s="939"/>
    </row>
    <row r="26" spans="2:8" x14ac:dyDescent="0.35">
      <c r="B26" s="1"/>
      <c r="G26" s="19" t="s">
        <v>29</v>
      </c>
      <c r="H26" s="65">
        <f>SUM(G24:G25)</f>
        <v>143536.12</v>
      </c>
    </row>
    <row r="27" spans="2:8" x14ac:dyDescent="0.35">
      <c r="B27" s="43" t="s">
        <v>38</v>
      </c>
      <c r="H27" s="2"/>
    </row>
    <row r="28" spans="2:8" x14ac:dyDescent="0.35">
      <c r="B28" s="85" t="s">
        <v>39</v>
      </c>
      <c r="C28" s="86" t="s">
        <v>40</v>
      </c>
      <c r="D28" s="86" t="s">
        <v>41</v>
      </c>
      <c r="E28" s="86" t="s">
        <v>42</v>
      </c>
      <c r="F28" s="86" t="s">
        <v>27</v>
      </c>
      <c r="G28" s="44" t="s">
        <v>28</v>
      </c>
      <c r="H28" s="938"/>
    </row>
    <row r="29" spans="2:8" x14ac:dyDescent="0.35">
      <c r="B29" s="164" t="s">
        <v>316</v>
      </c>
      <c r="C29" s="56">
        <v>209292</v>
      </c>
      <c r="D29" s="57">
        <v>2</v>
      </c>
      <c r="E29" s="58">
        <f>+D29*C29</f>
        <v>418584</v>
      </c>
      <c r="F29" s="26">
        <v>1.5</v>
      </c>
      <c r="G29" s="147">
        <f>+E29/F29</f>
        <v>279056</v>
      </c>
      <c r="H29" s="939"/>
    </row>
    <row r="30" spans="2:8" x14ac:dyDescent="0.35">
      <c r="B30" s="54"/>
      <c r="C30" s="56"/>
      <c r="D30" s="57"/>
      <c r="E30" s="58"/>
      <c r="F30" s="39"/>
      <c r="G30" s="64"/>
      <c r="H30" s="939"/>
    </row>
    <row r="31" spans="2:8" x14ac:dyDescent="0.35">
      <c r="B31" s="1"/>
      <c r="G31" s="19" t="s">
        <v>29</v>
      </c>
      <c r="H31" s="49">
        <f>SUM(G29:G30)</f>
        <v>279056</v>
      </c>
    </row>
    <row r="32" spans="2:8" x14ac:dyDescent="0.35">
      <c r="B32" s="1"/>
      <c r="H32" s="2"/>
    </row>
    <row r="33" spans="2:11" x14ac:dyDescent="0.35">
      <c r="B33" s="951" t="s">
        <v>43</v>
      </c>
      <c r="C33" s="952"/>
      <c r="D33" s="952"/>
      <c r="E33" s="952"/>
      <c r="F33" s="952"/>
      <c r="G33" s="952"/>
      <c r="H33" s="146">
        <f>ROUND(+H31+H26+H21+H13,0)</f>
        <v>2013806</v>
      </c>
    </row>
    <row r="34" spans="2:11" x14ac:dyDescent="0.35">
      <c r="B34" s="1"/>
      <c r="H34" s="2"/>
    </row>
    <row r="35" spans="2:11" x14ac:dyDescent="0.35">
      <c r="B35" s="1"/>
      <c r="H35" s="2"/>
    </row>
    <row r="36" spans="2:11" x14ac:dyDescent="0.35">
      <c r="B36" s="1"/>
      <c r="H36" s="2"/>
    </row>
    <row r="37" spans="2:11" x14ac:dyDescent="0.35">
      <c r="B37" s="1"/>
      <c r="H37" s="2"/>
    </row>
    <row r="38" spans="2:11" x14ac:dyDescent="0.35">
      <c r="B38" s="1"/>
      <c r="C38" s="165"/>
      <c r="D38" s="165"/>
      <c r="E38" s="165"/>
      <c r="F38" s="165"/>
      <c r="G38" s="165"/>
      <c r="H38" s="2"/>
    </row>
    <row r="39" spans="2:11" x14ac:dyDescent="0.35">
      <c r="B39" s="890" t="s">
        <v>317</v>
      </c>
      <c r="C39" s="891"/>
      <c r="D39" s="891"/>
      <c r="E39" s="891"/>
      <c r="F39" s="891"/>
      <c r="G39" s="891"/>
      <c r="H39" s="892"/>
    </row>
    <row r="40" spans="2:11" x14ac:dyDescent="0.35">
      <c r="B40" s="890" t="s">
        <v>6</v>
      </c>
      <c r="C40" s="891"/>
      <c r="D40" s="891"/>
      <c r="E40" s="891"/>
      <c r="F40" s="891"/>
      <c r="G40" s="891"/>
      <c r="H40" s="892"/>
    </row>
    <row r="41" spans="2:11" x14ac:dyDescent="0.35">
      <c r="B41" s="28"/>
      <c r="C41" s="29"/>
      <c r="D41" s="29"/>
      <c r="E41" s="29"/>
      <c r="F41" s="29"/>
      <c r="G41" s="29"/>
      <c r="H41" s="84"/>
    </row>
    <row r="42" spans="2:11" x14ac:dyDescent="0.35">
      <c r="B42" s="59"/>
      <c r="C42" s="32" t="s">
        <v>19</v>
      </c>
      <c r="D42" s="31" t="s">
        <v>318</v>
      </c>
      <c r="H42" s="2"/>
    </row>
    <row r="43" spans="2:11" ht="15" thickBot="1" x14ac:dyDescent="0.4">
      <c r="B43" s="6"/>
      <c r="C43" s="33"/>
      <c r="D43" s="34" t="s">
        <v>20</v>
      </c>
      <c r="E43" s="61"/>
      <c r="F43" s="61"/>
      <c r="G43" s="61"/>
      <c r="H43" s="62"/>
    </row>
    <row r="48" spans="2:11" x14ac:dyDescent="0.35">
      <c r="K48" s="166"/>
    </row>
  </sheetData>
  <mergeCells count="21">
    <mergeCell ref="B10:C10"/>
    <mergeCell ref="H10:H12"/>
    <mergeCell ref="K11:L11"/>
    <mergeCell ref="B11:C11"/>
    <mergeCell ref="B12:C12"/>
    <mergeCell ref="C2:G2"/>
    <mergeCell ref="B3:H3"/>
    <mergeCell ref="B4:H4"/>
    <mergeCell ref="B5:H5"/>
    <mergeCell ref="E7:G7"/>
    <mergeCell ref="B16:C16"/>
    <mergeCell ref="H16:H20"/>
    <mergeCell ref="B17:C17"/>
    <mergeCell ref="B18:C18"/>
    <mergeCell ref="B19:C19"/>
    <mergeCell ref="B20:C20"/>
    <mergeCell ref="H23:H25"/>
    <mergeCell ref="H28:H30"/>
    <mergeCell ref="B33:G33"/>
    <mergeCell ref="B39:H39"/>
    <mergeCell ref="B40:H40"/>
  </mergeCells>
  <pageMargins left="0.70866141732283461" right="0.70866141732283461" top="0.74803149606299213" bottom="0.74803149606299213" header="0.31496062992125984" footer="0.31496062992125984"/>
  <pageSetup scale="78" fitToHeight="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36CE4-F91B-4EDC-9B7E-F55025ACE1A5}">
  <sheetPr>
    <tabColor rgb="FF92D050"/>
    <pageSetUpPr fitToPage="1"/>
  </sheetPr>
  <dimension ref="B1:L48"/>
  <sheetViews>
    <sheetView topLeftCell="B2" zoomScale="86" zoomScaleNormal="85" zoomScaleSheetLayoutView="85" workbookViewId="0">
      <selection activeCell="I24" sqref="I24"/>
    </sheetView>
  </sheetViews>
  <sheetFormatPr baseColWidth="10" defaultColWidth="11.54296875" defaultRowHeight="14.5" x14ac:dyDescent="0.35"/>
  <cols>
    <col min="2" max="2" width="18.81640625" customWidth="1"/>
    <col min="3" max="3" width="21.453125" customWidth="1"/>
    <col min="4" max="4" width="15.453125" bestFit="1" customWidth="1"/>
    <col min="5" max="5" width="13.81640625" bestFit="1" customWidth="1"/>
    <col min="6" max="6" width="12.81640625" bestFit="1" customWidth="1"/>
    <col min="7" max="7" width="17.1796875" bestFit="1" customWidth="1"/>
    <col min="8" max="8" width="18" customWidth="1"/>
    <col min="11" max="11" width="12.1796875" bestFit="1" customWidth="1"/>
  </cols>
  <sheetData>
    <row r="1" spans="2:12" ht="15" thickBot="1" x14ac:dyDescent="0.4"/>
    <row r="2" spans="2:12" ht="76.5" customHeight="1" thickBot="1" x14ac:dyDescent="0.4">
      <c r="B2" s="153"/>
      <c r="C2" s="944" t="s">
        <v>309</v>
      </c>
      <c r="D2" s="945"/>
      <c r="E2" s="945"/>
      <c r="F2" s="945"/>
      <c r="G2" s="946"/>
      <c r="H2" s="152" t="s">
        <v>85</v>
      </c>
    </row>
    <row r="3" spans="2:12" ht="6" customHeight="1" thickBot="1" x14ac:dyDescent="0.4">
      <c r="B3" s="957"/>
      <c r="C3" s="958"/>
      <c r="D3" s="958"/>
      <c r="E3" s="958"/>
      <c r="F3" s="958"/>
      <c r="G3" s="958"/>
      <c r="H3" s="959"/>
    </row>
    <row r="4" spans="2:12" ht="22.5" customHeight="1" thickBot="1" x14ac:dyDescent="0.4">
      <c r="B4" s="960" t="s">
        <v>311</v>
      </c>
      <c r="C4" s="961"/>
      <c r="D4" s="961"/>
      <c r="E4" s="961"/>
      <c r="F4" s="961"/>
      <c r="G4" s="961"/>
      <c r="H4" s="962"/>
    </row>
    <row r="5" spans="2:12" ht="6" customHeight="1" thickBot="1" x14ac:dyDescent="0.4">
      <c r="B5" s="894"/>
      <c r="C5" s="894"/>
      <c r="D5" s="894"/>
      <c r="E5" s="894"/>
      <c r="F5" s="894"/>
      <c r="G5" s="894"/>
      <c r="H5" s="894"/>
    </row>
    <row r="6" spans="2:12" ht="15" customHeight="1" x14ac:dyDescent="0.35">
      <c r="B6" s="155"/>
      <c r="C6" s="156"/>
      <c r="D6" s="157"/>
      <c r="E6" s="157"/>
      <c r="F6" s="157"/>
      <c r="G6" s="157"/>
      <c r="H6" s="158"/>
    </row>
    <row r="7" spans="2:12" x14ac:dyDescent="0.35">
      <c r="B7" s="159" t="e">
        <f>+'[10]PRESUPUESTO 18-2-26'!#REF!</f>
        <v>#REF!</v>
      </c>
      <c r="C7" s="154" t="s">
        <v>1</v>
      </c>
      <c r="D7" s="29" t="s">
        <v>129</v>
      </c>
      <c r="E7" s="891" t="s">
        <v>395</v>
      </c>
      <c r="F7" s="891"/>
      <c r="G7" s="891"/>
      <c r="H7" s="2"/>
    </row>
    <row r="8" spans="2:12" x14ac:dyDescent="0.35">
      <c r="B8" s="1"/>
      <c r="H8" s="2"/>
    </row>
    <row r="9" spans="2:12" x14ac:dyDescent="0.35">
      <c r="B9" s="43" t="s">
        <v>23</v>
      </c>
      <c r="H9" s="2"/>
    </row>
    <row r="10" spans="2:12" x14ac:dyDescent="0.35">
      <c r="B10" s="936" t="s">
        <v>24</v>
      </c>
      <c r="C10" s="937"/>
      <c r="D10" s="86" t="s">
        <v>25</v>
      </c>
      <c r="E10" s="86" t="s">
        <v>26</v>
      </c>
      <c r="F10" s="86" t="s">
        <v>27</v>
      </c>
      <c r="G10" s="44" t="s">
        <v>28</v>
      </c>
      <c r="H10" s="938"/>
    </row>
    <row r="11" spans="2:12" x14ac:dyDescent="0.35">
      <c r="B11" s="949" t="s">
        <v>356</v>
      </c>
      <c r="C11" s="950"/>
      <c r="D11" s="77" t="s">
        <v>312</v>
      </c>
      <c r="E11" s="160">
        <v>2616.15</v>
      </c>
      <c r="F11" s="161">
        <v>1</v>
      </c>
      <c r="G11" s="149">
        <f>+F11*E11</f>
        <v>2616.15</v>
      </c>
      <c r="H11" s="939"/>
      <c r="J11" s="83"/>
      <c r="K11" s="955" t="s">
        <v>307</v>
      </c>
      <c r="L11" s="956"/>
    </row>
    <row r="12" spans="2:12" x14ac:dyDescent="0.35">
      <c r="B12" s="963"/>
      <c r="C12" s="964"/>
      <c r="D12" s="39"/>
      <c r="E12" s="48"/>
      <c r="F12" s="26"/>
      <c r="G12" s="149"/>
      <c r="H12" s="939"/>
      <c r="J12" s="83"/>
    </row>
    <row r="13" spans="2:12" x14ac:dyDescent="0.35">
      <c r="B13" s="1"/>
      <c r="G13" s="19" t="s">
        <v>29</v>
      </c>
      <c r="H13" s="49">
        <f>SUM(G11:G12)</f>
        <v>2616.15</v>
      </c>
    </row>
    <row r="14" spans="2:12" x14ac:dyDescent="0.35">
      <c r="B14" s="1"/>
      <c r="H14" s="2"/>
    </row>
    <row r="15" spans="2:12" x14ac:dyDescent="0.35">
      <c r="B15" s="43" t="s">
        <v>30</v>
      </c>
      <c r="H15" s="2"/>
    </row>
    <row r="16" spans="2:12" ht="15" customHeight="1" x14ac:dyDescent="0.35">
      <c r="B16" s="936" t="s">
        <v>24</v>
      </c>
      <c r="C16" s="937"/>
      <c r="D16" s="86" t="s">
        <v>25</v>
      </c>
      <c r="E16" s="86" t="s">
        <v>31</v>
      </c>
      <c r="F16" s="86" t="s">
        <v>21</v>
      </c>
      <c r="G16" s="44" t="s">
        <v>32</v>
      </c>
      <c r="H16" s="938"/>
    </row>
    <row r="17" spans="2:8" ht="15" customHeight="1" x14ac:dyDescent="0.35">
      <c r="B17" s="838" t="s">
        <v>396</v>
      </c>
      <c r="C17" s="840"/>
      <c r="D17" s="50" t="s">
        <v>114</v>
      </c>
      <c r="E17" s="162">
        <v>3283</v>
      </c>
      <c r="F17" s="53">
        <v>0.5</v>
      </c>
      <c r="G17" s="52">
        <f>+F17*E17</f>
        <v>1641.5</v>
      </c>
      <c r="H17" s="939"/>
    </row>
    <row r="18" spans="2:8" ht="15" customHeight="1" x14ac:dyDescent="0.35">
      <c r="B18" s="838"/>
      <c r="C18" s="840"/>
      <c r="D18" s="50"/>
      <c r="E18" s="162"/>
      <c r="F18" s="53"/>
      <c r="G18" s="52"/>
      <c r="H18" s="939"/>
    </row>
    <row r="19" spans="2:8" ht="15" customHeight="1" x14ac:dyDescent="0.35">
      <c r="B19" s="953"/>
      <c r="C19" s="954"/>
      <c r="D19" s="50"/>
      <c r="E19" s="163"/>
      <c r="F19" s="53"/>
      <c r="G19" s="52"/>
      <c r="H19" s="939"/>
    </row>
    <row r="20" spans="2:8" x14ac:dyDescent="0.35">
      <c r="B20" s="767"/>
      <c r="C20" s="769"/>
      <c r="D20" s="50"/>
      <c r="E20" s="51"/>
      <c r="F20" s="53"/>
      <c r="G20" s="52"/>
      <c r="H20" s="939"/>
    </row>
    <row r="21" spans="2:8" x14ac:dyDescent="0.35">
      <c r="B21" s="1"/>
      <c r="G21" s="19" t="s">
        <v>29</v>
      </c>
      <c r="H21" s="49">
        <f>SUM(G17:G20)</f>
        <v>1641.5</v>
      </c>
    </row>
    <row r="22" spans="2:8" x14ac:dyDescent="0.35">
      <c r="B22" s="43" t="s">
        <v>33</v>
      </c>
      <c r="H22" s="2"/>
    </row>
    <row r="23" spans="2:8" x14ac:dyDescent="0.35">
      <c r="B23" s="85" t="s">
        <v>34</v>
      </c>
      <c r="C23" s="86" t="s">
        <v>35</v>
      </c>
      <c r="D23" s="86" t="s">
        <v>36</v>
      </c>
      <c r="E23" s="86" t="s">
        <v>37</v>
      </c>
      <c r="F23" s="86" t="s">
        <v>26</v>
      </c>
      <c r="G23" s="44" t="s">
        <v>28</v>
      </c>
      <c r="H23" s="938"/>
    </row>
    <row r="24" spans="2:8" x14ac:dyDescent="0.35">
      <c r="B24" s="54"/>
      <c r="C24" s="39"/>
      <c r="D24" s="39"/>
      <c r="E24" s="8"/>
      <c r="F24" s="78"/>
      <c r="G24" s="79"/>
      <c r="H24" s="939"/>
    </row>
    <row r="25" spans="2:8" x14ac:dyDescent="0.35">
      <c r="B25" s="54"/>
      <c r="C25" s="8"/>
      <c r="D25" s="8"/>
      <c r="E25" s="8"/>
      <c r="F25" s="8"/>
      <c r="G25" s="55"/>
      <c r="H25" s="939"/>
    </row>
    <row r="26" spans="2:8" x14ac:dyDescent="0.35">
      <c r="B26" s="1"/>
      <c r="G26" s="19" t="s">
        <v>29</v>
      </c>
      <c r="H26" s="65">
        <f>SUM(G24:G25)</f>
        <v>0</v>
      </c>
    </row>
    <row r="27" spans="2:8" x14ac:dyDescent="0.35">
      <c r="B27" s="43" t="s">
        <v>38</v>
      </c>
      <c r="H27" s="2"/>
    </row>
    <row r="28" spans="2:8" x14ac:dyDescent="0.35">
      <c r="B28" s="85" t="s">
        <v>39</v>
      </c>
      <c r="C28" s="86" t="s">
        <v>40</v>
      </c>
      <c r="D28" s="86" t="s">
        <v>41</v>
      </c>
      <c r="E28" s="86" t="s">
        <v>42</v>
      </c>
      <c r="F28" s="86" t="s">
        <v>27</v>
      </c>
      <c r="G28" s="44" t="s">
        <v>28</v>
      </c>
      <c r="H28" s="938"/>
    </row>
    <row r="29" spans="2:8" x14ac:dyDescent="0.35">
      <c r="B29" s="164" t="s">
        <v>316</v>
      </c>
      <c r="C29" s="56">
        <v>209292</v>
      </c>
      <c r="D29" s="57">
        <v>2</v>
      </c>
      <c r="E29" s="58">
        <f>+D29*C29</f>
        <v>418584</v>
      </c>
      <c r="F29" s="26">
        <v>8</v>
      </c>
      <c r="G29" s="147">
        <f>+E29/F29</f>
        <v>52323</v>
      </c>
      <c r="H29" s="939"/>
    </row>
    <row r="30" spans="2:8" x14ac:dyDescent="0.35">
      <c r="B30" s="54"/>
      <c r="C30" s="56"/>
      <c r="D30" s="57"/>
      <c r="E30" s="58"/>
      <c r="F30" s="39"/>
      <c r="G30" s="64"/>
      <c r="H30" s="939"/>
    </row>
    <row r="31" spans="2:8" x14ac:dyDescent="0.35">
      <c r="B31" s="1"/>
      <c r="G31" s="19" t="s">
        <v>29</v>
      </c>
      <c r="H31" s="49">
        <f>SUM(G29:G30)</f>
        <v>52323</v>
      </c>
    </row>
    <row r="32" spans="2:8" x14ac:dyDescent="0.35">
      <c r="B32" s="1"/>
      <c r="H32" s="2"/>
    </row>
    <row r="33" spans="2:11" x14ac:dyDescent="0.35">
      <c r="B33" s="951" t="s">
        <v>43</v>
      </c>
      <c r="C33" s="952"/>
      <c r="D33" s="952"/>
      <c r="E33" s="952"/>
      <c r="F33" s="952"/>
      <c r="G33" s="952"/>
      <c r="H33" s="146">
        <f>ROUND(+H31+H26+H21+H13,0)</f>
        <v>56581</v>
      </c>
    </row>
    <row r="34" spans="2:11" x14ac:dyDescent="0.35">
      <c r="B34" s="1"/>
      <c r="H34" s="2"/>
    </row>
    <row r="35" spans="2:11" x14ac:dyDescent="0.35">
      <c r="B35" s="1"/>
      <c r="H35" s="2"/>
    </row>
    <row r="36" spans="2:11" x14ac:dyDescent="0.35">
      <c r="B36" s="1"/>
      <c r="H36" s="2"/>
    </row>
    <row r="37" spans="2:11" x14ac:dyDescent="0.35">
      <c r="B37" s="1"/>
      <c r="H37" s="2"/>
    </row>
    <row r="38" spans="2:11" x14ac:dyDescent="0.35">
      <c r="B38" s="1"/>
      <c r="C38" s="165"/>
      <c r="D38" s="165"/>
      <c r="E38" s="165"/>
      <c r="F38" s="165"/>
      <c r="G38" s="165"/>
      <c r="H38" s="2"/>
    </row>
    <row r="39" spans="2:11" x14ac:dyDescent="0.35">
      <c r="B39" s="890" t="s">
        <v>317</v>
      </c>
      <c r="C39" s="891"/>
      <c r="D39" s="891"/>
      <c r="E39" s="891"/>
      <c r="F39" s="891"/>
      <c r="G39" s="891"/>
      <c r="H39" s="892"/>
    </row>
    <row r="40" spans="2:11" x14ac:dyDescent="0.35">
      <c r="B40" s="890" t="s">
        <v>6</v>
      </c>
      <c r="C40" s="891"/>
      <c r="D40" s="891"/>
      <c r="E40" s="891"/>
      <c r="F40" s="891"/>
      <c r="G40" s="891"/>
      <c r="H40" s="892"/>
    </row>
    <row r="41" spans="2:11" x14ac:dyDescent="0.35">
      <c r="B41" s="28"/>
      <c r="C41" s="29"/>
      <c r="D41" s="29"/>
      <c r="E41" s="29"/>
      <c r="F41" s="29"/>
      <c r="G41" s="29"/>
      <c r="H41" s="84"/>
    </row>
    <row r="42" spans="2:11" x14ac:dyDescent="0.35">
      <c r="B42" s="59"/>
      <c r="C42" s="32" t="s">
        <v>19</v>
      </c>
      <c r="D42" s="31" t="s">
        <v>318</v>
      </c>
      <c r="H42" s="2"/>
    </row>
    <row r="43" spans="2:11" ht="15" thickBot="1" x14ac:dyDescent="0.4">
      <c r="B43" s="6"/>
      <c r="C43" s="33"/>
      <c r="D43" s="34" t="s">
        <v>20</v>
      </c>
      <c r="E43" s="61"/>
      <c r="F43" s="61"/>
      <c r="G43" s="61"/>
      <c r="H43" s="62"/>
    </row>
    <row r="48" spans="2:11" x14ac:dyDescent="0.35">
      <c r="K48" s="166"/>
    </row>
  </sheetData>
  <mergeCells count="21">
    <mergeCell ref="H23:H25"/>
    <mergeCell ref="H28:H30"/>
    <mergeCell ref="B33:G33"/>
    <mergeCell ref="B39:H39"/>
    <mergeCell ref="B40:H40"/>
    <mergeCell ref="K11:L11"/>
    <mergeCell ref="B12:C12"/>
    <mergeCell ref="B16:C16"/>
    <mergeCell ref="H16:H20"/>
    <mergeCell ref="B17:C17"/>
    <mergeCell ref="B18:C18"/>
    <mergeCell ref="B19:C19"/>
    <mergeCell ref="B20:C20"/>
    <mergeCell ref="B10:C10"/>
    <mergeCell ref="H10:H12"/>
    <mergeCell ref="B11:C11"/>
    <mergeCell ref="C2:G2"/>
    <mergeCell ref="B3:H3"/>
    <mergeCell ref="B4:H4"/>
    <mergeCell ref="B5:H5"/>
    <mergeCell ref="E7:G7"/>
  </mergeCells>
  <pageMargins left="0.70866141732283461" right="0.70866141732283461" top="0.74803149606299213" bottom="0.74803149606299213" header="0.31496062992125984" footer="0.31496062992125984"/>
  <pageSetup scale="78" fitToHeight="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6C199-2F01-4775-9D47-726F58BDFD15}">
  <sheetPr>
    <tabColor rgb="FF92D050"/>
    <pageSetUpPr fitToPage="1"/>
  </sheetPr>
  <dimension ref="B1:L48"/>
  <sheetViews>
    <sheetView zoomScale="79" zoomScaleNormal="85" zoomScaleSheetLayoutView="85" workbookViewId="0">
      <selection activeCell="Q41" sqref="Q41"/>
    </sheetView>
  </sheetViews>
  <sheetFormatPr baseColWidth="10" defaultColWidth="11.54296875" defaultRowHeight="14.5" x14ac:dyDescent="0.35"/>
  <cols>
    <col min="2" max="2" width="18.81640625" customWidth="1"/>
    <col min="3" max="3" width="21.453125" customWidth="1"/>
    <col min="4" max="4" width="15.453125" bestFit="1" customWidth="1"/>
    <col min="5" max="5" width="13.81640625" bestFit="1" customWidth="1"/>
    <col min="6" max="6" width="12.81640625" bestFit="1" customWidth="1"/>
    <col min="7" max="7" width="17.1796875" bestFit="1" customWidth="1"/>
    <col min="8" max="8" width="18" customWidth="1"/>
    <col min="11" max="11" width="12.1796875" bestFit="1" customWidth="1"/>
  </cols>
  <sheetData>
    <row r="1" spans="2:12" ht="15" thickBot="1" x14ac:dyDescent="0.4"/>
    <row r="2" spans="2:12" ht="76.5" customHeight="1" thickBot="1" x14ac:dyDescent="0.4">
      <c r="B2" s="153"/>
      <c r="C2" s="944" t="s">
        <v>309</v>
      </c>
      <c r="D2" s="945"/>
      <c r="E2" s="945"/>
      <c r="F2" s="945"/>
      <c r="G2" s="946"/>
      <c r="H2" s="152" t="s">
        <v>85</v>
      </c>
    </row>
    <row r="3" spans="2:12" ht="6" customHeight="1" thickBot="1" x14ac:dyDescent="0.4">
      <c r="B3" s="957"/>
      <c r="C3" s="958"/>
      <c r="D3" s="958"/>
      <c r="E3" s="958"/>
      <c r="F3" s="958"/>
      <c r="G3" s="958"/>
      <c r="H3" s="959"/>
    </row>
    <row r="4" spans="2:12" ht="22.5" customHeight="1" thickBot="1" x14ac:dyDescent="0.4">
      <c r="B4" s="960" t="s">
        <v>311</v>
      </c>
      <c r="C4" s="961"/>
      <c r="D4" s="961"/>
      <c r="E4" s="961"/>
      <c r="F4" s="961"/>
      <c r="G4" s="961"/>
      <c r="H4" s="962"/>
    </row>
    <row r="5" spans="2:12" ht="6" customHeight="1" thickBot="1" x14ac:dyDescent="0.4">
      <c r="B5" s="894"/>
      <c r="C5" s="894"/>
      <c r="D5" s="894"/>
      <c r="E5" s="894"/>
      <c r="F5" s="894"/>
      <c r="G5" s="894"/>
      <c r="H5" s="894"/>
    </row>
    <row r="6" spans="2:12" ht="15" customHeight="1" x14ac:dyDescent="0.35">
      <c r="B6" s="155"/>
      <c r="C6" s="156"/>
      <c r="D6" s="157"/>
      <c r="E6" s="157"/>
      <c r="F6" s="157"/>
      <c r="G6" s="157"/>
      <c r="H6" s="158"/>
    </row>
    <row r="7" spans="2:12" x14ac:dyDescent="0.35">
      <c r="B7" s="159" t="e">
        <f>+'[10]PRESUPUESTO 18-2-26'!#REF!</f>
        <v>#REF!</v>
      </c>
      <c r="C7" s="154" t="s">
        <v>1</v>
      </c>
      <c r="D7" s="29" t="s">
        <v>129</v>
      </c>
      <c r="E7" s="891" t="s">
        <v>355</v>
      </c>
      <c r="F7" s="891"/>
      <c r="G7" s="891"/>
      <c r="H7" s="2"/>
    </row>
    <row r="8" spans="2:12" x14ac:dyDescent="0.35">
      <c r="B8" s="1"/>
      <c r="H8" s="2"/>
    </row>
    <row r="9" spans="2:12" x14ac:dyDescent="0.35">
      <c r="B9" s="43" t="s">
        <v>23</v>
      </c>
      <c r="H9" s="2"/>
    </row>
    <row r="10" spans="2:12" x14ac:dyDescent="0.35">
      <c r="B10" s="936" t="s">
        <v>24</v>
      </c>
      <c r="C10" s="937"/>
      <c r="D10" s="86" t="s">
        <v>25</v>
      </c>
      <c r="E10" s="86" t="s">
        <v>26</v>
      </c>
      <c r="F10" s="86" t="s">
        <v>27</v>
      </c>
      <c r="G10" s="44" t="s">
        <v>28</v>
      </c>
      <c r="H10" s="938"/>
    </row>
    <row r="11" spans="2:12" x14ac:dyDescent="0.35">
      <c r="B11" s="949" t="s">
        <v>356</v>
      </c>
      <c r="C11" s="950"/>
      <c r="D11" s="77" t="s">
        <v>312</v>
      </c>
      <c r="E11" s="160">
        <v>10464.6</v>
      </c>
      <c r="F11" s="161">
        <v>1</v>
      </c>
      <c r="G11" s="149">
        <f>+F11*E11</f>
        <v>10464.6</v>
      </c>
      <c r="H11" s="939"/>
      <c r="J11" s="83"/>
      <c r="K11" s="955"/>
      <c r="L11" s="956"/>
    </row>
    <row r="12" spans="2:12" x14ac:dyDescent="0.35">
      <c r="B12" s="963" t="s">
        <v>357</v>
      </c>
      <c r="C12" s="964"/>
      <c r="D12" s="39" t="s">
        <v>358</v>
      </c>
      <c r="E12" s="48">
        <v>31397</v>
      </c>
      <c r="F12" s="26">
        <v>4</v>
      </c>
      <c r="G12" s="149">
        <f>E12/F12</f>
        <v>7849.25</v>
      </c>
      <c r="H12" s="939"/>
      <c r="J12" s="83"/>
    </row>
    <row r="13" spans="2:12" x14ac:dyDescent="0.35">
      <c r="B13" s="1"/>
      <c r="G13" s="19" t="s">
        <v>29</v>
      </c>
      <c r="H13" s="49">
        <f>SUM(G11:G12)</f>
        <v>18313.849999999999</v>
      </c>
    </row>
    <row r="14" spans="2:12" x14ac:dyDescent="0.35">
      <c r="B14" s="1"/>
      <c r="H14" s="2"/>
    </row>
    <row r="15" spans="2:12" x14ac:dyDescent="0.35">
      <c r="B15" s="43" t="s">
        <v>30</v>
      </c>
      <c r="H15" s="2"/>
    </row>
    <row r="16" spans="2:12" ht="15" customHeight="1" x14ac:dyDescent="0.35">
      <c r="B16" s="936" t="s">
        <v>24</v>
      </c>
      <c r="C16" s="937"/>
      <c r="D16" s="86" t="s">
        <v>25</v>
      </c>
      <c r="E16" s="86" t="s">
        <v>31</v>
      </c>
      <c r="F16" s="86" t="s">
        <v>21</v>
      </c>
      <c r="G16" s="44" t="s">
        <v>32</v>
      </c>
      <c r="H16" s="938"/>
    </row>
    <row r="17" spans="2:8" ht="15" customHeight="1" x14ac:dyDescent="0.35">
      <c r="B17" s="838" t="s">
        <v>359</v>
      </c>
      <c r="C17" s="840"/>
      <c r="D17" s="50"/>
      <c r="E17" s="162">
        <v>1126900</v>
      </c>
      <c r="F17" s="53">
        <v>1</v>
      </c>
      <c r="G17" s="52">
        <f>+F17*E17</f>
        <v>1126900</v>
      </c>
      <c r="H17" s="939"/>
    </row>
    <row r="18" spans="2:8" ht="15" customHeight="1" x14ac:dyDescent="0.35">
      <c r="B18" s="838"/>
      <c r="C18" s="840"/>
      <c r="D18" s="50"/>
      <c r="E18" s="162"/>
      <c r="F18" s="53"/>
      <c r="G18" s="52"/>
      <c r="H18" s="939"/>
    </row>
    <row r="19" spans="2:8" ht="15" customHeight="1" x14ac:dyDescent="0.35">
      <c r="B19" s="953"/>
      <c r="C19" s="954"/>
      <c r="D19" s="50"/>
      <c r="E19" s="163"/>
      <c r="F19" s="53"/>
      <c r="G19" s="52"/>
      <c r="H19" s="939"/>
    </row>
    <row r="20" spans="2:8" x14ac:dyDescent="0.35">
      <c r="B20" s="767"/>
      <c r="C20" s="769"/>
      <c r="D20" s="50"/>
      <c r="E20" s="51"/>
      <c r="F20" s="53"/>
      <c r="G20" s="52"/>
      <c r="H20" s="939"/>
    </row>
    <row r="21" spans="2:8" x14ac:dyDescent="0.35">
      <c r="B21" s="1"/>
      <c r="G21" s="19" t="s">
        <v>29</v>
      </c>
      <c r="H21" s="49">
        <f>SUM(G17:G20)</f>
        <v>1126900</v>
      </c>
    </row>
    <row r="22" spans="2:8" x14ac:dyDescent="0.35">
      <c r="B22" s="43" t="s">
        <v>33</v>
      </c>
      <c r="H22" s="2"/>
    </row>
    <row r="23" spans="2:8" x14ac:dyDescent="0.35">
      <c r="B23" s="85" t="s">
        <v>34</v>
      </c>
      <c r="C23" s="86" t="s">
        <v>35</v>
      </c>
      <c r="D23" s="86" t="s">
        <v>36</v>
      </c>
      <c r="E23" s="86" t="s">
        <v>37</v>
      </c>
      <c r="F23" s="86" t="s">
        <v>26</v>
      </c>
      <c r="G23" s="44" t="s">
        <v>28</v>
      </c>
      <c r="H23" s="938"/>
    </row>
    <row r="24" spans="2:8" x14ac:dyDescent="0.35">
      <c r="B24" s="54" t="s">
        <v>460</v>
      </c>
      <c r="C24" s="39">
        <v>1</v>
      </c>
      <c r="D24" s="39">
        <v>91</v>
      </c>
      <c r="E24" s="8">
        <f>C24*D24</f>
        <v>91</v>
      </c>
      <c r="F24" s="302">
        <v>1577.32</v>
      </c>
      <c r="G24" s="79">
        <f>E24*F24</f>
        <v>143536.12</v>
      </c>
      <c r="H24" s="939"/>
    </row>
    <row r="25" spans="2:8" x14ac:dyDescent="0.35">
      <c r="B25" s="54"/>
      <c r="C25" s="8"/>
      <c r="D25" s="8"/>
      <c r="E25" s="8"/>
      <c r="F25" s="8"/>
      <c r="G25" s="55"/>
      <c r="H25" s="939"/>
    </row>
    <row r="26" spans="2:8" x14ac:dyDescent="0.35">
      <c r="B26" s="1"/>
      <c r="G26" s="19" t="s">
        <v>29</v>
      </c>
      <c r="H26" s="65">
        <f>SUM(G24:G25)</f>
        <v>143536.12</v>
      </c>
    </row>
    <row r="27" spans="2:8" x14ac:dyDescent="0.35">
      <c r="B27" s="43" t="s">
        <v>38</v>
      </c>
      <c r="H27" s="2"/>
    </row>
    <row r="28" spans="2:8" x14ac:dyDescent="0.35">
      <c r="B28" s="85" t="s">
        <v>39</v>
      </c>
      <c r="C28" s="86" t="s">
        <v>40</v>
      </c>
      <c r="D28" s="86" t="s">
        <v>41</v>
      </c>
      <c r="E28" s="86" t="s">
        <v>42</v>
      </c>
      <c r="F28" s="86" t="s">
        <v>27</v>
      </c>
      <c r="G28" s="44" t="s">
        <v>28</v>
      </c>
      <c r="H28" s="938"/>
    </row>
    <row r="29" spans="2:8" x14ac:dyDescent="0.35">
      <c r="B29" s="164" t="s">
        <v>316</v>
      </c>
      <c r="C29" s="56">
        <v>209292</v>
      </c>
      <c r="D29" s="57">
        <v>2</v>
      </c>
      <c r="E29" s="58">
        <f>+D29*C29</f>
        <v>418584</v>
      </c>
      <c r="F29" s="26">
        <v>1.5</v>
      </c>
      <c r="G29" s="147">
        <f>+E29/F29</f>
        <v>279056</v>
      </c>
      <c r="H29" s="939"/>
    </row>
    <row r="30" spans="2:8" x14ac:dyDescent="0.35">
      <c r="B30" s="54"/>
      <c r="C30" s="56"/>
      <c r="D30" s="57"/>
      <c r="E30" s="58"/>
      <c r="F30" s="39"/>
      <c r="G30" s="64"/>
      <c r="H30" s="939"/>
    </row>
    <row r="31" spans="2:8" x14ac:dyDescent="0.35">
      <c r="B31" s="1"/>
      <c r="G31" s="19" t="s">
        <v>29</v>
      </c>
      <c r="H31" s="49">
        <f>SUM(G29:G30)</f>
        <v>279056</v>
      </c>
    </row>
    <row r="32" spans="2:8" x14ac:dyDescent="0.35">
      <c r="B32" s="1"/>
      <c r="H32" s="2"/>
    </row>
    <row r="33" spans="2:11" x14ac:dyDescent="0.35">
      <c r="B33" s="951" t="s">
        <v>43</v>
      </c>
      <c r="C33" s="952"/>
      <c r="D33" s="952"/>
      <c r="E33" s="952"/>
      <c r="F33" s="952"/>
      <c r="G33" s="952"/>
      <c r="H33" s="49">
        <f>ROUND(+H31+H26+H21+H13,0)</f>
        <v>1567806</v>
      </c>
    </row>
    <row r="34" spans="2:11" x14ac:dyDescent="0.35">
      <c r="B34" s="1"/>
      <c r="H34" s="2"/>
    </row>
    <row r="35" spans="2:11" x14ac:dyDescent="0.35">
      <c r="B35" s="1"/>
      <c r="H35" s="2"/>
    </row>
    <row r="36" spans="2:11" x14ac:dyDescent="0.35">
      <c r="B36" s="1"/>
      <c r="H36" s="2"/>
    </row>
    <row r="37" spans="2:11" x14ac:dyDescent="0.35">
      <c r="B37" s="1"/>
      <c r="H37" s="2"/>
    </row>
    <row r="38" spans="2:11" x14ac:dyDescent="0.35">
      <c r="B38" s="1"/>
      <c r="C38" s="165"/>
      <c r="D38" s="165"/>
      <c r="E38" s="165"/>
      <c r="F38" s="165"/>
      <c r="G38" s="165"/>
      <c r="H38" s="2"/>
    </row>
    <row r="39" spans="2:11" x14ac:dyDescent="0.35">
      <c r="B39" s="890" t="s">
        <v>317</v>
      </c>
      <c r="C39" s="891"/>
      <c r="D39" s="891"/>
      <c r="E39" s="891"/>
      <c r="F39" s="891"/>
      <c r="G39" s="891"/>
      <c r="H39" s="892"/>
    </row>
    <row r="40" spans="2:11" x14ac:dyDescent="0.35">
      <c r="B40" s="890" t="s">
        <v>6</v>
      </c>
      <c r="C40" s="891"/>
      <c r="D40" s="891"/>
      <c r="E40" s="891"/>
      <c r="F40" s="891"/>
      <c r="G40" s="891"/>
      <c r="H40" s="892"/>
    </row>
    <row r="41" spans="2:11" x14ac:dyDescent="0.35">
      <c r="B41" s="28"/>
      <c r="C41" s="29"/>
      <c r="D41" s="29"/>
      <c r="E41" s="29"/>
      <c r="F41" s="29"/>
      <c r="G41" s="29"/>
      <c r="H41" s="84"/>
    </row>
    <row r="42" spans="2:11" x14ac:dyDescent="0.35">
      <c r="B42" s="59"/>
      <c r="C42" s="32" t="s">
        <v>19</v>
      </c>
      <c r="D42" s="31" t="s">
        <v>318</v>
      </c>
      <c r="H42" s="2"/>
    </row>
    <row r="43" spans="2:11" ht="15" thickBot="1" x14ac:dyDescent="0.4">
      <c r="B43" s="6"/>
      <c r="C43" s="33"/>
      <c r="D43" s="34" t="s">
        <v>20</v>
      </c>
      <c r="E43" s="61"/>
      <c r="F43" s="61"/>
      <c r="G43" s="61"/>
      <c r="H43" s="62"/>
    </row>
    <row r="48" spans="2:11" x14ac:dyDescent="0.35">
      <c r="K48" s="166"/>
    </row>
  </sheetData>
  <mergeCells count="21">
    <mergeCell ref="H23:H25"/>
    <mergeCell ref="H28:H30"/>
    <mergeCell ref="B33:G33"/>
    <mergeCell ref="B39:H39"/>
    <mergeCell ref="B40:H40"/>
    <mergeCell ref="K11:L11"/>
    <mergeCell ref="B12:C12"/>
    <mergeCell ref="B16:C16"/>
    <mergeCell ref="H16:H20"/>
    <mergeCell ref="B17:C17"/>
    <mergeCell ref="B18:C18"/>
    <mergeCell ref="B19:C19"/>
    <mergeCell ref="B20:C20"/>
    <mergeCell ref="B10:C10"/>
    <mergeCell ref="H10:H12"/>
    <mergeCell ref="B11:C11"/>
    <mergeCell ref="C2:G2"/>
    <mergeCell ref="B3:H3"/>
    <mergeCell ref="B4:H4"/>
    <mergeCell ref="B5:H5"/>
    <mergeCell ref="E7:G7"/>
  </mergeCells>
  <pageMargins left="0.70866141732283461" right="0.70866141732283461" top="0.74803149606299213" bottom="0.74803149606299213" header="0.31496062992125984" footer="0.31496062992125984"/>
  <pageSetup scale="78"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90A8A-F377-4C82-9EA1-1FDACB371922}">
  <dimension ref="A1:H40"/>
  <sheetViews>
    <sheetView view="pageBreakPreview" zoomScale="104" zoomScaleNormal="100" zoomScaleSheetLayoutView="100" workbookViewId="0">
      <selection activeCell="B5" sqref="B5:G5"/>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f>'PRESUPUESTO OFICIAL (Entidad)'!D15</f>
        <v>1.1000000000000001</v>
      </c>
      <c r="C3" s="978"/>
      <c r="D3" s="978"/>
      <c r="E3" s="978"/>
      <c r="F3" s="978"/>
      <c r="G3" s="978"/>
      <c r="H3" s="13"/>
    </row>
    <row r="4" spans="1:8" x14ac:dyDescent="0.35">
      <c r="A4" s="14" t="s">
        <v>49</v>
      </c>
      <c r="B4" s="983" t="str">
        <f>'PRESUPUESTO OFICIAL (Entidad)'!E15</f>
        <v>ICCU 1,8</v>
      </c>
      <c r="C4" s="983"/>
      <c r="D4" s="983"/>
      <c r="E4" s="983"/>
      <c r="F4" s="983"/>
      <c r="G4" s="983"/>
      <c r="H4" s="13"/>
    </row>
    <row r="5" spans="1:8" s="5" customFormat="1" ht="30" customHeight="1" x14ac:dyDescent="0.3">
      <c r="A5" s="15" t="s">
        <v>4</v>
      </c>
      <c r="B5" s="993" t="str">
        <f>'PRESUPUESTO OFICIAL (Entidad)'!G15</f>
        <v>CERCA EN TELA VERDE H = 2.10 M</v>
      </c>
      <c r="C5" s="978"/>
      <c r="D5" s="978"/>
      <c r="E5" s="978"/>
      <c r="F5" s="978"/>
      <c r="G5" s="978"/>
      <c r="H5" s="10"/>
    </row>
    <row r="6" spans="1:8" x14ac:dyDescent="0.35">
      <c r="A6" s="14" t="s">
        <v>1</v>
      </c>
      <c r="B6" s="1025" t="str">
        <f>'PRESUPUESTO OFICIAL (Entidad)'!H15</f>
        <v>ML</v>
      </c>
      <c r="C6" s="978"/>
      <c r="D6" s="978"/>
      <c r="E6" s="978"/>
      <c r="F6" s="978"/>
      <c r="G6" s="978"/>
      <c r="H6" s="13"/>
    </row>
    <row r="7" spans="1:8" x14ac:dyDescent="0.35">
      <c r="A7" s="14" t="s">
        <v>3</v>
      </c>
      <c r="B7" s="971">
        <f>+H14</f>
        <v>10</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15" customHeight="1" x14ac:dyDescent="0.35">
      <c r="A10" s="974" t="s">
        <v>167</v>
      </c>
      <c r="B10" s="975"/>
      <c r="C10" s="66">
        <v>1</v>
      </c>
      <c r="D10" s="25">
        <v>10</v>
      </c>
      <c r="E10" s="25"/>
      <c r="F10" s="25"/>
      <c r="G10" s="20"/>
      <c r="H10" s="21">
        <f>+D10</f>
        <v>10</v>
      </c>
    </row>
    <row r="11" spans="1:8" s="5" customFormat="1" ht="15" customHeight="1" x14ac:dyDescent="0.35">
      <c r="A11" s="974"/>
      <c r="B11" s="975"/>
      <c r="C11" s="25"/>
      <c r="D11" s="25"/>
      <c r="E11" s="25"/>
      <c r="F11" s="25"/>
      <c r="G11" s="20"/>
      <c r="H11" s="21">
        <f>+D11</f>
        <v>0</v>
      </c>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23">
        <f>+H10+H11</f>
        <v>10</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B6:G6"/>
    <mergeCell ref="A1:H1"/>
    <mergeCell ref="B2:G2"/>
    <mergeCell ref="B3:G3"/>
    <mergeCell ref="B4:G4"/>
    <mergeCell ref="B5:G5"/>
    <mergeCell ref="A14:G14"/>
    <mergeCell ref="A16:H16"/>
    <mergeCell ref="A37:H37"/>
    <mergeCell ref="A38:H38"/>
    <mergeCell ref="B7:G7"/>
    <mergeCell ref="A9:B9"/>
    <mergeCell ref="A10:B10"/>
    <mergeCell ref="A11:B11"/>
    <mergeCell ref="A12:B12"/>
    <mergeCell ref="A13:B13"/>
  </mergeCells>
  <pageMargins left="0.7" right="0.7" top="0.75" bottom="0.75" header="0.3" footer="0.3"/>
  <pageSetup scale="9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CC657-E312-4357-8733-1D5235376B28}">
  <dimension ref="A1:H44"/>
  <sheetViews>
    <sheetView view="pageBreakPreview" zoomScale="106" zoomScaleNormal="100" zoomScaleSheetLayoutView="100" workbookViewId="0">
      <selection activeCell="E25" sqref="E25"/>
    </sheetView>
  </sheetViews>
  <sheetFormatPr baseColWidth="10" defaultColWidth="11.54296875" defaultRowHeight="14.5" x14ac:dyDescent="0.35"/>
  <cols>
    <col min="1" max="1" width="13.81640625" customWidth="1"/>
    <col min="2" max="2" width="23.4531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f>'PRESUPUESTO OFICIAL (Entidad)'!D18</f>
        <v>2.1</v>
      </c>
      <c r="C3" s="978"/>
      <c r="D3" s="978"/>
      <c r="E3" s="978"/>
      <c r="F3" s="978"/>
      <c r="G3" s="978"/>
      <c r="H3" s="13"/>
    </row>
    <row r="4" spans="1:8" x14ac:dyDescent="0.35">
      <c r="A4" s="14" t="s">
        <v>49</v>
      </c>
      <c r="B4" s="978" t="str">
        <f>'PRESUPUESTO OFICIAL (Entidad)'!E18</f>
        <v>18.26</v>
      </c>
      <c r="C4" s="978"/>
      <c r="D4" s="978"/>
      <c r="E4" s="978"/>
      <c r="F4" s="978"/>
      <c r="G4" s="978"/>
      <c r="H4" s="13"/>
    </row>
    <row r="5" spans="1:8" s="5" customFormat="1" ht="30" customHeight="1" x14ac:dyDescent="0.3">
      <c r="A5" s="15" t="s">
        <v>4</v>
      </c>
      <c r="B5" s="993" t="str">
        <f>'PRESUPUESTO OFICIAL (Entidad)'!G18</f>
        <v>PINTURA EPÓXICA (COLUMNAS )</v>
      </c>
      <c r="C5" s="978"/>
      <c r="D5" s="978"/>
      <c r="E5" s="978"/>
      <c r="F5" s="978"/>
      <c r="G5" s="978"/>
      <c r="H5" s="10"/>
    </row>
    <row r="6" spans="1:8" x14ac:dyDescent="0.35">
      <c r="A6" s="14" t="s">
        <v>1</v>
      </c>
      <c r="B6" s="978" t="str">
        <f>'PRESUPUESTO OFICIAL (Entidad)'!H18</f>
        <v>M2</v>
      </c>
      <c r="C6" s="978"/>
      <c r="D6" s="978"/>
      <c r="E6" s="978"/>
      <c r="F6" s="978"/>
      <c r="G6" s="978"/>
      <c r="H6" s="13"/>
    </row>
    <row r="7" spans="1:8" x14ac:dyDescent="0.35">
      <c r="A7" s="14" t="s">
        <v>3</v>
      </c>
      <c r="B7" s="971"/>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15" customHeight="1" x14ac:dyDescent="0.35">
      <c r="A10" s="974" t="s">
        <v>295</v>
      </c>
      <c r="B10" s="975"/>
      <c r="C10" s="82">
        <v>24</v>
      </c>
      <c r="D10" s="25">
        <v>0.3</v>
      </c>
      <c r="E10" s="25"/>
      <c r="F10" s="25">
        <v>3</v>
      </c>
      <c r="G10" s="20">
        <f>(D10*F10)*4</f>
        <v>3.5999999999999996</v>
      </c>
      <c r="H10" s="67">
        <f>+C10*G10</f>
        <v>86.399999999999991</v>
      </c>
    </row>
    <row r="11" spans="1:8" s="5" customFormat="1" ht="15" customHeight="1" x14ac:dyDescent="0.35">
      <c r="A11" s="974" t="s">
        <v>297</v>
      </c>
      <c r="B11" s="975"/>
      <c r="C11" s="25">
        <v>14</v>
      </c>
      <c r="D11" s="25">
        <v>0.3</v>
      </c>
      <c r="E11" s="25"/>
      <c r="F11" s="25">
        <v>3</v>
      </c>
      <c r="G11" s="20">
        <f>(D11*F11)*4</f>
        <v>3.5999999999999996</v>
      </c>
      <c r="H11" s="67">
        <f>+C11*G11</f>
        <v>50.399999999999991</v>
      </c>
    </row>
    <row r="12" spans="1:8" s="5" customFormat="1" ht="15" customHeight="1" x14ac:dyDescent="0.35">
      <c r="A12" s="974" t="s">
        <v>296</v>
      </c>
      <c r="B12" s="975"/>
      <c r="C12" s="25">
        <v>28</v>
      </c>
      <c r="D12" s="25">
        <v>0.3</v>
      </c>
      <c r="E12" s="25"/>
      <c r="F12" s="25">
        <v>1.4</v>
      </c>
      <c r="G12" s="20">
        <f>(D12*F12)*4</f>
        <v>1.68</v>
      </c>
      <c r="H12" s="67">
        <f>+C12*G12</f>
        <v>47.04</v>
      </c>
    </row>
    <row r="13" spans="1:8" x14ac:dyDescent="0.35">
      <c r="A13" s="977"/>
      <c r="B13" s="977"/>
      <c r="C13" s="39"/>
      <c r="D13" s="39"/>
      <c r="E13" s="39"/>
      <c r="F13" s="8"/>
      <c r="G13" s="8"/>
      <c r="H13" s="67">
        <f t="shared" ref="H13:H16" si="0">+E13*D13</f>
        <v>0</v>
      </c>
    </row>
    <row r="14" spans="1:8" x14ac:dyDescent="0.35">
      <c r="A14" s="977"/>
      <c r="B14" s="977"/>
      <c r="C14" s="39"/>
      <c r="D14" s="39"/>
      <c r="E14" s="39"/>
      <c r="F14" s="8"/>
      <c r="G14" s="8"/>
      <c r="H14" s="67">
        <f t="shared" si="0"/>
        <v>0</v>
      </c>
    </row>
    <row r="15" spans="1:8" x14ac:dyDescent="0.35">
      <c r="A15" s="986"/>
      <c r="B15" s="987"/>
      <c r="C15" s="39"/>
      <c r="D15" s="39"/>
      <c r="E15" s="39"/>
      <c r="F15" s="8"/>
      <c r="G15" s="8"/>
      <c r="H15" s="67">
        <f t="shared" si="0"/>
        <v>0</v>
      </c>
    </row>
    <row r="16" spans="1:8" x14ac:dyDescent="0.35">
      <c r="A16" s="988"/>
      <c r="B16" s="989"/>
      <c r="C16" s="39"/>
      <c r="D16" s="39"/>
      <c r="E16" s="39"/>
      <c r="F16" s="8"/>
      <c r="G16" s="8"/>
      <c r="H16" s="67">
        <f t="shared" si="0"/>
        <v>0</v>
      </c>
    </row>
    <row r="17" spans="1:8" x14ac:dyDescent="0.35">
      <c r="A17" s="972"/>
      <c r="B17" s="973"/>
      <c r="C17" s="24"/>
      <c r="D17" s="24"/>
      <c r="E17" s="24"/>
      <c r="F17" s="24"/>
      <c r="G17" s="24"/>
      <c r="H17" s="81"/>
    </row>
    <row r="18" spans="1:8" ht="15" customHeight="1" x14ac:dyDescent="0.35">
      <c r="A18" s="965" t="s">
        <v>5</v>
      </c>
      <c r="B18" s="966"/>
      <c r="C18" s="966"/>
      <c r="D18" s="966"/>
      <c r="E18" s="966"/>
      <c r="F18" s="966"/>
      <c r="G18" s="967"/>
      <c r="H18" s="68">
        <f>SUM(H10:H17)</f>
        <v>183.83999999999997</v>
      </c>
    </row>
    <row r="19" spans="1:8" x14ac:dyDescent="0.35">
      <c r="A19" s="1"/>
      <c r="H19" s="2"/>
    </row>
    <row r="20" spans="1:8" x14ac:dyDescent="0.35">
      <c r="A20" s="968" t="s">
        <v>15</v>
      </c>
      <c r="B20" s="969"/>
      <c r="C20" s="969"/>
      <c r="D20" s="969"/>
      <c r="E20" s="969"/>
      <c r="F20" s="969"/>
      <c r="G20" s="969"/>
      <c r="H20" s="970"/>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x14ac:dyDescent="0.35">
      <c r="A35" s="1"/>
      <c r="H35" s="2"/>
    </row>
    <row r="36" spans="1:8" x14ac:dyDescent="0.35">
      <c r="A36" s="1"/>
      <c r="H36" s="2"/>
    </row>
    <row r="37" spans="1:8" x14ac:dyDescent="0.35">
      <c r="A37" s="1"/>
      <c r="H37" s="2"/>
    </row>
    <row r="38" spans="1:8" ht="15" thickBot="1" x14ac:dyDescent="0.4">
      <c r="A38" s="35"/>
      <c r="H38" s="2"/>
    </row>
    <row r="39" spans="1:8" x14ac:dyDescent="0.35">
      <c r="A39" s="36"/>
      <c r="B39" s="37"/>
      <c r="C39" s="37"/>
      <c r="D39" s="37"/>
      <c r="E39" s="37"/>
      <c r="F39" s="37"/>
      <c r="G39" s="37"/>
      <c r="H39" s="38"/>
    </row>
    <row r="40" spans="1:8" x14ac:dyDescent="0.35">
      <c r="A40" s="1"/>
      <c r="H40" s="2"/>
    </row>
    <row r="41" spans="1:8" x14ac:dyDescent="0.35">
      <c r="A41" s="890" t="s">
        <v>99</v>
      </c>
      <c r="B41" s="891"/>
      <c r="C41" s="891"/>
      <c r="D41" s="891"/>
      <c r="E41" s="891"/>
      <c r="F41" s="891"/>
      <c r="G41" s="891"/>
      <c r="H41" s="892"/>
    </row>
    <row r="42" spans="1:8" x14ac:dyDescent="0.35">
      <c r="A42" s="890" t="s">
        <v>6</v>
      </c>
      <c r="B42" s="891"/>
      <c r="C42" s="891"/>
      <c r="D42" s="891"/>
      <c r="E42" s="891"/>
      <c r="F42" s="891"/>
      <c r="G42" s="891"/>
      <c r="H42" s="892"/>
    </row>
    <row r="43" spans="1:8" x14ac:dyDescent="0.35">
      <c r="A43" s="28"/>
      <c r="B43" s="29"/>
      <c r="C43" s="29"/>
      <c r="D43" s="29"/>
      <c r="E43" s="29"/>
      <c r="F43" s="29"/>
      <c r="G43" s="29"/>
      <c r="H43" s="2"/>
    </row>
    <row r="44" spans="1:8" ht="15" thickBot="1" x14ac:dyDescent="0.4">
      <c r="A44" s="6" t="s">
        <v>17</v>
      </c>
      <c r="B44" s="7" t="s">
        <v>62</v>
      </c>
      <c r="C44" s="3"/>
      <c r="D44" s="3"/>
      <c r="E44" s="3"/>
      <c r="F44" s="3"/>
      <c r="G44" s="3"/>
      <c r="H44" s="4"/>
    </row>
  </sheetData>
  <mergeCells count="20">
    <mergeCell ref="A13:B13"/>
    <mergeCell ref="A1:H1"/>
    <mergeCell ref="B2:G2"/>
    <mergeCell ref="B3:G3"/>
    <mergeCell ref="B4:G4"/>
    <mergeCell ref="B5:G5"/>
    <mergeCell ref="B6:G6"/>
    <mergeCell ref="B7:G7"/>
    <mergeCell ref="A9:B9"/>
    <mergeCell ref="A10:B10"/>
    <mergeCell ref="A11:B11"/>
    <mergeCell ref="A12:B12"/>
    <mergeCell ref="A41:H41"/>
    <mergeCell ref="A42:H42"/>
    <mergeCell ref="A14:B14"/>
    <mergeCell ref="A15:B15"/>
    <mergeCell ref="A16:B16"/>
    <mergeCell ref="A17:B17"/>
    <mergeCell ref="A18:G18"/>
    <mergeCell ref="A20:H20"/>
  </mergeCells>
  <pageMargins left="0.7" right="0.7" top="0.75" bottom="0.75" header="0.3" footer="0.3"/>
  <pageSetup scale="84"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83353-97CC-4251-AE06-2F3D4FE1057E}">
  <dimension ref="A1:H44"/>
  <sheetViews>
    <sheetView view="pageBreakPreview" zoomScale="106" zoomScaleNormal="100" zoomScaleSheetLayoutView="100" workbookViewId="0">
      <selection activeCell="B5" sqref="B5:G5"/>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f>'PRESUPUESTO OFICIAL (Entidad)'!D19</f>
        <v>2.2000000000000002</v>
      </c>
      <c r="C3" s="978"/>
      <c r="D3" s="978"/>
      <c r="E3" s="978"/>
      <c r="F3" s="978"/>
      <c r="G3" s="978"/>
      <c r="H3" s="13"/>
    </row>
    <row r="4" spans="1:8" x14ac:dyDescent="0.35">
      <c r="A4" s="14" t="s">
        <v>49</v>
      </c>
      <c r="B4" s="978">
        <f>'PRESUPUESTO OFICIAL (Entidad)'!E19</f>
        <v>18.8</v>
      </c>
      <c r="C4" s="978"/>
      <c r="D4" s="978"/>
      <c r="E4" s="978"/>
      <c r="F4" s="978"/>
      <c r="G4" s="978"/>
      <c r="H4" s="13"/>
    </row>
    <row r="5" spans="1:8" s="5" customFormat="1" ht="30" customHeight="1" x14ac:dyDescent="0.3">
      <c r="A5" s="15" t="s">
        <v>4</v>
      </c>
      <c r="B5" s="993" t="str">
        <f>'PRESUPUESTO OFICIAL (Entidad)'!G19</f>
        <v>ESMALTE SOBRE LÁMINA LINEAL (CERCHAS)</v>
      </c>
      <c r="C5" s="978"/>
      <c r="D5" s="978"/>
      <c r="E5" s="978"/>
      <c r="F5" s="978"/>
      <c r="G5" s="978"/>
      <c r="H5" s="10"/>
    </row>
    <row r="6" spans="1:8" x14ac:dyDescent="0.35">
      <c r="A6" s="14" t="s">
        <v>1</v>
      </c>
      <c r="B6" s="978" t="str">
        <f>'PRESUPUESTO OFICIAL (Entidad)'!H19</f>
        <v>ML</v>
      </c>
      <c r="C6" s="978"/>
      <c r="D6" s="978"/>
      <c r="E6" s="978"/>
      <c r="F6" s="978"/>
      <c r="G6" s="978"/>
      <c r="H6" s="13"/>
    </row>
    <row r="7" spans="1:8" x14ac:dyDescent="0.35">
      <c r="A7" s="14" t="s">
        <v>3</v>
      </c>
      <c r="B7" s="971">
        <f>+H18</f>
        <v>732</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29.5" customHeight="1" x14ac:dyDescent="0.35">
      <c r="A10" s="974" t="s">
        <v>466</v>
      </c>
      <c r="B10" s="975"/>
      <c r="C10" s="82">
        <f>24+14+28</f>
        <v>66</v>
      </c>
      <c r="D10" s="25"/>
      <c r="E10" s="25"/>
      <c r="F10" s="25">
        <v>2</v>
      </c>
      <c r="G10" s="20">
        <f>(D10*F10)*4</f>
        <v>0</v>
      </c>
      <c r="H10" s="67">
        <f>+C10*F10</f>
        <v>132</v>
      </c>
    </row>
    <row r="11" spans="1:8" s="5" customFormat="1" ht="33" customHeight="1" x14ac:dyDescent="0.35">
      <c r="A11" s="974" t="s">
        <v>465</v>
      </c>
      <c r="B11" s="975"/>
      <c r="C11" s="82">
        <v>12</v>
      </c>
      <c r="D11" s="25">
        <v>25</v>
      </c>
      <c r="E11" s="25"/>
      <c r="F11" s="25"/>
      <c r="G11" s="20"/>
      <c r="H11" s="67">
        <f>+C11*D11</f>
        <v>300</v>
      </c>
    </row>
    <row r="12" spans="1:8" s="5" customFormat="1" ht="15" customHeight="1" x14ac:dyDescent="0.35">
      <c r="A12" s="992" t="s">
        <v>391</v>
      </c>
      <c r="B12" s="992"/>
      <c r="C12" s="82">
        <v>30</v>
      </c>
      <c r="D12" s="25">
        <v>10</v>
      </c>
      <c r="E12" s="25"/>
      <c r="F12" s="25"/>
      <c r="G12" s="20"/>
      <c r="H12" s="67">
        <f>+C12*D12</f>
        <v>300</v>
      </c>
    </row>
    <row r="13" spans="1:8" x14ac:dyDescent="0.35">
      <c r="A13" s="977"/>
      <c r="B13" s="977"/>
      <c r="C13" s="82"/>
      <c r="D13" s="39"/>
      <c r="E13" s="39"/>
      <c r="F13" s="8"/>
      <c r="G13" s="8"/>
      <c r="H13" s="67">
        <f t="shared" ref="H13:H16" si="0">+E13*D13</f>
        <v>0</v>
      </c>
    </row>
    <row r="14" spans="1:8" x14ac:dyDescent="0.35">
      <c r="A14" s="977"/>
      <c r="B14" s="977"/>
      <c r="C14" s="82"/>
      <c r="D14" s="39"/>
      <c r="E14" s="39"/>
      <c r="F14" s="8"/>
      <c r="G14" s="8"/>
      <c r="H14" s="67">
        <f t="shared" si="0"/>
        <v>0</v>
      </c>
    </row>
    <row r="15" spans="1:8" x14ac:dyDescent="0.35">
      <c r="A15" s="986"/>
      <c r="B15" s="987"/>
      <c r="C15" s="82"/>
      <c r="D15" s="39"/>
      <c r="E15" s="39"/>
      <c r="F15" s="8"/>
      <c r="G15" s="8"/>
      <c r="H15" s="67">
        <f t="shared" si="0"/>
        <v>0</v>
      </c>
    </row>
    <row r="16" spans="1:8" x14ac:dyDescent="0.35">
      <c r="A16" s="988"/>
      <c r="B16" s="989"/>
      <c r="C16" s="82"/>
      <c r="D16" s="39"/>
      <c r="E16" s="39"/>
      <c r="F16" s="8"/>
      <c r="G16" s="8"/>
      <c r="H16" s="67">
        <f t="shared" si="0"/>
        <v>0</v>
      </c>
    </row>
    <row r="17" spans="1:8" x14ac:dyDescent="0.35">
      <c r="A17" s="972"/>
      <c r="B17" s="973"/>
      <c r="C17" s="24"/>
      <c r="D17" s="24"/>
      <c r="E17" s="24"/>
      <c r="F17" s="24"/>
      <c r="G17" s="24"/>
      <c r="H17" s="81"/>
    </row>
    <row r="18" spans="1:8" ht="15" customHeight="1" x14ac:dyDescent="0.35">
      <c r="A18" s="965" t="s">
        <v>5</v>
      </c>
      <c r="B18" s="966"/>
      <c r="C18" s="966"/>
      <c r="D18" s="966"/>
      <c r="E18" s="966"/>
      <c r="F18" s="966"/>
      <c r="G18" s="967"/>
      <c r="H18" s="68">
        <f>SUM(H10:H17)</f>
        <v>732</v>
      </c>
    </row>
    <row r="19" spans="1:8" x14ac:dyDescent="0.35">
      <c r="A19" s="1"/>
      <c r="H19" s="2"/>
    </row>
    <row r="20" spans="1:8" x14ac:dyDescent="0.35">
      <c r="A20" s="968" t="s">
        <v>15</v>
      </c>
      <c r="B20" s="969"/>
      <c r="C20" s="969"/>
      <c r="D20" s="969"/>
      <c r="E20" s="969"/>
      <c r="F20" s="969"/>
      <c r="G20" s="969"/>
      <c r="H20" s="970"/>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x14ac:dyDescent="0.35">
      <c r="A35" s="1"/>
      <c r="H35" s="2"/>
    </row>
    <row r="36" spans="1:8" x14ac:dyDescent="0.35">
      <c r="A36" s="1"/>
      <c r="H36" s="2"/>
    </row>
    <row r="37" spans="1:8" x14ac:dyDescent="0.35">
      <c r="A37" s="1"/>
      <c r="H37" s="2"/>
    </row>
    <row r="38" spans="1:8" ht="15" thickBot="1" x14ac:dyDescent="0.4">
      <c r="A38" s="35"/>
      <c r="H38" s="2"/>
    </row>
    <row r="39" spans="1:8" x14ac:dyDescent="0.35">
      <c r="A39" s="36"/>
      <c r="B39" s="37"/>
      <c r="C39" s="37"/>
      <c r="D39" s="37"/>
      <c r="E39" s="37"/>
      <c r="F39" s="37"/>
      <c r="G39" s="37"/>
      <c r="H39" s="38"/>
    </row>
    <row r="40" spans="1:8" x14ac:dyDescent="0.35">
      <c r="A40" s="1"/>
      <c r="H40" s="2"/>
    </row>
    <row r="41" spans="1:8" x14ac:dyDescent="0.35">
      <c r="A41" s="890" t="s">
        <v>99</v>
      </c>
      <c r="B41" s="891"/>
      <c r="C41" s="891"/>
      <c r="D41" s="891"/>
      <c r="E41" s="891"/>
      <c r="F41" s="891"/>
      <c r="G41" s="891"/>
      <c r="H41" s="892"/>
    </row>
    <row r="42" spans="1:8" x14ac:dyDescent="0.35">
      <c r="A42" s="890" t="s">
        <v>6</v>
      </c>
      <c r="B42" s="891"/>
      <c r="C42" s="891"/>
      <c r="D42" s="891"/>
      <c r="E42" s="891"/>
      <c r="F42" s="891"/>
      <c r="G42" s="891"/>
      <c r="H42" s="892"/>
    </row>
    <row r="43" spans="1:8" x14ac:dyDescent="0.35">
      <c r="A43" s="28"/>
      <c r="B43" s="29"/>
      <c r="C43" s="29"/>
      <c r="D43" s="29"/>
      <c r="E43" s="29"/>
      <c r="F43" s="29"/>
      <c r="G43" s="29"/>
      <c r="H43" s="2"/>
    </row>
    <row r="44" spans="1:8" ht="15" thickBot="1" x14ac:dyDescent="0.4">
      <c r="A44" s="6" t="s">
        <v>17</v>
      </c>
      <c r="B44" s="7" t="s">
        <v>62</v>
      </c>
      <c r="C44" s="3"/>
      <c r="D44" s="3"/>
      <c r="E44" s="3"/>
      <c r="F44" s="3"/>
      <c r="G44" s="3"/>
      <c r="H44" s="4"/>
    </row>
  </sheetData>
  <mergeCells count="20">
    <mergeCell ref="A13:B13"/>
    <mergeCell ref="A1:H1"/>
    <mergeCell ref="B2:G2"/>
    <mergeCell ref="B3:G3"/>
    <mergeCell ref="B4:G4"/>
    <mergeCell ref="B5:G5"/>
    <mergeCell ref="B6:G6"/>
    <mergeCell ref="B7:G7"/>
    <mergeCell ref="A9:B9"/>
    <mergeCell ref="A10:B10"/>
    <mergeCell ref="A11:B11"/>
    <mergeCell ref="A12:B12"/>
    <mergeCell ref="A41:H41"/>
    <mergeCell ref="A42:H42"/>
    <mergeCell ref="A14:B14"/>
    <mergeCell ref="A15:B15"/>
    <mergeCell ref="A16:B16"/>
    <mergeCell ref="A17:B17"/>
    <mergeCell ref="A18:G18"/>
    <mergeCell ref="A20:H20"/>
  </mergeCells>
  <pageMargins left="0.7" right="0.7" top="0.75" bottom="0.75" header="0.3" footer="0.3"/>
  <pageSetup scale="9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5F4D5-E0A4-41D6-A048-7950D9C41180}">
  <dimension ref="A1:H44"/>
  <sheetViews>
    <sheetView view="pageBreakPreview" zoomScale="106" zoomScaleNormal="100" zoomScaleSheetLayoutView="100" workbookViewId="0">
      <selection activeCell="B3" sqref="B3:G3"/>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f>'PRESUPUESTO OFICIAL (Entidad)'!D22</f>
        <v>3.1</v>
      </c>
      <c r="C3" s="978"/>
      <c r="D3" s="978"/>
      <c r="E3" s="978"/>
      <c r="F3" s="978"/>
      <c r="G3" s="978"/>
      <c r="H3" s="13"/>
    </row>
    <row r="4" spans="1:8" x14ac:dyDescent="0.35">
      <c r="A4" s="14" t="s">
        <v>49</v>
      </c>
      <c r="B4" s="978">
        <f>'PRESUPUESTO OFICIAL (Entidad)'!E22</f>
        <v>7.18</v>
      </c>
      <c r="C4" s="978"/>
      <c r="D4" s="978"/>
      <c r="E4" s="978"/>
      <c r="F4" s="978"/>
      <c r="G4" s="978"/>
      <c r="H4" s="13"/>
    </row>
    <row r="5" spans="1:8" s="5" customFormat="1" ht="30" customHeight="1" x14ac:dyDescent="0.3">
      <c r="A5" s="15" t="s">
        <v>4</v>
      </c>
      <c r="B5" s="978" t="str">
        <f>'PRESUPUESTO OFICIAL (Entidad)'!G22</f>
        <v>CANAL EN LÁMINA GALVANIZADA CAL. 22; DS=90</v>
      </c>
      <c r="C5" s="978"/>
      <c r="D5" s="978"/>
      <c r="E5" s="978"/>
      <c r="F5" s="978"/>
      <c r="G5" s="978"/>
      <c r="H5" s="10"/>
    </row>
    <row r="6" spans="1:8" x14ac:dyDescent="0.35">
      <c r="A6" s="14" t="s">
        <v>1</v>
      </c>
      <c r="B6" s="978" t="str">
        <f>'PRESUPUESTO OFICIAL (Entidad)'!H22</f>
        <v>ML</v>
      </c>
      <c r="C6" s="978"/>
      <c r="D6" s="978"/>
      <c r="E6" s="978"/>
      <c r="F6" s="978"/>
      <c r="G6" s="978"/>
      <c r="H6" s="13"/>
    </row>
    <row r="7" spans="1:8" x14ac:dyDescent="0.35">
      <c r="A7" s="14" t="s">
        <v>3</v>
      </c>
      <c r="B7" s="1019">
        <f>H18</f>
        <v>105</v>
      </c>
      <c r="C7" s="978"/>
      <c r="D7" s="978"/>
      <c r="E7" s="978"/>
      <c r="F7" s="978"/>
      <c r="G7" s="978"/>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15" customHeight="1" x14ac:dyDescent="0.35">
      <c r="A10" s="974" t="s">
        <v>110</v>
      </c>
      <c r="B10" s="975"/>
      <c r="C10" s="82">
        <v>3</v>
      </c>
      <c r="D10" s="25">
        <v>25</v>
      </c>
      <c r="E10" s="25"/>
      <c r="F10" s="25"/>
      <c r="G10" s="20">
        <f>(D10*F10)*4</f>
        <v>0</v>
      </c>
      <c r="H10" s="67">
        <f>+C10*D10</f>
        <v>75</v>
      </c>
    </row>
    <row r="11" spans="1:8" s="5" customFormat="1" ht="15" customHeight="1" x14ac:dyDescent="0.35">
      <c r="A11" s="974" t="s">
        <v>111</v>
      </c>
      <c r="B11" s="975"/>
      <c r="C11" s="25">
        <v>1</v>
      </c>
      <c r="D11" s="25">
        <v>30</v>
      </c>
      <c r="E11" s="25"/>
      <c r="F11" s="25"/>
      <c r="G11" s="20"/>
      <c r="H11" s="67">
        <f>+C11*D11</f>
        <v>30</v>
      </c>
    </row>
    <row r="12" spans="1:8" s="5" customFormat="1" ht="15" customHeight="1" x14ac:dyDescent="0.35">
      <c r="A12" s="992"/>
      <c r="B12" s="992"/>
      <c r="C12" s="25"/>
      <c r="D12" s="25"/>
      <c r="E12" s="25"/>
      <c r="F12" s="25"/>
      <c r="G12" s="20"/>
      <c r="H12" s="67">
        <f t="shared" ref="H12:H16" si="0">+E12*D12</f>
        <v>0</v>
      </c>
    </row>
    <row r="13" spans="1:8" x14ac:dyDescent="0.35">
      <c r="A13" s="977"/>
      <c r="B13" s="977"/>
      <c r="C13" s="39"/>
      <c r="D13" s="39"/>
      <c r="E13" s="39"/>
      <c r="F13" s="8"/>
      <c r="G13" s="8"/>
      <c r="H13" s="67">
        <f t="shared" si="0"/>
        <v>0</v>
      </c>
    </row>
    <row r="14" spans="1:8" x14ac:dyDescent="0.35">
      <c r="A14" s="977"/>
      <c r="B14" s="977"/>
      <c r="C14" s="39"/>
      <c r="D14" s="39"/>
      <c r="E14" s="39"/>
      <c r="F14" s="8"/>
      <c r="G14" s="8"/>
      <c r="H14" s="67">
        <f t="shared" si="0"/>
        <v>0</v>
      </c>
    </row>
    <row r="15" spans="1:8" x14ac:dyDescent="0.35">
      <c r="A15" s="986"/>
      <c r="B15" s="987"/>
      <c r="C15" s="39"/>
      <c r="D15" s="39"/>
      <c r="E15" s="39"/>
      <c r="F15" s="8"/>
      <c r="G15" s="8"/>
      <c r="H15" s="67">
        <f t="shared" si="0"/>
        <v>0</v>
      </c>
    </row>
    <row r="16" spans="1:8" x14ac:dyDescent="0.35">
      <c r="A16" s="988"/>
      <c r="B16" s="989"/>
      <c r="C16" s="39"/>
      <c r="D16" s="39"/>
      <c r="E16" s="39"/>
      <c r="F16" s="8"/>
      <c r="G16" s="8"/>
      <c r="H16" s="67">
        <f t="shared" si="0"/>
        <v>0</v>
      </c>
    </row>
    <row r="17" spans="1:8" x14ac:dyDescent="0.35">
      <c r="A17" s="972"/>
      <c r="B17" s="973"/>
      <c r="C17" s="24"/>
      <c r="D17" s="24"/>
      <c r="E17" s="24"/>
      <c r="F17" s="24"/>
      <c r="G17" s="24"/>
      <c r="H17" s="81"/>
    </row>
    <row r="18" spans="1:8" ht="15" customHeight="1" x14ac:dyDescent="0.35">
      <c r="A18" s="965" t="s">
        <v>5</v>
      </c>
      <c r="B18" s="966"/>
      <c r="C18" s="966"/>
      <c r="D18" s="966"/>
      <c r="E18" s="966"/>
      <c r="F18" s="966"/>
      <c r="G18" s="967"/>
      <c r="H18" s="68">
        <f>SUM(H10:H17)</f>
        <v>105</v>
      </c>
    </row>
    <row r="19" spans="1:8" x14ac:dyDescent="0.35">
      <c r="A19" s="1"/>
      <c r="H19" s="2"/>
    </row>
    <row r="20" spans="1:8" x14ac:dyDescent="0.35">
      <c r="A20" s="968" t="s">
        <v>15</v>
      </c>
      <c r="B20" s="969"/>
      <c r="C20" s="969"/>
      <c r="D20" s="969"/>
      <c r="E20" s="969"/>
      <c r="F20" s="969"/>
      <c r="G20" s="969"/>
      <c r="H20" s="970"/>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x14ac:dyDescent="0.35">
      <c r="A35" s="1"/>
      <c r="H35" s="2"/>
    </row>
    <row r="36" spans="1:8" x14ac:dyDescent="0.35">
      <c r="A36" s="1"/>
      <c r="H36" s="2"/>
    </row>
    <row r="37" spans="1:8" x14ac:dyDescent="0.35">
      <c r="A37" s="1"/>
      <c r="H37" s="2"/>
    </row>
    <row r="38" spans="1:8" ht="15" thickBot="1" x14ac:dyDescent="0.4">
      <c r="A38" s="35"/>
      <c r="H38" s="2"/>
    </row>
    <row r="39" spans="1:8" x14ac:dyDescent="0.35">
      <c r="A39" s="36"/>
      <c r="B39" s="37"/>
      <c r="C39" s="37"/>
      <c r="D39" s="37"/>
      <c r="E39" s="37"/>
      <c r="F39" s="37"/>
      <c r="G39" s="37"/>
      <c r="H39" s="38"/>
    </row>
    <row r="40" spans="1:8" x14ac:dyDescent="0.35">
      <c r="A40" s="1"/>
      <c r="H40" s="2"/>
    </row>
    <row r="41" spans="1:8" x14ac:dyDescent="0.35">
      <c r="A41" s="890" t="s">
        <v>99</v>
      </c>
      <c r="B41" s="891"/>
      <c r="C41" s="891"/>
      <c r="D41" s="891"/>
      <c r="E41" s="891"/>
      <c r="F41" s="891"/>
      <c r="G41" s="891"/>
      <c r="H41" s="892"/>
    </row>
    <row r="42" spans="1:8" x14ac:dyDescent="0.35">
      <c r="A42" s="890" t="s">
        <v>6</v>
      </c>
      <c r="B42" s="891"/>
      <c r="C42" s="891"/>
      <c r="D42" s="891"/>
      <c r="E42" s="891"/>
      <c r="F42" s="891"/>
      <c r="G42" s="891"/>
      <c r="H42" s="892"/>
    </row>
    <row r="43" spans="1:8" x14ac:dyDescent="0.35">
      <c r="A43" s="28"/>
      <c r="B43" s="29"/>
      <c r="C43" s="29"/>
      <c r="D43" s="29"/>
      <c r="E43" s="29"/>
      <c r="F43" s="29"/>
      <c r="G43" s="29"/>
      <c r="H43" s="2"/>
    </row>
    <row r="44" spans="1:8" ht="15" thickBot="1" x14ac:dyDescent="0.4">
      <c r="A44" s="6" t="s">
        <v>17</v>
      </c>
      <c r="B44" s="7" t="s">
        <v>62</v>
      </c>
      <c r="C44" s="3"/>
      <c r="D44" s="3"/>
      <c r="E44" s="3"/>
      <c r="F44" s="3"/>
      <c r="G44" s="3"/>
      <c r="H44" s="4"/>
    </row>
  </sheetData>
  <mergeCells count="20">
    <mergeCell ref="A13:B13"/>
    <mergeCell ref="A1:H1"/>
    <mergeCell ref="B2:G2"/>
    <mergeCell ref="B3:G3"/>
    <mergeCell ref="B4:G4"/>
    <mergeCell ref="B5:G5"/>
    <mergeCell ref="B6:G6"/>
    <mergeCell ref="B7:G7"/>
    <mergeCell ref="A9:B9"/>
    <mergeCell ref="A10:B10"/>
    <mergeCell ref="A11:B11"/>
    <mergeCell ref="A12:B12"/>
    <mergeCell ref="A41:H41"/>
    <mergeCell ref="A42:H42"/>
    <mergeCell ref="A14:B14"/>
    <mergeCell ref="A15:B15"/>
    <mergeCell ref="A16:B16"/>
    <mergeCell ref="A17:B17"/>
    <mergeCell ref="A18:G18"/>
    <mergeCell ref="A20:H20"/>
  </mergeCells>
  <pageMargins left="0.7" right="0.7" top="0.75" bottom="0.75" header="0.3" footer="0.3"/>
  <pageSetup scale="9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B7872-BFF8-489D-B403-F8519151F69F}">
  <dimension ref="A1:H44"/>
  <sheetViews>
    <sheetView view="pageBreakPreview" zoomScale="106" zoomScaleNormal="100" zoomScaleSheetLayoutView="100" workbookViewId="0">
      <selection activeCell="B7" sqref="B7:G7"/>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f>'PRESUPUESTO OFICIAL (Entidad)'!D23</f>
        <v>3.2</v>
      </c>
      <c r="C3" s="978"/>
      <c r="D3" s="978"/>
      <c r="E3" s="978"/>
      <c r="F3" s="978"/>
      <c r="G3" s="978"/>
      <c r="H3" s="13"/>
    </row>
    <row r="4" spans="1:8" x14ac:dyDescent="0.35">
      <c r="A4" s="14" t="s">
        <v>49</v>
      </c>
      <c r="B4" s="978" t="str">
        <f>'PRESUPUESTO OFICIAL (Entidad)'!E23</f>
        <v>11.4</v>
      </c>
      <c r="C4" s="978"/>
      <c r="D4" s="978"/>
      <c r="E4" s="978"/>
      <c r="F4" s="978"/>
      <c r="G4" s="978"/>
      <c r="H4" s="13"/>
    </row>
    <row r="5" spans="1:8" s="5" customFormat="1" ht="30" customHeight="1" x14ac:dyDescent="0.3">
      <c r="A5" s="15" t="s">
        <v>4</v>
      </c>
      <c r="B5" s="978" t="str">
        <f>'PRESUPUESTO OFICIAL (Entidad)'!G23</f>
        <v>BAJANTE AGUAS LLUVIAS PVC 4". INC ACCESORIOS</v>
      </c>
      <c r="C5" s="978"/>
      <c r="D5" s="978"/>
      <c r="E5" s="978"/>
      <c r="F5" s="978"/>
      <c r="G5" s="978"/>
      <c r="H5" s="10"/>
    </row>
    <row r="6" spans="1:8" x14ac:dyDescent="0.35">
      <c r="A6" s="14" t="s">
        <v>1</v>
      </c>
      <c r="B6" s="978" t="str">
        <f>'PRESUPUESTO OFICIAL (Entidad)'!H23</f>
        <v>ML</v>
      </c>
      <c r="C6" s="978"/>
      <c r="D6" s="978"/>
      <c r="E6" s="978"/>
      <c r="F6" s="978"/>
      <c r="G6" s="978"/>
      <c r="H6" s="13"/>
    </row>
    <row r="7" spans="1:8" x14ac:dyDescent="0.35">
      <c r="A7" s="14" t="s">
        <v>3</v>
      </c>
      <c r="B7" s="971">
        <f>+H18</f>
        <v>24</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15" customHeight="1" x14ac:dyDescent="0.35">
      <c r="A10" s="974" t="s">
        <v>112</v>
      </c>
      <c r="B10" s="975"/>
      <c r="C10" s="82">
        <v>4</v>
      </c>
      <c r="D10" s="25"/>
      <c r="E10" s="25"/>
      <c r="F10" s="25">
        <v>4</v>
      </c>
      <c r="G10" s="20">
        <f>(D10*F10)*4</f>
        <v>0</v>
      </c>
      <c r="H10" s="67">
        <f>+C10*F10</f>
        <v>16</v>
      </c>
    </row>
    <row r="11" spans="1:8" s="5" customFormat="1" ht="15" customHeight="1" x14ac:dyDescent="0.35">
      <c r="A11" s="974" t="s">
        <v>461</v>
      </c>
      <c r="B11" s="975"/>
      <c r="C11" s="25">
        <v>2</v>
      </c>
      <c r="D11" s="25"/>
      <c r="E11" s="25"/>
      <c r="F11" s="25">
        <v>4</v>
      </c>
      <c r="G11" s="20"/>
      <c r="H11" s="67">
        <f>+C11*F11</f>
        <v>8</v>
      </c>
    </row>
    <row r="12" spans="1:8" s="5" customFormat="1" ht="15" customHeight="1" x14ac:dyDescent="0.35">
      <c r="A12" s="992"/>
      <c r="B12" s="992"/>
      <c r="C12" s="25"/>
      <c r="D12" s="25"/>
      <c r="E12" s="25"/>
      <c r="F12" s="25"/>
      <c r="G12" s="20"/>
      <c r="H12" s="67">
        <f t="shared" ref="H12:H16" si="0">+E12*D12</f>
        <v>0</v>
      </c>
    </row>
    <row r="13" spans="1:8" x14ac:dyDescent="0.35">
      <c r="A13" s="977"/>
      <c r="B13" s="977"/>
      <c r="C13" s="39"/>
      <c r="D13" s="39"/>
      <c r="E13" s="39"/>
      <c r="F13" s="8"/>
      <c r="G13" s="8"/>
      <c r="H13" s="67">
        <f t="shared" si="0"/>
        <v>0</v>
      </c>
    </row>
    <row r="14" spans="1:8" x14ac:dyDescent="0.35">
      <c r="A14" s="977"/>
      <c r="B14" s="977"/>
      <c r="C14" s="39"/>
      <c r="D14" s="39"/>
      <c r="E14" s="39"/>
      <c r="F14" s="8"/>
      <c r="G14" s="8"/>
      <c r="H14" s="67">
        <f t="shared" si="0"/>
        <v>0</v>
      </c>
    </row>
    <row r="15" spans="1:8" x14ac:dyDescent="0.35">
      <c r="A15" s="986"/>
      <c r="B15" s="987"/>
      <c r="C15" s="39"/>
      <c r="D15" s="39"/>
      <c r="E15" s="39"/>
      <c r="F15" s="8"/>
      <c r="G15" s="8"/>
      <c r="H15" s="67">
        <f t="shared" si="0"/>
        <v>0</v>
      </c>
    </row>
    <row r="16" spans="1:8" x14ac:dyDescent="0.35">
      <c r="A16" s="988"/>
      <c r="B16" s="989"/>
      <c r="C16" s="39"/>
      <c r="D16" s="39"/>
      <c r="E16" s="39"/>
      <c r="F16" s="8"/>
      <c r="G16" s="8"/>
      <c r="H16" s="67">
        <f t="shared" si="0"/>
        <v>0</v>
      </c>
    </row>
    <row r="17" spans="1:8" x14ac:dyDescent="0.35">
      <c r="A17" s="972"/>
      <c r="B17" s="973"/>
      <c r="C17" s="24"/>
      <c r="D17" s="24"/>
      <c r="E17" s="24"/>
      <c r="F17" s="24"/>
      <c r="G17" s="24"/>
      <c r="H17" s="81"/>
    </row>
    <row r="18" spans="1:8" ht="15" customHeight="1" x14ac:dyDescent="0.35">
      <c r="A18" s="965" t="s">
        <v>5</v>
      </c>
      <c r="B18" s="966"/>
      <c r="C18" s="966"/>
      <c r="D18" s="966"/>
      <c r="E18" s="966"/>
      <c r="F18" s="966"/>
      <c r="G18" s="967"/>
      <c r="H18" s="68">
        <f>SUM(H10:H17)</f>
        <v>24</v>
      </c>
    </row>
    <row r="19" spans="1:8" x14ac:dyDescent="0.35">
      <c r="A19" s="1"/>
      <c r="H19" s="2"/>
    </row>
    <row r="20" spans="1:8" x14ac:dyDescent="0.35">
      <c r="A20" s="968" t="s">
        <v>15</v>
      </c>
      <c r="B20" s="969"/>
      <c r="C20" s="969"/>
      <c r="D20" s="969"/>
      <c r="E20" s="969"/>
      <c r="F20" s="969"/>
      <c r="G20" s="969"/>
      <c r="H20" s="970"/>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x14ac:dyDescent="0.35">
      <c r="A35" s="1"/>
      <c r="H35" s="2"/>
    </row>
    <row r="36" spans="1:8" x14ac:dyDescent="0.35">
      <c r="A36" s="1"/>
      <c r="H36" s="2"/>
    </row>
    <row r="37" spans="1:8" x14ac:dyDescent="0.35">
      <c r="A37" s="1"/>
      <c r="H37" s="2"/>
    </row>
    <row r="38" spans="1:8" ht="15" thickBot="1" x14ac:dyDescent="0.4">
      <c r="A38" s="35"/>
      <c r="H38" s="2"/>
    </row>
    <row r="39" spans="1:8" x14ac:dyDescent="0.35">
      <c r="A39" s="36"/>
      <c r="B39" s="37"/>
      <c r="C39" s="37"/>
      <c r="D39" s="37"/>
      <c r="E39" s="37"/>
      <c r="F39" s="37"/>
      <c r="G39" s="37"/>
      <c r="H39" s="38"/>
    </row>
    <row r="40" spans="1:8" x14ac:dyDescent="0.35">
      <c r="A40" s="1"/>
      <c r="H40" s="2"/>
    </row>
    <row r="41" spans="1:8" x14ac:dyDescent="0.35">
      <c r="A41" s="890" t="s">
        <v>99</v>
      </c>
      <c r="B41" s="891"/>
      <c r="C41" s="891"/>
      <c r="D41" s="891"/>
      <c r="E41" s="891"/>
      <c r="F41" s="891"/>
      <c r="G41" s="891"/>
      <c r="H41" s="892"/>
    </row>
    <row r="42" spans="1:8" x14ac:dyDescent="0.35">
      <c r="A42" s="890" t="s">
        <v>6</v>
      </c>
      <c r="B42" s="891"/>
      <c r="C42" s="891"/>
      <c r="D42" s="891"/>
      <c r="E42" s="891"/>
      <c r="F42" s="891"/>
      <c r="G42" s="891"/>
      <c r="H42" s="892"/>
    </row>
    <row r="43" spans="1:8" x14ac:dyDescent="0.35">
      <c r="A43" s="28"/>
      <c r="B43" s="29"/>
      <c r="C43" s="29"/>
      <c r="D43" s="29"/>
      <c r="E43" s="29"/>
      <c r="F43" s="29"/>
      <c r="G43" s="29"/>
      <c r="H43" s="2"/>
    </row>
    <row r="44" spans="1:8" ht="15" thickBot="1" x14ac:dyDescent="0.4">
      <c r="A44" s="6" t="s">
        <v>17</v>
      </c>
      <c r="B44" s="7" t="s">
        <v>62</v>
      </c>
      <c r="C44" s="3"/>
      <c r="D44" s="3"/>
      <c r="E44" s="3"/>
      <c r="F44" s="3"/>
      <c r="G44" s="3"/>
      <c r="H44" s="4"/>
    </row>
  </sheetData>
  <mergeCells count="20">
    <mergeCell ref="A13:B13"/>
    <mergeCell ref="A1:H1"/>
    <mergeCell ref="B2:G2"/>
    <mergeCell ref="B3:G3"/>
    <mergeCell ref="B4:G4"/>
    <mergeCell ref="B5:G5"/>
    <mergeCell ref="B6:G6"/>
    <mergeCell ref="B7:G7"/>
    <mergeCell ref="A9:B9"/>
    <mergeCell ref="A10:B10"/>
    <mergeCell ref="A11:B11"/>
    <mergeCell ref="A12:B12"/>
    <mergeCell ref="A41:H41"/>
    <mergeCell ref="A42:H42"/>
    <mergeCell ref="A14:B14"/>
    <mergeCell ref="A15:B15"/>
    <mergeCell ref="A16:B16"/>
    <mergeCell ref="A17:B17"/>
    <mergeCell ref="A18:G18"/>
    <mergeCell ref="A20:H20"/>
  </mergeCells>
  <pageMargins left="0.7" right="0.7" top="0.75" bottom="0.75" header="0.3" footer="0.3"/>
  <pageSetup scale="9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2BFBA-6618-438F-87A8-9F09305274F8}">
  <dimension ref="A1:H40"/>
  <sheetViews>
    <sheetView view="pageBreakPreview" zoomScale="125" zoomScaleNormal="100" zoomScaleSheetLayoutView="100" workbookViewId="0">
      <selection activeCell="G20" sqref="G20"/>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t="s">
        <v>69</v>
      </c>
      <c r="C3" s="978"/>
      <c r="D3" s="978"/>
      <c r="E3" s="978"/>
      <c r="F3" s="978"/>
      <c r="G3" s="978"/>
      <c r="H3" s="13"/>
    </row>
    <row r="4" spans="1:8" x14ac:dyDescent="0.35">
      <c r="A4" s="14" t="s">
        <v>49</v>
      </c>
      <c r="B4" s="983" t="s">
        <v>60</v>
      </c>
      <c r="C4" s="983"/>
      <c r="D4" s="983"/>
      <c r="E4" s="983"/>
      <c r="F4" s="983"/>
      <c r="G4" s="983"/>
      <c r="H4" s="13"/>
    </row>
    <row r="5" spans="1:8" s="5" customFormat="1" ht="30" customHeight="1" x14ac:dyDescent="0.35">
      <c r="A5" s="15" t="s">
        <v>4</v>
      </c>
      <c r="B5" s="1028" t="s">
        <v>58</v>
      </c>
      <c r="C5" s="1029"/>
      <c r="D5" s="1029"/>
      <c r="E5" s="1029"/>
      <c r="F5" s="1029"/>
      <c r="G5" s="1029"/>
      <c r="H5" s="10"/>
    </row>
    <row r="6" spans="1:8" x14ac:dyDescent="0.35">
      <c r="A6" s="14" t="s">
        <v>1</v>
      </c>
      <c r="B6" s="983" t="s">
        <v>59</v>
      </c>
      <c r="C6" s="983"/>
      <c r="D6" s="983"/>
      <c r="E6" s="983"/>
      <c r="F6" s="983"/>
      <c r="G6" s="983"/>
      <c r="H6" s="13"/>
    </row>
    <row r="7" spans="1:8" x14ac:dyDescent="0.35">
      <c r="A7" s="14" t="s">
        <v>3</v>
      </c>
      <c r="B7" s="971">
        <f>+H14</f>
        <v>10</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15" customHeight="1" x14ac:dyDescent="0.35">
      <c r="A10" s="974" t="s">
        <v>61</v>
      </c>
      <c r="B10" s="975"/>
      <c r="C10" s="66">
        <v>1</v>
      </c>
      <c r="D10" s="25">
        <v>10</v>
      </c>
      <c r="E10" s="25"/>
      <c r="F10" s="25"/>
      <c r="G10" s="20"/>
      <c r="H10" s="21">
        <f>+D10</f>
        <v>10</v>
      </c>
    </row>
    <row r="11" spans="1:8" s="5" customFormat="1" ht="15" customHeight="1" x14ac:dyDescent="0.35">
      <c r="A11" s="974"/>
      <c r="B11" s="975"/>
      <c r="C11" s="25"/>
      <c r="D11" s="25"/>
      <c r="E11" s="25"/>
      <c r="F11" s="25"/>
      <c r="G11" s="20"/>
      <c r="H11" s="21">
        <f>+D11</f>
        <v>0</v>
      </c>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23">
        <f>+H10+H11</f>
        <v>10</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A14:G14"/>
    <mergeCell ref="A16:H16"/>
    <mergeCell ref="A37:H37"/>
    <mergeCell ref="A38:H38"/>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5D4F9-E7D2-4615-9BDE-6792785EDF90}">
  <dimension ref="A1:H40"/>
  <sheetViews>
    <sheetView view="pageBreakPreview" zoomScale="123" zoomScaleNormal="100" zoomScaleSheetLayoutView="100" workbookViewId="0">
      <selection activeCell="B6" sqref="B6:G6"/>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t="s">
        <v>109</v>
      </c>
      <c r="C3" s="978"/>
      <c r="D3" s="978"/>
      <c r="E3" s="978"/>
      <c r="F3" s="978"/>
      <c r="G3" s="978"/>
      <c r="H3" s="13"/>
    </row>
    <row r="4" spans="1:8" x14ac:dyDescent="0.35">
      <c r="A4" s="14" t="s">
        <v>49</v>
      </c>
      <c r="B4" s="983">
        <v>1.1599999999999999</v>
      </c>
      <c r="C4" s="983"/>
      <c r="D4" s="983"/>
      <c r="E4" s="983"/>
      <c r="F4" s="983"/>
      <c r="G4" s="983"/>
      <c r="H4" s="13"/>
    </row>
    <row r="5" spans="1:8" s="5" customFormat="1" ht="30" customHeight="1" x14ac:dyDescent="0.35">
      <c r="A5" s="15" t="s">
        <v>4</v>
      </c>
      <c r="B5" s="990" t="s">
        <v>120</v>
      </c>
      <c r="C5" s="991"/>
      <c r="D5" s="991"/>
      <c r="E5" s="991"/>
      <c r="F5" s="991"/>
      <c r="G5" s="991"/>
      <c r="H5" s="10"/>
    </row>
    <row r="6" spans="1:8" x14ac:dyDescent="0.35">
      <c r="A6" s="14" t="s">
        <v>1</v>
      </c>
      <c r="B6" s="983" t="s">
        <v>2</v>
      </c>
      <c r="C6" s="983"/>
      <c r="D6" s="983"/>
      <c r="E6" s="983"/>
      <c r="F6" s="983"/>
      <c r="G6" s="983"/>
      <c r="H6" s="13"/>
    </row>
    <row r="7" spans="1:8" x14ac:dyDescent="0.35">
      <c r="A7" s="14" t="s">
        <v>3</v>
      </c>
      <c r="B7" s="971">
        <f>+H14</f>
        <v>36.299999999999997</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27.75" customHeight="1" x14ac:dyDescent="0.35">
      <c r="A10" s="974" t="s">
        <v>169</v>
      </c>
      <c r="B10" s="975"/>
      <c r="C10" s="66">
        <v>1</v>
      </c>
      <c r="D10" s="25">
        <v>24.3</v>
      </c>
      <c r="E10" s="25"/>
      <c r="F10" s="25">
        <v>1</v>
      </c>
      <c r="G10" s="20"/>
      <c r="H10" s="21">
        <f>C10*D10*F10</f>
        <v>24.3</v>
      </c>
    </row>
    <row r="11" spans="1:8" s="5" customFormat="1" ht="15" customHeight="1" x14ac:dyDescent="0.35">
      <c r="A11" s="974"/>
      <c r="B11" s="975"/>
      <c r="C11" s="25">
        <v>4</v>
      </c>
      <c r="D11" s="25">
        <v>3</v>
      </c>
      <c r="E11" s="25"/>
      <c r="F11" s="25">
        <v>1</v>
      </c>
      <c r="G11" s="20"/>
      <c r="H11" s="21">
        <f>C11*D11*F11</f>
        <v>12</v>
      </c>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23">
        <f>+H10+H11</f>
        <v>36.299999999999997</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B6:G6"/>
    <mergeCell ref="A1:H1"/>
    <mergeCell ref="B2:G2"/>
    <mergeCell ref="B3:G3"/>
    <mergeCell ref="B4:G4"/>
    <mergeCell ref="B5:G5"/>
    <mergeCell ref="A14:G14"/>
    <mergeCell ref="A16:H16"/>
    <mergeCell ref="A37:H37"/>
    <mergeCell ref="A38:H38"/>
    <mergeCell ref="B7:G7"/>
    <mergeCell ref="A9:B9"/>
    <mergeCell ref="A10:B10"/>
    <mergeCell ref="A11:B11"/>
    <mergeCell ref="A12:B12"/>
    <mergeCell ref="A13:B13"/>
  </mergeCells>
  <pageMargins left="0.7" right="0.7" top="0.75" bottom="0.75" header="0.3" footer="0.3"/>
  <pageSetup scale="9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47662-8BA2-4D78-B830-4B7EF80FDF7D}">
  <dimension ref="A1:H40"/>
  <sheetViews>
    <sheetView view="pageBreakPreview" topLeftCell="B1" zoomScale="127" zoomScaleNormal="100" zoomScaleSheetLayoutView="87" workbookViewId="0">
      <selection activeCell="H5" sqref="H5"/>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t="s">
        <v>137</v>
      </c>
      <c r="C3" s="978"/>
      <c r="D3" s="978"/>
      <c r="E3" s="978"/>
      <c r="F3" s="978"/>
      <c r="G3" s="978"/>
      <c r="H3" s="13"/>
    </row>
    <row r="4" spans="1:8" x14ac:dyDescent="0.35">
      <c r="A4" s="14" t="s">
        <v>49</v>
      </c>
      <c r="B4" s="983" t="s">
        <v>89</v>
      </c>
      <c r="C4" s="983"/>
      <c r="D4" s="983"/>
      <c r="E4" s="983"/>
      <c r="F4" s="983"/>
      <c r="G4" s="983"/>
      <c r="H4" s="13"/>
    </row>
    <row r="5" spans="1:8" s="5" customFormat="1" ht="30" customHeight="1" x14ac:dyDescent="0.35">
      <c r="A5" s="15" t="s">
        <v>4</v>
      </c>
      <c r="B5" s="990" t="s">
        <v>88</v>
      </c>
      <c r="C5" s="991"/>
      <c r="D5" s="991"/>
      <c r="E5" s="991"/>
      <c r="F5" s="991"/>
      <c r="G5" s="991"/>
      <c r="H5" s="10"/>
    </row>
    <row r="6" spans="1:8" x14ac:dyDescent="0.35">
      <c r="A6" s="14" t="s">
        <v>1</v>
      </c>
      <c r="B6" s="978" t="s">
        <v>2</v>
      </c>
      <c r="C6" s="978"/>
      <c r="D6" s="978"/>
      <c r="E6" s="978"/>
      <c r="F6" s="978"/>
      <c r="G6" s="978"/>
      <c r="H6" s="13"/>
    </row>
    <row r="7" spans="1:8" x14ac:dyDescent="0.35">
      <c r="A7" s="14" t="s">
        <v>3</v>
      </c>
      <c r="B7" s="971">
        <f>+H14</f>
        <v>72.900000000000006</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27.75" customHeight="1" x14ac:dyDescent="0.35">
      <c r="A10" s="974" t="s">
        <v>170</v>
      </c>
      <c r="B10" s="975"/>
      <c r="C10" s="66">
        <v>1</v>
      </c>
      <c r="D10" s="25">
        <v>24.3</v>
      </c>
      <c r="E10" s="25">
        <v>3</v>
      </c>
      <c r="F10" s="25"/>
      <c r="G10" s="20"/>
      <c r="H10" s="21">
        <f>+D10*E10</f>
        <v>72.900000000000006</v>
      </c>
    </row>
    <row r="11" spans="1:8" s="5" customFormat="1" ht="15" customHeight="1" x14ac:dyDescent="0.35">
      <c r="A11" s="974"/>
      <c r="B11" s="975"/>
      <c r="C11" s="25"/>
      <c r="D11" s="25"/>
      <c r="E11" s="25"/>
      <c r="F11" s="25"/>
      <c r="G11" s="20"/>
      <c r="H11" s="21">
        <f>+D11</f>
        <v>0</v>
      </c>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23">
        <f>+H10+H11</f>
        <v>72.900000000000006</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B6:G6"/>
    <mergeCell ref="A1:H1"/>
    <mergeCell ref="B2:G2"/>
    <mergeCell ref="B3:G3"/>
    <mergeCell ref="B4:G4"/>
    <mergeCell ref="B5:G5"/>
    <mergeCell ref="A14:G14"/>
    <mergeCell ref="A16:H16"/>
    <mergeCell ref="A37:H37"/>
    <mergeCell ref="A38:H38"/>
    <mergeCell ref="B7:G7"/>
    <mergeCell ref="A9:B9"/>
    <mergeCell ref="A10:B10"/>
    <mergeCell ref="A11:B11"/>
    <mergeCell ref="A12:B12"/>
    <mergeCell ref="A13:B13"/>
  </mergeCells>
  <pageMargins left="0.7" right="0.7" top="0.75" bottom="0.75" header="0.3" footer="0.3"/>
  <pageSetup scale="9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C06FA-7AEF-49B0-85A2-63213D8D9577}">
  <sheetPr codeName="Hoja2"/>
  <dimension ref="A1:H42"/>
  <sheetViews>
    <sheetView view="pageBreakPreview" zoomScale="106" zoomScaleNormal="100" zoomScaleSheetLayoutView="100" workbookViewId="0">
      <selection activeCell="B5" sqref="B5:G5"/>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t="s">
        <v>138</v>
      </c>
      <c r="C3" s="978"/>
      <c r="D3" s="978"/>
      <c r="E3" s="978"/>
      <c r="F3" s="978"/>
      <c r="G3" s="978"/>
      <c r="H3" s="13"/>
    </row>
    <row r="4" spans="1:8" x14ac:dyDescent="0.35">
      <c r="A4" s="14" t="s">
        <v>49</v>
      </c>
      <c r="B4" s="983" t="s">
        <v>51</v>
      </c>
      <c r="C4" s="983"/>
      <c r="D4" s="983"/>
      <c r="E4" s="983"/>
      <c r="F4" s="983"/>
      <c r="G4" s="983"/>
      <c r="H4" s="13"/>
    </row>
    <row r="5" spans="1:8" s="5" customFormat="1" ht="30" customHeight="1" x14ac:dyDescent="0.35">
      <c r="A5" s="15" t="s">
        <v>4</v>
      </c>
      <c r="B5" s="1028" t="s">
        <v>50</v>
      </c>
      <c r="C5" s="1029"/>
      <c r="D5" s="1029"/>
      <c r="E5" s="1029"/>
      <c r="F5" s="1029"/>
      <c r="G5" s="1029"/>
      <c r="H5" s="10"/>
    </row>
    <row r="6" spans="1:8" x14ac:dyDescent="0.35">
      <c r="A6" s="14" t="s">
        <v>1</v>
      </c>
      <c r="B6" s="983" t="s">
        <v>2</v>
      </c>
      <c r="C6" s="983"/>
      <c r="D6" s="983"/>
      <c r="E6" s="983"/>
      <c r="F6" s="983"/>
      <c r="G6" s="983"/>
      <c r="H6" s="13"/>
    </row>
    <row r="7" spans="1:8" x14ac:dyDescent="0.35">
      <c r="A7" s="14" t="s">
        <v>3</v>
      </c>
      <c r="B7" s="971">
        <f>+H16</f>
        <v>72.900000000000006</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15" customHeight="1" x14ac:dyDescent="0.35">
      <c r="A10" s="974" t="s">
        <v>94</v>
      </c>
      <c r="B10" s="975"/>
      <c r="C10" s="82">
        <v>1</v>
      </c>
      <c r="D10" s="25">
        <v>24.3</v>
      </c>
      <c r="E10" s="25">
        <v>3</v>
      </c>
      <c r="F10" s="25"/>
      <c r="G10" s="20"/>
      <c r="H10" s="67">
        <f>+C10*E10*D10</f>
        <v>72.900000000000006</v>
      </c>
    </row>
    <row r="11" spans="1:8" s="5" customFormat="1" ht="15" customHeight="1" x14ac:dyDescent="0.35">
      <c r="A11" s="992"/>
      <c r="B11" s="992"/>
      <c r="C11" s="25"/>
      <c r="D11" s="25"/>
      <c r="E11" s="25"/>
      <c r="F11" s="25"/>
      <c r="G11" s="20"/>
      <c r="H11" s="67"/>
    </row>
    <row r="12" spans="1:8" s="5" customFormat="1" ht="15" customHeight="1" x14ac:dyDescent="0.35">
      <c r="A12" s="992"/>
      <c r="B12" s="992"/>
      <c r="C12" s="25"/>
      <c r="D12" s="25"/>
      <c r="E12" s="25"/>
      <c r="F12" s="25"/>
      <c r="G12" s="20"/>
      <c r="H12" s="67"/>
    </row>
    <row r="13" spans="1:8" x14ac:dyDescent="0.35">
      <c r="A13" s="977"/>
      <c r="B13" s="977"/>
      <c r="C13" s="39"/>
      <c r="D13" s="39"/>
      <c r="E13" s="39"/>
      <c r="F13" s="8"/>
      <c r="G13" s="8"/>
      <c r="H13" s="67"/>
    </row>
    <row r="14" spans="1:8" x14ac:dyDescent="0.35">
      <c r="A14" s="977"/>
      <c r="B14" s="977"/>
      <c r="C14" s="39"/>
      <c r="D14" s="39"/>
      <c r="E14" s="39"/>
      <c r="F14" s="8"/>
      <c r="G14" s="8"/>
      <c r="H14" s="67"/>
    </row>
    <row r="15" spans="1:8" x14ac:dyDescent="0.35">
      <c r="A15" s="986"/>
      <c r="B15" s="987"/>
      <c r="C15" s="39"/>
      <c r="D15" s="39"/>
      <c r="E15" s="39"/>
      <c r="F15" s="8"/>
      <c r="G15" s="8"/>
      <c r="H15" s="67"/>
    </row>
    <row r="16" spans="1:8" ht="15" customHeight="1" x14ac:dyDescent="0.35">
      <c r="A16" s="965" t="s">
        <v>5</v>
      </c>
      <c r="B16" s="966"/>
      <c r="C16" s="966"/>
      <c r="D16" s="966"/>
      <c r="E16" s="966"/>
      <c r="F16" s="966"/>
      <c r="G16" s="967"/>
      <c r="H16" s="68">
        <f>SUM(H10:H15)</f>
        <v>72.900000000000006</v>
      </c>
    </row>
    <row r="17" spans="1:8" x14ac:dyDescent="0.35">
      <c r="A17" s="1"/>
      <c r="H17" s="2"/>
    </row>
    <row r="18" spans="1:8" x14ac:dyDescent="0.35">
      <c r="A18" s="968" t="s">
        <v>15</v>
      </c>
      <c r="B18" s="969"/>
      <c r="C18" s="969"/>
      <c r="D18" s="969"/>
      <c r="E18" s="969"/>
      <c r="F18" s="969"/>
      <c r="G18" s="969"/>
      <c r="H18" s="970"/>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x14ac:dyDescent="0.35">
      <c r="A35" s="1"/>
      <c r="H35" s="2"/>
    </row>
    <row r="36" spans="1:8" ht="15" thickBot="1" x14ac:dyDescent="0.4">
      <c r="A36" s="35"/>
      <c r="H36" s="2"/>
    </row>
    <row r="37" spans="1:8" x14ac:dyDescent="0.35">
      <c r="A37" s="36"/>
      <c r="B37" s="37"/>
      <c r="C37" s="37"/>
      <c r="D37" s="37"/>
      <c r="E37" s="37"/>
      <c r="F37" s="37"/>
      <c r="G37" s="37"/>
      <c r="H37" s="38"/>
    </row>
    <row r="38" spans="1:8" x14ac:dyDescent="0.35">
      <c r="A38" s="1"/>
      <c r="H38" s="2"/>
    </row>
    <row r="39" spans="1:8" x14ac:dyDescent="0.35">
      <c r="A39" s="890" t="s">
        <v>99</v>
      </c>
      <c r="B39" s="891"/>
      <c r="C39" s="891"/>
      <c r="D39" s="891"/>
      <c r="E39" s="891"/>
      <c r="F39" s="891"/>
      <c r="G39" s="891"/>
      <c r="H39" s="892"/>
    </row>
    <row r="40" spans="1:8" x14ac:dyDescent="0.35">
      <c r="A40" s="890" t="s">
        <v>6</v>
      </c>
      <c r="B40" s="891"/>
      <c r="C40" s="891"/>
      <c r="D40" s="891"/>
      <c r="E40" s="891"/>
      <c r="F40" s="891"/>
      <c r="G40" s="891"/>
      <c r="H40" s="892"/>
    </row>
    <row r="41" spans="1:8" x14ac:dyDescent="0.35">
      <c r="A41" s="28"/>
      <c r="B41" s="29"/>
      <c r="C41" s="29"/>
      <c r="D41" s="29"/>
      <c r="E41" s="29"/>
      <c r="F41" s="29"/>
      <c r="G41" s="29"/>
      <c r="H41" s="2"/>
    </row>
    <row r="42" spans="1:8" ht="15" thickBot="1" x14ac:dyDescent="0.4">
      <c r="A42" s="6" t="s">
        <v>17</v>
      </c>
      <c r="B42" s="7" t="s">
        <v>62</v>
      </c>
      <c r="C42" s="3"/>
      <c r="D42" s="3"/>
      <c r="E42" s="3"/>
      <c r="F42" s="3"/>
      <c r="G42" s="3"/>
      <c r="H42" s="4"/>
    </row>
  </sheetData>
  <mergeCells count="18">
    <mergeCell ref="A16:G16"/>
    <mergeCell ref="A18:H18"/>
    <mergeCell ref="A39:H39"/>
    <mergeCell ref="A40:H40"/>
    <mergeCell ref="B7:G7"/>
    <mergeCell ref="A9:B9"/>
    <mergeCell ref="A10:B10"/>
    <mergeCell ref="A11:B11"/>
    <mergeCell ref="A13:B13"/>
    <mergeCell ref="A14:B14"/>
    <mergeCell ref="A15:B15"/>
    <mergeCell ref="A12:B12"/>
    <mergeCell ref="B6:G6"/>
    <mergeCell ref="A1:H1"/>
    <mergeCell ref="B2:G2"/>
    <mergeCell ref="B3:G3"/>
    <mergeCell ref="B4:G4"/>
    <mergeCell ref="B5:G5"/>
  </mergeCells>
  <pageMargins left="0.7" right="0.7" top="0.75" bottom="0.75" header="0.3" footer="0.3"/>
  <pageSetup scale="95"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E2CB3-59A1-0C45-A9C6-6CABC3FB9B63}">
  <dimension ref="A1:H44"/>
  <sheetViews>
    <sheetView view="pageBreakPreview" zoomScale="101" zoomScaleNormal="100" zoomScaleSheetLayoutView="100" workbookViewId="0">
      <selection activeCell="F8" sqref="F8"/>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94" t="s">
        <v>68</v>
      </c>
      <c r="C3" s="983"/>
      <c r="D3" s="983"/>
      <c r="E3" s="983"/>
      <c r="F3" s="983"/>
      <c r="G3" s="983"/>
      <c r="H3" s="13"/>
    </row>
    <row r="4" spans="1:8" x14ac:dyDescent="0.35">
      <c r="A4" s="14" t="s">
        <v>49</v>
      </c>
      <c r="B4" s="993" t="s">
        <v>173</v>
      </c>
      <c r="C4" s="978"/>
      <c r="D4" s="978"/>
      <c r="E4" s="978"/>
      <c r="F4" s="978"/>
      <c r="G4" s="978"/>
      <c r="H4" s="13"/>
    </row>
    <row r="5" spans="1:8" s="5" customFormat="1" ht="30" customHeight="1" x14ac:dyDescent="0.3">
      <c r="A5" s="15" t="s">
        <v>4</v>
      </c>
      <c r="B5" s="995" t="s">
        <v>52</v>
      </c>
      <c r="C5" s="995"/>
      <c r="D5" s="995"/>
      <c r="E5" s="995"/>
      <c r="F5" s="995"/>
      <c r="G5" s="995"/>
      <c r="H5" s="10"/>
    </row>
    <row r="6" spans="1:8" x14ac:dyDescent="0.35">
      <c r="A6" s="14" t="s">
        <v>1</v>
      </c>
      <c r="B6" s="994" t="s">
        <v>116</v>
      </c>
      <c r="C6" s="983"/>
      <c r="D6" s="983"/>
      <c r="E6" s="983"/>
      <c r="F6" s="983"/>
      <c r="G6" s="983"/>
      <c r="H6" s="13"/>
    </row>
    <row r="7" spans="1:8" x14ac:dyDescent="0.35">
      <c r="A7" s="14" t="s">
        <v>3</v>
      </c>
      <c r="B7" s="971">
        <f>+H18</f>
        <v>12.149999999999999</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15" customHeight="1" x14ac:dyDescent="0.35">
      <c r="A10" s="974" t="s">
        <v>180</v>
      </c>
      <c r="B10" s="975"/>
      <c r="C10" s="82">
        <v>2</v>
      </c>
      <c r="D10" s="25">
        <v>24.3</v>
      </c>
      <c r="E10" s="25">
        <v>0.3</v>
      </c>
      <c r="F10" s="25">
        <f>0.5</f>
        <v>0.5</v>
      </c>
      <c r="G10" s="20"/>
      <c r="H10" s="67">
        <f>+C10*E10*D10*F10</f>
        <v>7.29</v>
      </c>
    </row>
    <row r="11" spans="1:8" s="5" customFormat="1" ht="15" customHeight="1" x14ac:dyDescent="0.35">
      <c r="A11" s="992"/>
      <c r="B11" s="992"/>
      <c r="C11" s="25">
        <v>12</v>
      </c>
      <c r="D11" s="25">
        <v>2.7</v>
      </c>
      <c r="E11" s="25">
        <v>0.3</v>
      </c>
      <c r="F11" s="25">
        <f>0.5</f>
        <v>0.5</v>
      </c>
      <c r="G11" s="20"/>
      <c r="H11" s="67">
        <f>+C11*E11*D11*F11</f>
        <v>4.8599999999999994</v>
      </c>
    </row>
    <row r="12" spans="1:8" ht="15" customHeight="1" x14ac:dyDescent="0.35">
      <c r="A12" s="992"/>
      <c r="B12" s="992"/>
      <c r="C12" s="25"/>
      <c r="D12" s="25"/>
      <c r="E12" s="25"/>
      <c r="F12" s="25"/>
      <c r="G12" s="20"/>
      <c r="H12" s="67">
        <f t="shared" ref="H12:H16" si="0">+E12*D12</f>
        <v>0</v>
      </c>
    </row>
    <row r="13" spans="1:8" x14ac:dyDescent="0.35">
      <c r="A13" s="977"/>
      <c r="B13" s="977"/>
      <c r="C13" s="39"/>
      <c r="D13" s="39"/>
      <c r="E13" s="39"/>
      <c r="F13" s="8"/>
      <c r="G13" s="8"/>
      <c r="H13" s="67">
        <f t="shared" si="0"/>
        <v>0</v>
      </c>
    </row>
    <row r="14" spans="1:8" ht="15" customHeight="1" x14ac:dyDescent="0.35">
      <c r="A14" s="977"/>
      <c r="B14" s="977"/>
      <c r="C14" s="39"/>
      <c r="D14" s="39"/>
      <c r="E14" s="39"/>
      <c r="F14" s="8"/>
      <c r="G14" s="8"/>
      <c r="H14" s="67">
        <f t="shared" si="0"/>
        <v>0</v>
      </c>
    </row>
    <row r="15" spans="1:8" x14ac:dyDescent="0.35">
      <c r="A15" s="986"/>
      <c r="B15" s="987"/>
      <c r="C15" s="39"/>
      <c r="D15" s="39"/>
      <c r="E15" s="39"/>
      <c r="F15" s="8"/>
      <c r="G15" s="8"/>
      <c r="H15" s="67">
        <f t="shared" si="0"/>
        <v>0</v>
      </c>
    </row>
    <row r="16" spans="1:8" x14ac:dyDescent="0.35">
      <c r="A16" s="986"/>
      <c r="B16" s="987"/>
      <c r="C16" s="39"/>
      <c r="D16" s="39"/>
      <c r="E16" s="39"/>
      <c r="F16" s="8"/>
      <c r="G16" s="8"/>
      <c r="H16" s="67">
        <f t="shared" si="0"/>
        <v>0</v>
      </c>
    </row>
    <row r="17" spans="1:8" x14ac:dyDescent="0.35">
      <c r="A17" s="972"/>
      <c r="B17" s="973"/>
      <c r="C17" s="24"/>
      <c r="D17" s="24"/>
      <c r="E17" s="24"/>
      <c r="F17" s="24"/>
      <c r="G17" s="24"/>
      <c r="H17" s="81"/>
    </row>
    <row r="18" spans="1:8" x14ac:dyDescent="0.35">
      <c r="A18" s="965" t="s">
        <v>5</v>
      </c>
      <c r="B18" s="966"/>
      <c r="C18" s="966"/>
      <c r="D18" s="966"/>
      <c r="E18" s="966"/>
      <c r="F18" s="966"/>
      <c r="G18" s="967"/>
      <c r="H18" s="68">
        <f>SUM(H10:H17)</f>
        <v>12.149999999999999</v>
      </c>
    </row>
    <row r="19" spans="1:8" x14ac:dyDescent="0.35">
      <c r="A19" s="1"/>
      <c r="H19" s="2"/>
    </row>
    <row r="20" spans="1:8" x14ac:dyDescent="0.35">
      <c r="A20" s="968" t="s">
        <v>15</v>
      </c>
      <c r="B20" s="969"/>
      <c r="C20" s="969"/>
      <c r="D20" s="969"/>
      <c r="E20" s="969"/>
      <c r="F20" s="969"/>
      <c r="G20" s="969"/>
      <c r="H20" s="970"/>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x14ac:dyDescent="0.35">
      <c r="A35" s="1"/>
      <c r="H35" s="2"/>
    </row>
    <row r="36" spans="1:8" x14ac:dyDescent="0.35">
      <c r="A36" s="1"/>
      <c r="H36" s="2"/>
    </row>
    <row r="37" spans="1:8" x14ac:dyDescent="0.35">
      <c r="A37" s="1"/>
      <c r="H37" s="2"/>
    </row>
    <row r="38" spans="1:8" ht="15" thickBot="1" x14ac:dyDescent="0.4">
      <c r="A38" s="35"/>
      <c r="H38" s="2"/>
    </row>
    <row r="39" spans="1:8" x14ac:dyDescent="0.35">
      <c r="A39" s="36"/>
      <c r="B39" s="37"/>
      <c r="C39" s="37"/>
      <c r="D39" s="37"/>
      <c r="E39" s="37"/>
      <c r="F39" s="37"/>
      <c r="G39" s="37"/>
      <c r="H39" s="38"/>
    </row>
    <row r="40" spans="1:8" x14ac:dyDescent="0.35">
      <c r="A40" s="1"/>
      <c r="H40" s="2"/>
    </row>
    <row r="41" spans="1:8" x14ac:dyDescent="0.35">
      <c r="A41" s="890" t="s">
        <v>99</v>
      </c>
      <c r="B41" s="891"/>
      <c r="C41" s="891"/>
      <c r="D41" s="891"/>
      <c r="E41" s="891"/>
      <c r="F41" s="891"/>
      <c r="G41" s="891"/>
      <c r="H41" s="892"/>
    </row>
    <row r="42" spans="1:8" x14ac:dyDescent="0.35">
      <c r="A42" s="890" t="s">
        <v>6</v>
      </c>
      <c r="B42" s="891"/>
      <c r="C42" s="891"/>
      <c r="D42" s="891"/>
      <c r="E42" s="891"/>
      <c r="F42" s="891"/>
      <c r="G42" s="891"/>
      <c r="H42" s="892"/>
    </row>
    <row r="43" spans="1:8" x14ac:dyDescent="0.35">
      <c r="A43" s="28"/>
      <c r="B43" s="29"/>
      <c r="C43" s="29"/>
      <c r="D43" s="29"/>
      <c r="E43" s="29"/>
      <c r="F43" s="29"/>
      <c r="G43" s="29"/>
      <c r="H43" s="2"/>
    </row>
    <row r="44" spans="1:8" ht="15" thickBot="1" x14ac:dyDescent="0.4">
      <c r="A44" s="6" t="s">
        <v>17</v>
      </c>
      <c r="B44" s="7" t="s">
        <v>62</v>
      </c>
      <c r="C44" s="3"/>
      <c r="D44" s="3"/>
      <c r="E44" s="3"/>
      <c r="F44" s="3"/>
      <c r="G44" s="3"/>
      <c r="H44" s="4"/>
    </row>
  </sheetData>
  <mergeCells count="20">
    <mergeCell ref="B6:G6"/>
    <mergeCell ref="A1:H1"/>
    <mergeCell ref="B2:G2"/>
    <mergeCell ref="B3:G3"/>
    <mergeCell ref="B4:G4"/>
    <mergeCell ref="B5:G5"/>
    <mergeCell ref="A18:G18"/>
    <mergeCell ref="A20:H20"/>
    <mergeCell ref="A41:H41"/>
    <mergeCell ref="A42:H42"/>
    <mergeCell ref="B7:G7"/>
    <mergeCell ref="A9:B9"/>
    <mergeCell ref="A14:B14"/>
    <mergeCell ref="A15:B15"/>
    <mergeCell ref="A16:B16"/>
    <mergeCell ref="A17:B17"/>
    <mergeCell ref="A10:B10"/>
    <mergeCell ref="A11:B11"/>
    <mergeCell ref="A12:B12"/>
    <mergeCell ref="A13:B13"/>
  </mergeCells>
  <pageMargins left="0.7" right="0.7" top="0.75" bottom="0.75" header="0.3" footer="0.3"/>
  <pageSetup scale="9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E0CF5-2E44-4BEF-95A8-4EA364F8A745}">
  <sheetPr codeName="Hoja4"/>
  <dimension ref="A1:H40"/>
  <sheetViews>
    <sheetView view="pageBreakPreview" topLeftCell="A2" zoomScale="12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94" t="s">
        <v>82</v>
      </c>
      <c r="C3" s="983"/>
      <c r="D3" s="983"/>
      <c r="E3" s="983"/>
      <c r="F3" s="983"/>
      <c r="G3" s="983"/>
      <c r="H3" s="13"/>
    </row>
    <row r="4" spans="1:8" x14ac:dyDescent="0.35">
      <c r="A4" s="14" t="s">
        <v>49</v>
      </c>
      <c r="B4" s="983">
        <v>16.8</v>
      </c>
      <c r="C4" s="983"/>
      <c r="D4" s="983"/>
      <c r="E4" s="983"/>
      <c r="F4" s="983"/>
      <c r="G4" s="983"/>
      <c r="H4" s="13"/>
    </row>
    <row r="5" spans="1:8" s="5" customFormat="1" ht="30" customHeight="1" x14ac:dyDescent="0.35">
      <c r="A5" s="15" t="s">
        <v>4</v>
      </c>
      <c r="B5" s="990" t="s">
        <v>172</v>
      </c>
      <c r="C5" s="991"/>
      <c r="D5" s="991"/>
      <c r="E5" s="991"/>
      <c r="F5" s="991"/>
      <c r="G5" s="991"/>
      <c r="H5" s="10"/>
    </row>
    <row r="6" spans="1:8" x14ac:dyDescent="0.35">
      <c r="A6" s="14" t="s">
        <v>1</v>
      </c>
      <c r="B6" s="994" t="s">
        <v>116</v>
      </c>
      <c r="C6" s="983"/>
      <c r="D6" s="983"/>
      <c r="E6" s="983"/>
      <c r="F6" s="983"/>
      <c r="G6" s="983"/>
      <c r="H6" s="13"/>
    </row>
    <row r="7" spans="1:8" x14ac:dyDescent="0.35">
      <c r="A7" s="14" t="s">
        <v>3</v>
      </c>
      <c r="B7" s="971">
        <f>+H14</f>
        <v>4.8600000000000003</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15" customHeight="1" x14ac:dyDescent="0.35">
      <c r="A10" s="974" t="s">
        <v>181</v>
      </c>
      <c r="B10" s="975"/>
      <c r="C10" s="82">
        <v>2</v>
      </c>
      <c r="D10" s="25">
        <v>24.3</v>
      </c>
      <c r="E10" s="25">
        <v>0.3</v>
      </c>
      <c r="F10" s="25">
        <f>0.2</f>
        <v>0.2</v>
      </c>
      <c r="G10" s="20"/>
      <c r="H10" s="67">
        <f>+C10*D10*E10*F10</f>
        <v>2.9160000000000004</v>
      </c>
    </row>
    <row r="11" spans="1:8" s="5" customFormat="1" ht="15" customHeight="1" x14ac:dyDescent="0.35">
      <c r="A11" s="974"/>
      <c r="B11" s="975"/>
      <c r="C11" s="25">
        <v>12</v>
      </c>
      <c r="D11" s="25">
        <v>2.7</v>
      </c>
      <c r="E11" s="25">
        <v>0.3</v>
      </c>
      <c r="F11" s="25">
        <f>0.2</f>
        <v>0.2</v>
      </c>
      <c r="G11" s="20"/>
      <c r="H11" s="67">
        <f>+C11*D11*E11*F11</f>
        <v>1.9440000000000002</v>
      </c>
    </row>
    <row r="12" spans="1:8" x14ac:dyDescent="0.35">
      <c r="A12" s="976"/>
      <c r="B12" s="977"/>
      <c r="C12" s="8"/>
      <c r="D12" s="8"/>
      <c r="E12" s="8"/>
      <c r="F12" s="8"/>
      <c r="G12" s="8"/>
      <c r="H12" s="80"/>
    </row>
    <row r="13" spans="1:8" x14ac:dyDescent="0.35">
      <c r="A13" s="972"/>
      <c r="B13" s="973"/>
      <c r="C13" s="24"/>
      <c r="D13" s="24"/>
      <c r="E13" s="24"/>
      <c r="F13" s="24"/>
      <c r="G13" s="24"/>
      <c r="H13" s="81"/>
    </row>
    <row r="14" spans="1:8" ht="15" customHeight="1" x14ac:dyDescent="0.35">
      <c r="A14" s="965" t="s">
        <v>5</v>
      </c>
      <c r="B14" s="966"/>
      <c r="C14" s="966"/>
      <c r="D14" s="966"/>
      <c r="E14" s="966"/>
      <c r="F14" s="966"/>
      <c r="G14" s="967"/>
      <c r="H14" s="68">
        <f>+H10+H11</f>
        <v>4.8600000000000003</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A14:G14"/>
    <mergeCell ref="A16:H16"/>
    <mergeCell ref="A37:H37"/>
    <mergeCell ref="A38:H38"/>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63CCF-A1C0-CF44-BEFA-B8A5C72BB076}">
  <dimension ref="A1:H40"/>
  <sheetViews>
    <sheetView view="pageBreakPreview" zoomScale="120" zoomScaleNormal="100" zoomScaleSheetLayoutView="120" workbookViewId="0">
      <selection activeCell="H5" sqref="H5"/>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v>6.1</v>
      </c>
      <c r="C3" s="978"/>
      <c r="D3" s="978"/>
      <c r="E3" s="978"/>
      <c r="F3" s="978"/>
      <c r="G3" s="978"/>
      <c r="H3" s="13"/>
    </row>
    <row r="4" spans="1:8" x14ac:dyDescent="0.35">
      <c r="A4" s="14" t="s">
        <v>49</v>
      </c>
      <c r="B4" s="978">
        <v>3.5</v>
      </c>
      <c r="C4" s="978"/>
      <c r="D4" s="978"/>
      <c r="E4" s="978"/>
      <c r="F4" s="978"/>
      <c r="G4" s="978"/>
      <c r="H4" s="13"/>
    </row>
    <row r="5" spans="1:8" s="5" customFormat="1" ht="30" customHeight="1" x14ac:dyDescent="0.3">
      <c r="A5" s="15" t="s">
        <v>4</v>
      </c>
      <c r="B5" s="993" t="s">
        <v>248</v>
      </c>
      <c r="C5" s="978"/>
      <c r="D5" s="978"/>
      <c r="E5" s="978"/>
      <c r="F5" s="978"/>
      <c r="G5" s="978"/>
      <c r="H5" s="10"/>
    </row>
    <row r="6" spans="1:8" x14ac:dyDescent="0.35">
      <c r="A6" s="14" t="s">
        <v>1</v>
      </c>
      <c r="B6" s="993" t="s">
        <v>129</v>
      </c>
      <c r="C6" s="978"/>
      <c r="D6" s="978"/>
      <c r="E6" s="978"/>
      <c r="F6" s="978"/>
      <c r="G6" s="978"/>
      <c r="H6" s="13"/>
    </row>
    <row r="7" spans="1:8" x14ac:dyDescent="0.35">
      <c r="A7" s="14" t="s">
        <v>3</v>
      </c>
      <c r="B7" s="971">
        <f>+H14</f>
        <v>5</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12</v>
      </c>
      <c r="G9" s="16" t="s">
        <v>13</v>
      </c>
      <c r="H9" s="17" t="s">
        <v>14</v>
      </c>
    </row>
    <row r="10" spans="1:8" s="5" customFormat="1" ht="15" customHeight="1" x14ac:dyDescent="0.35">
      <c r="A10" s="974" t="s">
        <v>383</v>
      </c>
      <c r="B10" s="975"/>
      <c r="C10" s="82">
        <v>5</v>
      </c>
      <c r="D10" s="25"/>
      <c r="E10" s="25"/>
      <c r="F10" s="25"/>
      <c r="G10" s="20"/>
      <c r="H10" s="67">
        <f>+C10</f>
        <v>5</v>
      </c>
    </row>
    <row r="11" spans="1:8" s="5" customFormat="1" ht="15" customHeight="1" x14ac:dyDescent="0.35">
      <c r="A11" s="992"/>
      <c r="B11" s="992"/>
      <c r="C11" s="25"/>
      <c r="D11" s="25"/>
      <c r="E11" s="25"/>
      <c r="F11" s="25"/>
      <c r="G11" s="20"/>
      <c r="H11" s="67"/>
    </row>
    <row r="12" spans="1:8" x14ac:dyDescent="0.35">
      <c r="A12" s="976"/>
      <c r="B12" s="977"/>
      <c r="C12" s="8"/>
      <c r="D12" s="8"/>
      <c r="E12" s="8"/>
      <c r="F12" s="8"/>
      <c r="G12" s="8"/>
      <c r="H12" s="80"/>
    </row>
    <row r="13" spans="1:8" x14ac:dyDescent="0.35">
      <c r="A13" s="972"/>
      <c r="B13" s="973"/>
      <c r="C13" s="24"/>
      <c r="D13" s="24"/>
      <c r="E13" s="24"/>
      <c r="F13" s="24"/>
      <c r="G13" s="24"/>
      <c r="H13" s="81"/>
    </row>
    <row r="14" spans="1:8" ht="15" customHeight="1" x14ac:dyDescent="0.35">
      <c r="A14" s="965" t="s">
        <v>5</v>
      </c>
      <c r="B14" s="966"/>
      <c r="C14" s="966"/>
      <c r="D14" s="966"/>
      <c r="E14" s="966"/>
      <c r="F14" s="966"/>
      <c r="G14" s="967"/>
      <c r="H14" s="68">
        <f>+H10+H11</f>
        <v>5</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A14:G14"/>
    <mergeCell ref="A16:H16"/>
    <mergeCell ref="A37:H37"/>
    <mergeCell ref="A38:H38"/>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D2879-F49F-4429-8C0D-F4F77E556763}">
  <sheetPr codeName="Hoja11"/>
  <dimension ref="A1:H41"/>
  <sheetViews>
    <sheetView view="pageBreakPreview" zoomScaleNormal="100" zoomScaleSheetLayoutView="100" workbookViewId="0">
      <selection activeCell="E10" sqref="E10"/>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v>6.2</v>
      </c>
      <c r="C3" s="978"/>
      <c r="D3" s="978"/>
      <c r="E3" s="978"/>
      <c r="F3" s="978"/>
      <c r="G3" s="978"/>
      <c r="H3" s="13"/>
    </row>
    <row r="4" spans="1:8" x14ac:dyDescent="0.35">
      <c r="A4" s="14" t="s">
        <v>49</v>
      </c>
      <c r="B4" s="978">
        <v>11.33</v>
      </c>
      <c r="C4" s="978"/>
      <c r="D4" s="978"/>
      <c r="E4" s="978"/>
      <c r="F4" s="978"/>
      <c r="G4" s="978"/>
      <c r="H4" s="13"/>
    </row>
    <row r="5" spans="1:8" s="5" customFormat="1" ht="30" customHeight="1" x14ac:dyDescent="0.35">
      <c r="A5" s="15" t="s">
        <v>4</v>
      </c>
      <c r="B5" s="985" t="s">
        <v>128</v>
      </c>
      <c r="C5" s="985"/>
      <c r="D5" s="985"/>
      <c r="E5" s="985"/>
      <c r="F5" s="985"/>
      <c r="G5" s="985"/>
      <c r="H5" s="10"/>
    </row>
    <row r="6" spans="1:8" x14ac:dyDescent="0.35">
      <c r="A6" s="14" t="s">
        <v>1</v>
      </c>
      <c r="B6" s="984" t="s">
        <v>59</v>
      </c>
      <c r="C6" s="985"/>
      <c r="D6" s="985"/>
      <c r="E6" s="985"/>
      <c r="F6" s="985"/>
      <c r="G6" s="985"/>
      <c r="H6" s="13"/>
    </row>
    <row r="7" spans="1:8" x14ac:dyDescent="0.35">
      <c r="A7" s="14" t="s">
        <v>3</v>
      </c>
      <c r="B7" s="971">
        <f>+H15</f>
        <v>101.3</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93</v>
      </c>
      <c r="G9" s="16" t="s">
        <v>92</v>
      </c>
      <c r="H9" s="17" t="s">
        <v>14</v>
      </c>
    </row>
    <row r="10" spans="1:8" s="5" customFormat="1" ht="15" customHeight="1" x14ac:dyDescent="0.35">
      <c r="A10" s="992" t="s">
        <v>182</v>
      </c>
      <c r="B10" s="992"/>
      <c r="C10" s="25">
        <v>9</v>
      </c>
      <c r="D10" s="25">
        <v>6</v>
      </c>
      <c r="E10" s="25"/>
      <c r="F10" s="25"/>
      <c r="G10" s="20"/>
      <c r="H10" s="67">
        <f>C10*D10</f>
        <v>54</v>
      </c>
    </row>
    <row r="11" spans="1:8" s="5" customFormat="1" ht="15" customHeight="1" x14ac:dyDescent="0.35">
      <c r="A11" s="996"/>
      <c r="B11" s="992"/>
      <c r="C11" s="25">
        <v>1</v>
      </c>
      <c r="D11" s="25">
        <v>24.3</v>
      </c>
      <c r="E11" s="25"/>
      <c r="F11" s="25"/>
      <c r="G11" s="20"/>
      <c r="H11" s="67">
        <f>C11*D11</f>
        <v>24.3</v>
      </c>
    </row>
    <row r="12" spans="1:8" x14ac:dyDescent="0.35">
      <c r="A12" s="976"/>
      <c r="B12" s="977"/>
      <c r="C12" s="77">
        <v>1</v>
      </c>
      <c r="D12" s="77">
        <v>2</v>
      </c>
      <c r="E12" s="8"/>
      <c r="F12" s="8"/>
      <c r="G12" s="8"/>
      <c r="H12" s="67">
        <f>C12*D12</f>
        <v>2</v>
      </c>
    </row>
    <row r="13" spans="1:8" x14ac:dyDescent="0.35">
      <c r="A13" s="997" t="s">
        <v>462</v>
      </c>
      <c r="B13" s="998"/>
      <c r="C13" s="24">
        <v>3</v>
      </c>
      <c r="D13" s="24">
        <v>2</v>
      </c>
      <c r="E13" s="24"/>
      <c r="F13" s="24"/>
      <c r="G13" s="24"/>
      <c r="H13" s="67">
        <f t="shared" ref="H13:H14" si="0">C13*D13</f>
        <v>6</v>
      </c>
    </row>
    <row r="14" spans="1:8" x14ac:dyDescent="0.35">
      <c r="A14" s="304"/>
      <c r="B14" s="305"/>
      <c r="C14" s="300">
        <v>1</v>
      </c>
      <c r="D14" s="300">
        <v>15</v>
      </c>
      <c r="E14" s="300"/>
      <c r="F14" s="300"/>
      <c r="G14" s="301"/>
      <c r="H14" s="67">
        <f t="shared" si="0"/>
        <v>15</v>
      </c>
    </row>
    <row r="15" spans="1:8" ht="15" customHeight="1" x14ac:dyDescent="0.35">
      <c r="A15" s="965" t="s">
        <v>5</v>
      </c>
      <c r="B15" s="966"/>
      <c r="C15" s="966"/>
      <c r="D15" s="966"/>
      <c r="E15" s="966"/>
      <c r="F15" s="966"/>
      <c r="G15" s="967"/>
      <c r="H15" s="68">
        <f>H10+H11+H12+H13+H14</f>
        <v>101.3</v>
      </c>
    </row>
    <row r="16" spans="1:8"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6">
    <mergeCell ref="A15:G15"/>
    <mergeCell ref="A17:H17"/>
    <mergeCell ref="A38:H38"/>
    <mergeCell ref="A39:H39"/>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67494-2A74-4B9F-A348-2AF95C2E68F8}">
  <dimension ref="A1:H40"/>
  <sheetViews>
    <sheetView view="pageBreakPreview" zoomScaleNormal="100" zoomScaleSheetLayoutView="100" workbookViewId="0">
      <selection activeCell="H5" sqref="H5"/>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v>6.3</v>
      </c>
      <c r="C3" s="978"/>
      <c r="D3" s="978"/>
      <c r="E3" s="978"/>
      <c r="F3" s="978"/>
      <c r="G3" s="978"/>
      <c r="H3" s="13"/>
    </row>
    <row r="4" spans="1:8" x14ac:dyDescent="0.35">
      <c r="A4" s="14" t="s">
        <v>49</v>
      </c>
      <c r="B4" s="983">
        <v>3.1</v>
      </c>
      <c r="C4" s="983"/>
      <c r="D4" s="983"/>
      <c r="E4" s="983"/>
      <c r="F4" s="983"/>
      <c r="G4" s="983"/>
      <c r="H4" s="13"/>
    </row>
    <row r="5" spans="1:8" s="5" customFormat="1" ht="30" customHeight="1" x14ac:dyDescent="0.35">
      <c r="A5" s="15" t="s">
        <v>4</v>
      </c>
      <c r="B5" s="990" t="s">
        <v>127</v>
      </c>
      <c r="C5" s="991"/>
      <c r="D5" s="991"/>
      <c r="E5" s="991"/>
      <c r="F5" s="991"/>
      <c r="G5" s="991"/>
      <c r="H5" s="10"/>
    </row>
    <row r="6" spans="1:8" x14ac:dyDescent="0.35">
      <c r="A6" s="14" t="s">
        <v>1</v>
      </c>
      <c r="B6" s="978" t="s">
        <v>129</v>
      </c>
      <c r="C6" s="978"/>
      <c r="D6" s="978"/>
      <c r="E6" s="978"/>
      <c r="F6" s="978"/>
      <c r="G6" s="978"/>
      <c r="H6" s="13"/>
    </row>
    <row r="7" spans="1:8" x14ac:dyDescent="0.35">
      <c r="A7" s="14" t="s">
        <v>3</v>
      </c>
      <c r="B7" s="971">
        <f>+H14</f>
        <v>9</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93</v>
      </c>
      <c r="G9" s="16" t="s">
        <v>92</v>
      </c>
      <c r="H9" s="17" t="s">
        <v>14</v>
      </c>
    </row>
    <row r="10" spans="1:8" s="5" customFormat="1" ht="15" customHeight="1" x14ac:dyDescent="0.35">
      <c r="A10" s="992" t="s">
        <v>183</v>
      </c>
      <c r="B10" s="992"/>
      <c r="C10" s="25">
        <v>9</v>
      </c>
      <c r="D10" s="25"/>
      <c r="E10" s="25"/>
      <c r="F10" s="25"/>
      <c r="G10" s="20"/>
      <c r="H10" s="67">
        <f>+C10</f>
        <v>9</v>
      </c>
    </row>
    <row r="11" spans="1:8" s="5" customFormat="1" ht="15" customHeight="1" x14ac:dyDescent="0.35">
      <c r="A11" s="996"/>
      <c r="B11" s="992"/>
      <c r="C11" s="25"/>
      <c r="D11" s="25"/>
      <c r="E11" s="25"/>
      <c r="F11" s="25"/>
      <c r="G11" s="20"/>
      <c r="H11" s="21"/>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68">
        <f>+H10</f>
        <v>9</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A14:G14"/>
    <mergeCell ref="A16:H16"/>
    <mergeCell ref="A37:H37"/>
    <mergeCell ref="A38:H38"/>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3374D-3890-4E8E-8878-6D56567ABA1E}">
  <dimension ref="A1:H40"/>
  <sheetViews>
    <sheetView view="pageBreakPreview" zoomScaleNormal="100" zoomScaleSheetLayoutView="100" workbookViewId="0">
      <selection activeCell="B6" sqref="B6:G6"/>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v>6.4</v>
      </c>
      <c r="C3" s="978"/>
      <c r="D3" s="978"/>
      <c r="E3" s="978"/>
      <c r="F3" s="978"/>
      <c r="G3" s="978"/>
      <c r="H3" s="13"/>
    </row>
    <row r="4" spans="1:8" x14ac:dyDescent="0.35">
      <c r="A4" s="14" t="s">
        <v>49</v>
      </c>
      <c r="B4" s="983">
        <v>1.21</v>
      </c>
      <c r="C4" s="983"/>
      <c r="D4" s="983"/>
      <c r="E4" s="983"/>
      <c r="F4" s="983"/>
      <c r="G4" s="983"/>
      <c r="H4" s="13"/>
    </row>
    <row r="5" spans="1:8" s="5" customFormat="1" ht="30" customHeight="1" x14ac:dyDescent="0.35">
      <c r="A5" s="15" t="s">
        <v>4</v>
      </c>
      <c r="B5" s="990" t="s">
        <v>174</v>
      </c>
      <c r="C5" s="991"/>
      <c r="D5" s="991"/>
      <c r="E5" s="991"/>
      <c r="F5" s="991"/>
      <c r="G5" s="991"/>
      <c r="H5" s="10"/>
    </row>
    <row r="6" spans="1:8" x14ac:dyDescent="0.35">
      <c r="A6" s="14" t="s">
        <v>1</v>
      </c>
      <c r="B6" s="978" t="s">
        <v>129</v>
      </c>
      <c r="C6" s="978"/>
      <c r="D6" s="978"/>
      <c r="E6" s="978"/>
      <c r="F6" s="978"/>
      <c r="G6" s="978"/>
      <c r="H6" s="13"/>
    </row>
    <row r="7" spans="1:8" x14ac:dyDescent="0.35">
      <c r="A7" s="14" t="s">
        <v>3</v>
      </c>
      <c r="B7" s="971">
        <f>+H14</f>
        <v>9</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93</v>
      </c>
      <c r="G9" s="16" t="s">
        <v>92</v>
      </c>
      <c r="H9" s="17" t="s">
        <v>14</v>
      </c>
    </row>
    <row r="10" spans="1:8" s="5" customFormat="1" ht="15" customHeight="1" x14ac:dyDescent="0.35">
      <c r="A10" s="992" t="s">
        <v>184</v>
      </c>
      <c r="B10" s="992"/>
      <c r="C10" s="25">
        <v>9</v>
      </c>
      <c r="D10" s="25"/>
      <c r="E10" s="25"/>
      <c r="F10" s="25"/>
      <c r="G10" s="20"/>
      <c r="H10" s="67">
        <f>C10</f>
        <v>9</v>
      </c>
    </row>
    <row r="11" spans="1:8" s="5" customFormat="1" ht="15" customHeight="1" x14ac:dyDescent="0.35">
      <c r="A11" s="996"/>
      <c r="B11" s="992"/>
      <c r="C11" s="25"/>
      <c r="D11" s="25"/>
      <c r="E11" s="25"/>
      <c r="F11" s="25"/>
      <c r="G11" s="20"/>
      <c r="H11" s="21"/>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68">
        <f>+H10</f>
        <v>9</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A14:G14"/>
    <mergeCell ref="A16:H16"/>
    <mergeCell ref="A37:H37"/>
    <mergeCell ref="A38:H38"/>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C024C-FA58-4626-9427-5264261F35CA}">
  <dimension ref="A1:H40"/>
  <sheetViews>
    <sheetView view="pageBreakPreview" zoomScaleNormal="100" zoomScaleSheetLayoutView="100" workbookViewId="0">
      <selection activeCell="B6" sqref="B6:G6"/>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v>7.1</v>
      </c>
      <c r="C3" s="978"/>
      <c r="D3" s="978"/>
      <c r="E3" s="978"/>
      <c r="F3" s="978"/>
      <c r="G3" s="978"/>
      <c r="H3" s="13"/>
    </row>
    <row r="4" spans="1:8" x14ac:dyDescent="0.35">
      <c r="A4" s="14" t="s">
        <v>49</v>
      </c>
      <c r="B4" s="978" t="s">
        <v>361</v>
      </c>
      <c r="C4" s="978"/>
      <c r="D4" s="978"/>
      <c r="E4" s="978"/>
      <c r="F4" s="978"/>
      <c r="G4" s="978"/>
      <c r="H4" s="13"/>
    </row>
    <row r="5" spans="1:8" s="5" customFormat="1" ht="30" customHeight="1" x14ac:dyDescent="0.3">
      <c r="A5" s="15" t="s">
        <v>4</v>
      </c>
      <c r="B5" s="999" t="s">
        <v>360</v>
      </c>
      <c r="C5" s="1000"/>
      <c r="D5" s="1000"/>
      <c r="E5" s="1000"/>
      <c r="F5" s="1000"/>
      <c r="G5" s="1000"/>
      <c r="H5" s="10"/>
    </row>
    <row r="6" spans="1:8" ht="15" customHeight="1" x14ac:dyDescent="0.35">
      <c r="A6" s="14" t="s">
        <v>1</v>
      </c>
      <c r="B6" s="993" t="s">
        <v>129</v>
      </c>
      <c r="C6" s="978"/>
      <c r="D6" s="978"/>
      <c r="E6" s="978"/>
      <c r="F6" s="978"/>
      <c r="G6" s="978"/>
      <c r="H6" s="13"/>
    </row>
    <row r="7" spans="1:8" x14ac:dyDescent="0.35">
      <c r="A7" s="14" t="s">
        <v>3</v>
      </c>
      <c r="B7" s="971">
        <f>+H14</f>
        <v>1</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93</v>
      </c>
      <c r="G9" s="16" t="s">
        <v>92</v>
      </c>
      <c r="H9" s="17" t="s">
        <v>14</v>
      </c>
    </row>
    <row r="10" spans="1:8" s="5" customFormat="1" ht="15" customHeight="1" x14ac:dyDescent="0.35">
      <c r="A10" s="992" t="s">
        <v>185</v>
      </c>
      <c r="B10" s="992"/>
      <c r="C10" s="25">
        <v>1</v>
      </c>
      <c r="D10" s="25"/>
      <c r="E10" s="25"/>
      <c r="F10" s="25"/>
      <c r="G10" s="20"/>
      <c r="H10" s="67">
        <f>+C10</f>
        <v>1</v>
      </c>
    </row>
    <row r="11" spans="1:8" s="5" customFormat="1" ht="15" customHeight="1" x14ac:dyDescent="0.35">
      <c r="A11" s="996"/>
      <c r="B11" s="992"/>
      <c r="C11" s="25"/>
      <c r="D11" s="25"/>
      <c r="E11" s="25"/>
      <c r="F11" s="25"/>
      <c r="G11" s="20"/>
      <c r="H11" s="21"/>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68">
        <f>+H10</f>
        <v>1</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A14:G14"/>
    <mergeCell ref="A16:H16"/>
    <mergeCell ref="A37:H37"/>
    <mergeCell ref="A38:H38"/>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5B5D9-34D6-4E95-A185-E55E34ED86B9}">
  <dimension ref="A1:H40"/>
  <sheetViews>
    <sheetView view="pageBreakPreview" zoomScaleNormal="100" zoomScaleSheetLayoutView="100" workbookViewId="0">
      <selection activeCell="B6" sqref="B6:G6"/>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v>7.2</v>
      </c>
      <c r="C3" s="978"/>
      <c r="D3" s="978"/>
      <c r="E3" s="978"/>
      <c r="F3" s="978"/>
      <c r="G3" s="978"/>
      <c r="H3" s="13"/>
    </row>
    <row r="4" spans="1:8" x14ac:dyDescent="0.35">
      <c r="A4" s="14" t="s">
        <v>49</v>
      </c>
      <c r="B4" s="978">
        <v>11.8</v>
      </c>
      <c r="C4" s="978"/>
      <c r="D4" s="978"/>
      <c r="E4" s="978"/>
      <c r="F4" s="978"/>
      <c r="G4" s="978"/>
      <c r="H4" s="13"/>
    </row>
    <row r="5" spans="1:8" s="5" customFormat="1" ht="30" customHeight="1" x14ac:dyDescent="0.35">
      <c r="A5" s="15" t="s">
        <v>4</v>
      </c>
      <c r="B5" s="984" t="s">
        <v>175</v>
      </c>
      <c r="C5" s="985"/>
      <c r="D5" s="985"/>
      <c r="E5" s="985"/>
      <c r="F5" s="985"/>
      <c r="G5" s="985"/>
      <c r="H5" s="10"/>
    </row>
    <row r="6" spans="1:8" x14ac:dyDescent="0.35">
      <c r="A6" s="14" t="s">
        <v>1</v>
      </c>
      <c r="B6" s="993" t="s">
        <v>59</v>
      </c>
      <c r="C6" s="978"/>
      <c r="D6" s="978"/>
      <c r="E6" s="978"/>
      <c r="F6" s="978"/>
      <c r="G6" s="978"/>
      <c r="H6" s="13"/>
    </row>
    <row r="7" spans="1:8" x14ac:dyDescent="0.35">
      <c r="A7" s="14" t="s">
        <v>3</v>
      </c>
      <c r="B7" s="971">
        <f>+H14</f>
        <v>1</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93</v>
      </c>
      <c r="G9" s="16" t="s">
        <v>92</v>
      </c>
      <c r="H9" s="17" t="s">
        <v>14</v>
      </c>
    </row>
    <row r="10" spans="1:8" s="5" customFormat="1" ht="15" customHeight="1" x14ac:dyDescent="0.35">
      <c r="A10" s="992" t="s">
        <v>186</v>
      </c>
      <c r="B10" s="992"/>
      <c r="C10" s="25">
        <v>1</v>
      </c>
      <c r="D10" s="25"/>
      <c r="E10" s="25"/>
      <c r="F10" s="25"/>
      <c r="G10" s="20"/>
      <c r="H10" s="67">
        <f>+C10</f>
        <v>1</v>
      </c>
    </row>
    <row r="11" spans="1:8" s="5" customFormat="1" ht="15" customHeight="1" x14ac:dyDescent="0.35">
      <c r="A11" s="996"/>
      <c r="B11" s="992"/>
      <c r="C11" s="25"/>
      <c r="D11" s="25"/>
      <c r="E11" s="25"/>
      <c r="F11" s="25"/>
      <c r="G11" s="20"/>
      <c r="H11" s="21"/>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68">
        <f>+H10</f>
        <v>1</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A14:G14"/>
    <mergeCell ref="A16:H16"/>
    <mergeCell ref="A37:H37"/>
    <mergeCell ref="A38:H38"/>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A0A1E-21E2-41D2-B801-D47EE73DB09A}">
  <dimension ref="A1:H40"/>
  <sheetViews>
    <sheetView view="pageBreakPreview" zoomScaleNormal="100" zoomScaleSheetLayoutView="100" workbookViewId="0">
      <selection activeCell="B6" sqref="B6:G6"/>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v>7.3</v>
      </c>
      <c r="C3" s="978"/>
      <c r="D3" s="978"/>
      <c r="E3" s="978"/>
      <c r="F3" s="978"/>
      <c r="G3" s="978"/>
      <c r="H3" s="13"/>
    </row>
    <row r="4" spans="1:8" x14ac:dyDescent="0.35">
      <c r="A4" s="14" t="s">
        <v>49</v>
      </c>
      <c r="B4" s="978">
        <v>11.27</v>
      </c>
      <c r="C4" s="978"/>
      <c r="D4" s="978"/>
      <c r="E4" s="978"/>
      <c r="F4" s="978"/>
      <c r="G4" s="978"/>
      <c r="H4" s="13"/>
    </row>
    <row r="5" spans="1:8" s="5" customFormat="1" ht="30" customHeight="1" x14ac:dyDescent="0.35">
      <c r="A5" s="15" t="s">
        <v>4</v>
      </c>
      <c r="B5" s="984" t="s">
        <v>177</v>
      </c>
      <c r="C5" s="985"/>
      <c r="D5" s="985"/>
      <c r="E5" s="985"/>
      <c r="F5" s="985"/>
      <c r="G5" s="985"/>
      <c r="H5" s="10"/>
    </row>
    <row r="6" spans="1:8" x14ac:dyDescent="0.35">
      <c r="A6" s="14" t="s">
        <v>1</v>
      </c>
      <c r="B6" s="993" t="s">
        <v>129</v>
      </c>
      <c r="C6" s="978"/>
      <c r="D6" s="978"/>
      <c r="E6" s="978"/>
      <c r="F6" s="978"/>
      <c r="G6" s="978"/>
      <c r="H6" s="13"/>
    </row>
    <row r="7" spans="1:8" x14ac:dyDescent="0.35">
      <c r="A7" s="14" t="s">
        <v>3</v>
      </c>
      <c r="B7" s="971">
        <f>+H14</f>
        <v>51.3</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93</v>
      </c>
      <c r="G9" s="16" t="s">
        <v>92</v>
      </c>
      <c r="H9" s="17" t="s">
        <v>14</v>
      </c>
    </row>
    <row r="10" spans="1:8" s="5" customFormat="1" ht="15" customHeight="1" x14ac:dyDescent="0.35">
      <c r="A10" s="992" t="s">
        <v>187</v>
      </c>
      <c r="B10" s="992"/>
      <c r="C10" s="25">
        <v>1</v>
      </c>
      <c r="D10" s="25">
        <v>24.3</v>
      </c>
      <c r="E10" s="25"/>
      <c r="F10" s="25"/>
      <c r="G10" s="20"/>
      <c r="H10" s="67">
        <f>+C10*D10</f>
        <v>24.3</v>
      </c>
    </row>
    <row r="11" spans="1:8" s="5" customFormat="1" ht="15" customHeight="1" x14ac:dyDescent="0.35">
      <c r="A11" s="996"/>
      <c r="B11" s="992"/>
      <c r="C11" s="25">
        <v>9</v>
      </c>
      <c r="D11" s="25">
        <v>3</v>
      </c>
      <c r="E11" s="25"/>
      <c r="F11" s="25"/>
      <c r="G11" s="20"/>
      <c r="H11" s="67">
        <f>+C11*D11</f>
        <v>27</v>
      </c>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68">
        <f>+H10+H11</f>
        <v>51.3</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A14:G14"/>
    <mergeCell ref="A16:H16"/>
    <mergeCell ref="A37:H37"/>
    <mergeCell ref="A38:H38"/>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9187A-E31A-4B57-8EC7-4C95292CA5E7}">
  <dimension ref="A1:H40"/>
  <sheetViews>
    <sheetView view="pageBreakPreview" zoomScaleNormal="100" zoomScaleSheetLayoutView="100" workbookViewId="0">
      <selection activeCell="B6" sqref="B6:G6"/>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v>7.4</v>
      </c>
      <c r="C3" s="978"/>
      <c r="D3" s="978"/>
      <c r="E3" s="978"/>
      <c r="F3" s="978"/>
      <c r="G3" s="978"/>
      <c r="H3" s="13"/>
    </row>
    <row r="4" spans="1:8" x14ac:dyDescent="0.35">
      <c r="A4" s="14" t="s">
        <v>49</v>
      </c>
      <c r="B4" s="983">
        <v>11.36</v>
      </c>
      <c r="C4" s="983"/>
      <c r="D4" s="983"/>
      <c r="E4" s="983"/>
      <c r="F4" s="983"/>
      <c r="G4" s="983"/>
      <c r="H4" s="13"/>
    </row>
    <row r="5" spans="1:8" s="5" customFormat="1" ht="30" customHeight="1" x14ac:dyDescent="0.35">
      <c r="A5" s="15" t="s">
        <v>4</v>
      </c>
      <c r="B5" s="991" t="s">
        <v>178</v>
      </c>
      <c r="C5" s="991"/>
      <c r="D5" s="991"/>
      <c r="E5" s="991"/>
      <c r="F5" s="991"/>
      <c r="G5" s="991"/>
      <c r="H5" s="10"/>
    </row>
    <row r="6" spans="1:8" x14ac:dyDescent="0.35">
      <c r="A6" s="14" t="s">
        <v>1</v>
      </c>
      <c r="B6" s="990" t="s">
        <v>129</v>
      </c>
      <c r="C6" s="991"/>
      <c r="D6" s="991"/>
      <c r="E6" s="991"/>
      <c r="F6" s="991"/>
      <c r="G6" s="991"/>
      <c r="H6" s="13"/>
    </row>
    <row r="7" spans="1:8" x14ac:dyDescent="0.35">
      <c r="A7" s="14" t="s">
        <v>3</v>
      </c>
      <c r="B7" s="971">
        <f>+H14</f>
        <v>9</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93</v>
      </c>
      <c r="G9" s="16" t="s">
        <v>92</v>
      </c>
      <c r="H9" s="17" t="s">
        <v>14</v>
      </c>
    </row>
    <row r="10" spans="1:8" s="5" customFormat="1" ht="15" customHeight="1" x14ac:dyDescent="0.35">
      <c r="A10" s="992" t="s">
        <v>188</v>
      </c>
      <c r="B10" s="992"/>
      <c r="C10" s="25">
        <v>9</v>
      </c>
      <c r="D10" s="25"/>
      <c r="E10" s="25"/>
      <c r="F10" s="25"/>
      <c r="G10" s="20"/>
      <c r="H10" s="67">
        <f>+C10</f>
        <v>9</v>
      </c>
    </row>
    <row r="11" spans="1:8" s="5" customFormat="1" ht="15" customHeight="1" x14ac:dyDescent="0.35">
      <c r="A11" s="996"/>
      <c r="B11" s="992"/>
      <c r="C11" s="25"/>
      <c r="D11" s="25"/>
      <c r="E11" s="25"/>
      <c r="F11" s="25"/>
      <c r="G11" s="20"/>
      <c r="H11" s="21"/>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68">
        <f>+H10</f>
        <v>9</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A14:G14"/>
    <mergeCell ref="A16:H16"/>
    <mergeCell ref="A37:H37"/>
    <mergeCell ref="A38:H38"/>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8E8AF-9C84-4468-BC3A-032A70807604}">
  <dimension ref="A1:H40"/>
  <sheetViews>
    <sheetView view="pageBreakPreview" zoomScaleNormal="100" zoomScaleSheetLayoutView="100" workbookViewId="0">
      <selection activeCell="B7" sqref="B7:G7"/>
    </sheetView>
  </sheetViews>
  <sheetFormatPr baseColWidth="10" defaultColWidth="11.54296875" defaultRowHeight="14.5" x14ac:dyDescent="0.35"/>
  <cols>
    <col min="1" max="1" width="13.81640625" customWidth="1"/>
    <col min="2" max="2" width="16.81640625" customWidth="1"/>
    <col min="3" max="6" width="8.81640625" customWidth="1"/>
    <col min="7" max="7" width="10.81640625" customWidth="1"/>
    <col min="8" max="8" width="13" customWidth="1"/>
  </cols>
  <sheetData>
    <row r="1" spans="1:8" ht="18.75" customHeight="1" x14ac:dyDescent="0.35">
      <c r="A1" s="979" t="s">
        <v>16</v>
      </c>
      <c r="B1" s="980"/>
      <c r="C1" s="980"/>
      <c r="D1" s="980"/>
      <c r="E1" s="980"/>
      <c r="F1" s="980"/>
      <c r="G1" s="980"/>
      <c r="H1" s="981"/>
    </row>
    <row r="2" spans="1:8" ht="58.5" customHeight="1" x14ac:dyDescent="0.35">
      <c r="A2" s="9"/>
      <c r="B2" s="982" t="s">
        <v>579</v>
      </c>
      <c r="C2" s="982"/>
      <c r="D2" s="982"/>
      <c r="E2" s="982"/>
      <c r="F2" s="982"/>
      <c r="G2" s="982"/>
      <c r="H2" s="10"/>
    </row>
    <row r="3" spans="1:8" x14ac:dyDescent="0.35">
      <c r="A3" s="14" t="s">
        <v>0</v>
      </c>
      <c r="B3" s="978">
        <v>7.5</v>
      </c>
      <c r="C3" s="978"/>
      <c r="D3" s="978"/>
      <c r="E3" s="978"/>
      <c r="F3" s="978"/>
      <c r="G3" s="978"/>
      <c r="H3" s="13"/>
    </row>
    <row r="4" spans="1:8" x14ac:dyDescent="0.35">
      <c r="A4" s="14" t="s">
        <v>49</v>
      </c>
      <c r="B4" s="978">
        <v>11.16</v>
      </c>
      <c r="C4" s="978"/>
      <c r="D4" s="978"/>
      <c r="E4" s="978"/>
      <c r="F4" s="978"/>
      <c r="G4" s="978"/>
      <c r="H4" s="13"/>
    </row>
    <row r="5" spans="1:8" s="5" customFormat="1" ht="30" customHeight="1" x14ac:dyDescent="0.35">
      <c r="A5" s="15" t="s">
        <v>4</v>
      </c>
      <c r="B5" s="984" t="s">
        <v>179</v>
      </c>
      <c r="C5" s="985"/>
      <c r="D5" s="985"/>
      <c r="E5" s="985"/>
      <c r="F5" s="985"/>
      <c r="G5" s="985"/>
      <c r="H5" s="10"/>
    </row>
    <row r="6" spans="1:8" x14ac:dyDescent="0.35">
      <c r="A6" s="14" t="s">
        <v>1</v>
      </c>
      <c r="B6" s="994" t="s">
        <v>129</v>
      </c>
      <c r="C6" s="978"/>
      <c r="D6" s="978"/>
      <c r="E6" s="978"/>
      <c r="F6" s="978"/>
      <c r="G6" s="978"/>
      <c r="H6" s="13"/>
    </row>
    <row r="7" spans="1:8" x14ac:dyDescent="0.35">
      <c r="A7" s="14" t="s">
        <v>3</v>
      </c>
      <c r="B7" s="971">
        <f>+H14</f>
        <v>9</v>
      </c>
      <c r="C7" s="971"/>
      <c r="D7" s="971"/>
      <c r="E7" s="971"/>
      <c r="F7" s="971"/>
      <c r="G7" s="971"/>
      <c r="H7" s="13"/>
    </row>
    <row r="8" spans="1:8" x14ac:dyDescent="0.35">
      <c r="A8" s="11"/>
      <c r="B8" s="12"/>
      <c r="C8" s="12"/>
      <c r="D8" s="12"/>
      <c r="E8" s="12"/>
      <c r="F8" s="12"/>
      <c r="G8" s="12"/>
      <c r="H8" s="13"/>
    </row>
    <row r="9" spans="1:8" x14ac:dyDescent="0.35">
      <c r="A9" s="972" t="s">
        <v>9</v>
      </c>
      <c r="B9" s="973"/>
      <c r="C9" s="16" t="s">
        <v>10</v>
      </c>
      <c r="D9" s="16" t="s">
        <v>11</v>
      </c>
      <c r="E9" s="16" t="s">
        <v>8</v>
      </c>
      <c r="F9" s="16" t="s">
        <v>93</v>
      </c>
      <c r="G9" s="16" t="s">
        <v>92</v>
      </c>
      <c r="H9" s="17" t="s">
        <v>14</v>
      </c>
    </row>
    <row r="10" spans="1:8" s="5" customFormat="1" ht="15" customHeight="1" x14ac:dyDescent="0.35">
      <c r="A10" s="992" t="s">
        <v>189</v>
      </c>
      <c r="B10" s="992"/>
      <c r="C10" s="25">
        <v>9</v>
      </c>
      <c r="D10" s="25"/>
      <c r="E10" s="25"/>
      <c r="F10" s="25"/>
      <c r="G10" s="20"/>
      <c r="H10" s="67">
        <f>+C10</f>
        <v>9</v>
      </c>
    </row>
    <row r="11" spans="1:8" s="5" customFormat="1" ht="15" customHeight="1" x14ac:dyDescent="0.35">
      <c r="A11" s="996"/>
      <c r="B11" s="992"/>
      <c r="C11" s="25"/>
      <c r="D11" s="25"/>
      <c r="E11" s="25"/>
      <c r="F11" s="25"/>
      <c r="G11" s="20"/>
      <c r="H11" s="21"/>
    </row>
    <row r="12" spans="1:8" x14ac:dyDescent="0.35">
      <c r="A12" s="976"/>
      <c r="B12" s="977"/>
      <c r="C12" s="8"/>
      <c r="D12" s="8"/>
      <c r="E12" s="8"/>
      <c r="F12" s="8"/>
      <c r="G12" s="8"/>
      <c r="H12" s="18"/>
    </row>
    <row r="13" spans="1:8" x14ac:dyDescent="0.35">
      <c r="A13" s="972"/>
      <c r="B13" s="973"/>
      <c r="C13" s="24"/>
      <c r="D13" s="24"/>
      <c r="E13" s="24"/>
      <c r="F13" s="24"/>
      <c r="G13" s="24"/>
      <c r="H13" s="22"/>
    </row>
    <row r="14" spans="1:8" ht="15" customHeight="1" x14ac:dyDescent="0.35">
      <c r="A14" s="965" t="s">
        <v>5</v>
      </c>
      <c r="B14" s="966"/>
      <c r="C14" s="966"/>
      <c r="D14" s="966"/>
      <c r="E14" s="966"/>
      <c r="F14" s="966"/>
      <c r="G14" s="967"/>
      <c r="H14" s="68">
        <f>+H10</f>
        <v>9</v>
      </c>
    </row>
    <row r="15" spans="1:8" x14ac:dyDescent="0.35">
      <c r="A15" s="1"/>
      <c r="H15" s="2"/>
    </row>
    <row r="16" spans="1:8"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16">
    <mergeCell ref="A14:G14"/>
    <mergeCell ref="A16:H16"/>
    <mergeCell ref="A37:H37"/>
    <mergeCell ref="A38:H38"/>
    <mergeCell ref="B7:G7"/>
    <mergeCell ref="A9:B9"/>
    <mergeCell ref="A10:B10"/>
    <mergeCell ref="A11:B11"/>
    <mergeCell ref="A12:B12"/>
    <mergeCell ref="A13:B13"/>
    <mergeCell ref="B6:G6"/>
    <mergeCell ref="A1:H1"/>
    <mergeCell ref="B2:G2"/>
    <mergeCell ref="B3:G3"/>
    <mergeCell ref="B4:G4"/>
    <mergeCell ref="B5:G5"/>
  </mergeCells>
  <pageMargins left="0.7" right="0.7" top="0.75" bottom="0.75" header="0.3" footer="0.3"/>
  <pageSetup scale="99"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A5AF8-0345-490E-AA5B-E84EE5C55D57}">
  <dimension ref="A1:J40"/>
  <sheetViews>
    <sheetView view="pageBreakPreview" zoomScaleNormal="100" zoomScaleSheetLayoutView="100" workbookViewId="0">
      <selection activeCell="B6" sqref="B6:G6"/>
    </sheetView>
  </sheetViews>
  <sheetFormatPr baseColWidth="10" defaultColWidth="11.54296875" defaultRowHeight="14.5" x14ac:dyDescent="0.35"/>
  <cols>
    <col min="1" max="1" width="13.81640625" customWidth="1"/>
    <col min="2" max="2" width="16.81640625" customWidth="1"/>
    <col min="3" max="4" width="6.453125" customWidth="1"/>
    <col min="5" max="5" width="8.81640625" customWidth="1"/>
    <col min="6" max="6" width="10.453125" bestFit="1" customWidth="1"/>
    <col min="7" max="7" width="13.1796875" bestFit="1" customWidth="1"/>
    <col min="8" max="8" width="13" customWidth="1"/>
  </cols>
  <sheetData>
    <row r="1" spans="1:10" ht="18.75" customHeight="1" x14ac:dyDescent="0.35">
      <c r="A1" s="1004" t="s">
        <v>16</v>
      </c>
      <c r="B1" s="1005"/>
      <c r="C1" s="1005"/>
      <c r="D1" s="1005"/>
      <c r="E1" s="1005"/>
      <c r="F1" s="1005"/>
      <c r="G1" s="1005"/>
      <c r="H1" s="1006"/>
    </row>
    <row r="2" spans="1:10" ht="58.5" customHeight="1" x14ac:dyDescent="0.35">
      <c r="A2" s="71"/>
      <c r="B2" s="982" t="s">
        <v>579</v>
      </c>
      <c r="C2" s="982"/>
      <c r="D2" s="982"/>
      <c r="E2" s="982"/>
      <c r="F2" s="982"/>
      <c r="G2" s="982"/>
      <c r="H2" s="72"/>
    </row>
    <row r="3" spans="1:10" x14ac:dyDescent="0.35">
      <c r="A3" s="14" t="s">
        <v>0</v>
      </c>
      <c r="B3" s="978">
        <v>8.1</v>
      </c>
      <c r="C3" s="978"/>
      <c r="D3" s="978"/>
      <c r="E3" s="978"/>
      <c r="F3" s="978"/>
      <c r="G3" s="978"/>
      <c r="H3" s="73"/>
    </row>
    <row r="4" spans="1:10" x14ac:dyDescent="0.35">
      <c r="A4" s="14" t="s">
        <v>18</v>
      </c>
      <c r="B4" s="978">
        <v>4.22</v>
      </c>
      <c r="C4" s="978"/>
      <c r="D4" s="978"/>
      <c r="E4" s="978"/>
      <c r="F4" s="978"/>
      <c r="G4" s="978"/>
      <c r="H4" s="73"/>
    </row>
    <row r="5" spans="1:10" s="5" customFormat="1" ht="30" customHeight="1" x14ac:dyDescent="0.35">
      <c r="A5" s="15" t="s">
        <v>4</v>
      </c>
      <c r="B5" s="985" t="s">
        <v>7</v>
      </c>
      <c r="C5" s="985"/>
      <c r="D5" s="985"/>
      <c r="E5" s="985"/>
      <c r="F5" s="985"/>
      <c r="G5" s="985"/>
      <c r="H5" s="72"/>
    </row>
    <row r="6" spans="1:10" x14ac:dyDescent="0.35">
      <c r="A6" s="14" t="s">
        <v>1</v>
      </c>
      <c r="B6" s="985" t="s">
        <v>114</v>
      </c>
      <c r="C6" s="985"/>
      <c r="D6" s="985"/>
      <c r="E6" s="985"/>
      <c r="F6" s="985"/>
      <c r="G6" s="985"/>
      <c r="H6" s="73"/>
    </row>
    <row r="7" spans="1:10" x14ac:dyDescent="0.35">
      <c r="A7" s="14" t="s">
        <v>3</v>
      </c>
      <c r="B7" s="1007">
        <f>H15</f>
        <v>571.06320000000005</v>
      </c>
      <c r="C7" s="983"/>
      <c r="D7" s="983"/>
      <c r="E7" s="983"/>
      <c r="F7" s="983"/>
      <c r="G7" s="983"/>
      <c r="H7" s="73"/>
    </row>
    <row r="8" spans="1:10" x14ac:dyDescent="0.35">
      <c r="A8" s="74"/>
      <c r="B8" s="75"/>
      <c r="C8" s="75"/>
      <c r="E8" s="75"/>
      <c r="F8" s="75"/>
      <c r="G8" s="75"/>
      <c r="H8" s="73"/>
    </row>
    <row r="9" spans="1:10" x14ac:dyDescent="0.35">
      <c r="A9" s="972" t="s">
        <v>9</v>
      </c>
      <c r="B9" s="973"/>
      <c r="C9" s="1008" t="s">
        <v>46</v>
      </c>
      <c r="D9" s="967"/>
      <c r="E9" s="16" t="s">
        <v>10</v>
      </c>
      <c r="F9" s="16" t="s">
        <v>47</v>
      </c>
      <c r="G9" s="16" t="s">
        <v>48</v>
      </c>
      <c r="H9" s="17" t="s">
        <v>14</v>
      </c>
    </row>
    <row r="10" spans="1:10" s="5" customFormat="1" ht="15" customHeight="1" x14ac:dyDescent="0.3">
      <c r="A10" s="1009" t="s">
        <v>56</v>
      </c>
      <c r="B10" s="1010"/>
      <c r="C10" s="1002" t="s">
        <v>53</v>
      </c>
      <c r="D10" s="1003"/>
      <c r="E10" s="25">
        <f>4*2</f>
        <v>8</v>
      </c>
      <c r="F10" s="25">
        <v>26.45</v>
      </c>
      <c r="G10" s="20">
        <v>0.99</v>
      </c>
      <c r="H10" s="67">
        <f>+E10*F10*G10</f>
        <v>209.48399999999998</v>
      </c>
    </row>
    <row r="11" spans="1:10" ht="15" customHeight="1" x14ac:dyDescent="0.35">
      <c r="A11" s="1001" t="s">
        <v>57</v>
      </c>
      <c r="B11" s="987"/>
      <c r="C11" s="1002" t="s">
        <v>55</v>
      </c>
      <c r="D11" s="1003"/>
      <c r="E11" s="82">
        <f>14*9*2</f>
        <v>252</v>
      </c>
      <c r="F11" s="20">
        <v>0.8</v>
      </c>
      <c r="G11" s="20">
        <v>0.56000000000000005</v>
      </c>
      <c r="H11" s="67">
        <f t="shared" ref="H11" si="0">+E11*F11*G11</f>
        <v>112.89600000000003</v>
      </c>
    </row>
    <row r="12" spans="1:10" ht="15" customHeight="1" x14ac:dyDescent="0.35">
      <c r="A12" s="1009" t="s">
        <v>56</v>
      </c>
      <c r="B12" s="1010"/>
      <c r="C12" s="1002" t="s">
        <v>53</v>
      </c>
      <c r="D12" s="1003"/>
      <c r="E12" s="25">
        <f>4*12</f>
        <v>48</v>
      </c>
      <c r="F12" s="25">
        <f>3.31</f>
        <v>3.31</v>
      </c>
      <c r="G12" s="20">
        <v>0.99</v>
      </c>
      <c r="H12" s="67">
        <f>+E12*F12*G12</f>
        <v>157.2912</v>
      </c>
      <c r="J12" s="19"/>
    </row>
    <row r="13" spans="1:10" ht="15" customHeight="1" x14ac:dyDescent="0.35">
      <c r="A13" s="1001" t="s">
        <v>57</v>
      </c>
      <c r="B13" s="987"/>
      <c r="C13" s="1002" t="s">
        <v>55</v>
      </c>
      <c r="D13" s="1003"/>
      <c r="E13" s="82">
        <f>17*12</f>
        <v>204</v>
      </c>
      <c r="F13" s="20">
        <v>0.8</v>
      </c>
      <c r="G13" s="20">
        <v>0.56000000000000005</v>
      </c>
      <c r="H13" s="67">
        <f t="shared" ref="H13" si="1">+E13*F13*G13</f>
        <v>91.392000000000024</v>
      </c>
    </row>
    <row r="14" spans="1:10" x14ac:dyDescent="0.35">
      <c r="A14" s="1013"/>
      <c r="B14" s="977"/>
      <c r="C14" s="1002"/>
      <c r="D14" s="1003"/>
      <c r="E14" s="39"/>
      <c r="F14" s="76"/>
      <c r="G14" s="20"/>
      <c r="H14" s="67">
        <f t="shared" ref="H14" si="2">+E14*F14*G14</f>
        <v>0</v>
      </c>
    </row>
    <row r="15" spans="1:10" x14ac:dyDescent="0.35">
      <c r="A15" s="965" t="s">
        <v>5</v>
      </c>
      <c r="B15" s="966"/>
      <c r="C15" s="966"/>
      <c r="D15" s="966"/>
      <c r="E15" s="966"/>
      <c r="F15" s="966"/>
      <c r="G15" s="967"/>
      <c r="H15" s="68">
        <f>SUM(H10:H14)</f>
        <v>571.06320000000005</v>
      </c>
    </row>
    <row r="16" spans="1:10" x14ac:dyDescent="0.35">
      <c r="A16" s="1"/>
      <c r="H16" s="2"/>
    </row>
    <row r="17" spans="1:8" x14ac:dyDescent="0.35">
      <c r="A17" s="968" t="s">
        <v>15</v>
      </c>
      <c r="B17" s="969"/>
      <c r="C17" s="969"/>
      <c r="D17" s="969"/>
      <c r="E17" s="969"/>
      <c r="F17" s="969"/>
      <c r="G17" s="969"/>
      <c r="H17" s="970"/>
    </row>
    <row r="18" spans="1:8" x14ac:dyDescent="0.35">
      <c r="A18" s="1011"/>
      <c r="B18" s="1012"/>
      <c r="H18" s="2"/>
    </row>
    <row r="19" spans="1:8" x14ac:dyDescent="0.35">
      <c r="A19" s="1011"/>
      <c r="B19" s="1012"/>
      <c r="H19" s="2"/>
    </row>
    <row r="20" spans="1:8" x14ac:dyDescent="0.35">
      <c r="A20" s="1011"/>
      <c r="B20" s="1012"/>
      <c r="H20" s="2"/>
    </row>
    <row r="21" spans="1:8" x14ac:dyDescent="0.35">
      <c r="A21" s="1011"/>
      <c r="B21" s="1012"/>
      <c r="H21" s="2"/>
    </row>
    <row r="22" spans="1:8" x14ac:dyDescent="0.35">
      <c r="A22" s="1011"/>
      <c r="B22" s="1012"/>
      <c r="H22" s="2"/>
    </row>
    <row r="23" spans="1:8" x14ac:dyDescent="0.35">
      <c r="A23" s="1011"/>
      <c r="B23" s="1012"/>
      <c r="H23" s="2"/>
    </row>
    <row r="24" spans="1:8" x14ac:dyDescent="0.35">
      <c r="A24" s="1011"/>
      <c r="B24" s="1012"/>
      <c r="H24" s="2"/>
    </row>
    <row r="25" spans="1:8" x14ac:dyDescent="0.35">
      <c r="A25" s="1011"/>
      <c r="B25" s="1012"/>
      <c r="H25" s="2"/>
    </row>
    <row r="26" spans="1:8" x14ac:dyDescent="0.35">
      <c r="A26" s="1011"/>
      <c r="B26" s="1012"/>
      <c r="H26" s="2"/>
    </row>
    <row r="27" spans="1:8" x14ac:dyDescent="0.35">
      <c r="A27" s="1011"/>
      <c r="B27" s="1012"/>
      <c r="H27" s="2"/>
    </row>
    <row r="28" spans="1:8" x14ac:dyDescent="0.35">
      <c r="A28" s="1011"/>
      <c r="B28" s="1012"/>
      <c r="H28" s="2"/>
    </row>
    <row r="29" spans="1:8" x14ac:dyDescent="0.35">
      <c r="A29" s="1011"/>
      <c r="B29" s="1012"/>
      <c r="H29" s="2"/>
    </row>
    <row r="30" spans="1:8" x14ac:dyDescent="0.35">
      <c r="A30" s="1011"/>
      <c r="B30" s="1012"/>
      <c r="H30" s="2"/>
    </row>
    <row r="31" spans="1:8" x14ac:dyDescent="0.35">
      <c r="A31" s="1011"/>
      <c r="B31" s="1012"/>
      <c r="H31" s="2"/>
    </row>
    <row r="32" spans="1:8" x14ac:dyDescent="0.35">
      <c r="A32" s="1011"/>
      <c r="B32" s="1012"/>
      <c r="H32" s="2"/>
    </row>
    <row r="33" spans="1:8" x14ac:dyDescent="0.35">
      <c r="A33" s="1011"/>
      <c r="B33" s="1012"/>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39">
    <mergeCell ref="A37:H37"/>
    <mergeCell ref="A38:H38"/>
    <mergeCell ref="A22:B22"/>
    <mergeCell ref="A23:B23"/>
    <mergeCell ref="A24:B24"/>
    <mergeCell ref="A25:B25"/>
    <mergeCell ref="A26:B26"/>
    <mergeCell ref="A27:B27"/>
    <mergeCell ref="A28:B28"/>
    <mergeCell ref="A29:B29"/>
    <mergeCell ref="A30:B30"/>
    <mergeCell ref="A31:B31"/>
    <mergeCell ref="A32:B32"/>
    <mergeCell ref="A33:B33"/>
    <mergeCell ref="A21:B21"/>
    <mergeCell ref="A12:B12"/>
    <mergeCell ref="C12:D12"/>
    <mergeCell ref="A13:B13"/>
    <mergeCell ref="C13:D13"/>
    <mergeCell ref="A14:B14"/>
    <mergeCell ref="C14:D14"/>
    <mergeCell ref="A15:G15"/>
    <mergeCell ref="A17:H17"/>
    <mergeCell ref="A18:B18"/>
    <mergeCell ref="A19:B19"/>
    <mergeCell ref="A20:B20"/>
    <mergeCell ref="A11:B11"/>
    <mergeCell ref="C11:D11"/>
    <mergeCell ref="A1:H1"/>
    <mergeCell ref="B2:G2"/>
    <mergeCell ref="B3:G3"/>
    <mergeCell ref="B4:G4"/>
    <mergeCell ref="B5:G5"/>
    <mergeCell ref="B6:G6"/>
    <mergeCell ref="B7:G7"/>
    <mergeCell ref="A9:B9"/>
    <mergeCell ref="C9:D9"/>
    <mergeCell ref="A10:B10"/>
    <mergeCell ref="C10:D10"/>
  </mergeCells>
  <pageMargins left="0.7" right="0.7" top="0.75" bottom="0.75" header="0.3" footer="0.3"/>
  <pageSetup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1227C-9616-C149-A028-E3D6716A35FA}">
  <dimension ref="A1:K41"/>
  <sheetViews>
    <sheetView view="pageBreakPreview" zoomScale="116"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8.1999999999999993</v>
      </c>
      <c r="C3" s="978"/>
      <c r="D3" s="978"/>
      <c r="E3" s="978"/>
      <c r="F3" s="978"/>
      <c r="G3" s="978"/>
      <c r="H3" s="13"/>
    </row>
    <row r="4" spans="1:11" x14ac:dyDescent="0.35">
      <c r="A4" s="14" t="s">
        <v>49</v>
      </c>
      <c r="B4" s="978">
        <v>2.7</v>
      </c>
      <c r="C4" s="978"/>
      <c r="D4" s="978"/>
      <c r="E4" s="978"/>
      <c r="F4" s="978"/>
      <c r="G4" s="978"/>
      <c r="H4" s="13"/>
    </row>
    <row r="5" spans="1:11" s="5" customFormat="1" ht="30" customHeight="1" x14ac:dyDescent="0.35">
      <c r="A5" s="15" t="s">
        <v>4</v>
      </c>
      <c r="B5" s="985" t="s">
        <v>125</v>
      </c>
      <c r="C5" s="985"/>
      <c r="D5" s="985"/>
      <c r="E5" s="985"/>
      <c r="F5" s="985"/>
      <c r="G5" s="985"/>
      <c r="H5" s="10"/>
    </row>
    <row r="6" spans="1:11" x14ac:dyDescent="0.35">
      <c r="A6" s="14" t="s">
        <v>1</v>
      </c>
      <c r="B6" s="985" t="s">
        <v>116</v>
      </c>
      <c r="C6" s="985"/>
      <c r="D6" s="985"/>
      <c r="E6" s="985"/>
      <c r="F6" s="985"/>
      <c r="G6" s="985"/>
      <c r="H6" s="13"/>
    </row>
    <row r="7" spans="1:11" x14ac:dyDescent="0.35">
      <c r="A7" s="14" t="s">
        <v>3</v>
      </c>
      <c r="B7" s="1007">
        <f>+H15</f>
        <v>7.2899999999999991</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190</v>
      </c>
      <c r="B10" s="975"/>
      <c r="C10" s="82">
        <v>2</v>
      </c>
      <c r="D10" s="25">
        <v>24.3</v>
      </c>
      <c r="E10" s="25">
        <v>0.3</v>
      </c>
      <c r="F10" s="20">
        <v>0.3</v>
      </c>
      <c r="G10" s="20"/>
      <c r="H10" s="67">
        <f>+C10*D10*E10*F10</f>
        <v>4.3739999999999997</v>
      </c>
      <c r="J10" s="41"/>
      <c r="K10" s="30"/>
    </row>
    <row r="11" spans="1:11" s="5" customFormat="1" x14ac:dyDescent="0.35">
      <c r="A11" s="992"/>
      <c r="B11" s="992"/>
      <c r="C11" s="82">
        <v>12</v>
      </c>
      <c r="D11" s="25">
        <v>2.7</v>
      </c>
      <c r="E11" s="25">
        <v>0.3</v>
      </c>
      <c r="F11" s="20">
        <v>0.3</v>
      </c>
      <c r="G11" s="20"/>
      <c r="H11" s="67">
        <f t="shared" ref="H11:H14" si="0">+C11*D11*E11*F11</f>
        <v>2.9159999999999999</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7.2899999999999991</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5:G15"/>
    <mergeCell ref="A17:H17"/>
    <mergeCell ref="A38:H38"/>
    <mergeCell ref="A39:H39"/>
    <mergeCell ref="B7:G7"/>
    <mergeCell ref="A9:B9"/>
    <mergeCell ref="A10:B10"/>
    <mergeCell ref="A11:B11"/>
    <mergeCell ref="A13:B13"/>
    <mergeCell ref="A12:B12"/>
    <mergeCell ref="A14:B14"/>
    <mergeCell ref="B6:G6"/>
    <mergeCell ref="A1:H1"/>
    <mergeCell ref="B2:G2"/>
    <mergeCell ref="B3:G3"/>
    <mergeCell ref="B4:G4"/>
    <mergeCell ref="B5:G5"/>
  </mergeCells>
  <pageMargins left="0.7" right="0.7" top="0.75" bottom="0.75" header="0.3" footer="0.3"/>
  <pageSetup scale="97"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31060-F3DB-4EDA-99AF-71107ECDC20F}">
  <dimension ref="A1:J40"/>
  <sheetViews>
    <sheetView view="pageBreakPreview" zoomScaleNormal="100" zoomScaleSheetLayoutView="100" workbookViewId="0">
      <selection activeCell="B6" sqref="B6:G6"/>
    </sheetView>
  </sheetViews>
  <sheetFormatPr baseColWidth="10" defaultColWidth="11.54296875" defaultRowHeight="14.5" x14ac:dyDescent="0.35"/>
  <cols>
    <col min="1" max="1" width="13.81640625" customWidth="1"/>
    <col min="2" max="2" width="16.81640625" customWidth="1"/>
    <col min="3" max="4" width="6.453125" customWidth="1"/>
    <col min="5" max="5" width="8.81640625" customWidth="1"/>
    <col min="6" max="6" width="10.453125" bestFit="1" customWidth="1"/>
    <col min="7" max="7" width="13.1796875" bestFit="1" customWidth="1"/>
    <col min="8" max="8" width="13" customWidth="1"/>
  </cols>
  <sheetData>
    <row r="1" spans="1:10" ht="18.75" customHeight="1" x14ac:dyDescent="0.35">
      <c r="A1" s="1004" t="s">
        <v>16</v>
      </c>
      <c r="B1" s="1005"/>
      <c r="C1" s="1005"/>
      <c r="D1" s="1005"/>
      <c r="E1" s="1005"/>
      <c r="F1" s="1005"/>
      <c r="G1" s="1005"/>
      <c r="H1" s="1006"/>
    </row>
    <row r="2" spans="1:10" ht="58.5" customHeight="1" x14ac:dyDescent="0.35">
      <c r="A2" s="71"/>
      <c r="B2" s="982" t="s">
        <v>579</v>
      </c>
      <c r="C2" s="982"/>
      <c r="D2" s="982"/>
      <c r="E2" s="982"/>
      <c r="F2" s="982"/>
      <c r="G2" s="982"/>
      <c r="H2" s="72"/>
    </row>
    <row r="3" spans="1:10" x14ac:dyDescent="0.35">
      <c r="A3" s="14" t="s">
        <v>0</v>
      </c>
      <c r="B3" s="978">
        <v>8.3000000000000007</v>
      </c>
      <c r="C3" s="978"/>
      <c r="D3" s="978"/>
      <c r="E3" s="978"/>
      <c r="F3" s="978"/>
      <c r="G3" s="978"/>
      <c r="H3" s="73"/>
    </row>
    <row r="4" spans="1:10" x14ac:dyDescent="0.35">
      <c r="A4" s="14" t="s">
        <v>18</v>
      </c>
      <c r="B4" s="978">
        <v>4.2300000000000004</v>
      </c>
      <c r="C4" s="978"/>
      <c r="D4" s="978"/>
      <c r="E4" s="978"/>
      <c r="F4" s="978"/>
      <c r="G4" s="978"/>
      <c r="H4" s="73"/>
    </row>
    <row r="5" spans="1:10" s="5" customFormat="1" ht="30" customHeight="1" x14ac:dyDescent="0.35">
      <c r="A5" s="15" t="s">
        <v>4</v>
      </c>
      <c r="B5" s="985" t="s">
        <v>121</v>
      </c>
      <c r="C5" s="985"/>
      <c r="D5" s="985"/>
      <c r="E5" s="985"/>
      <c r="F5" s="985"/>
      <c r="G5" s="985"/>
      <c r="H5" s="72"/>
    </row>
    <row r="6" spans="1:10" x14ac:dyDescent="0.35">
      <c r="A6" s="14" t="s">
        <v>1</v>
      </c>
      <c r="B6" s="985" t="s">
        <v>114</v>
      </c>
      <c r="C6" s="985"/>
      <c r="D6" s="985"/>
      <c r="E6" s="985"/>
      <c r="F6" s="985"/>
      <c r="G6" s="985"/>
      <c r="H6" s="73"/>
    </row>
    <row r="7" spans="1:10" x14ac:dyDescent="0.35">
      <c r="A7" s="14" t="s">
        <v>3</v>
      </c>
      <c r="B7" s="1007">
        <f>+H15</f>
        <v>449.86590000000001</v>
      </c>
      <c r="C7" s="983"/>
      <c r="D7" s="983"/>
      <c r="E7" s="983"/>
      <c r="F7" s="983"/>
      <c r="G7" s="983"/>
      <c r="H7" s="73"/>
    </row>
    <row r="8" spans="1:10" x14ac:dyDescent="0.35">
      <c r="A8" s="74"/>
      <c r="B8" s="75"/>
      <c r="C8" s="75"/>
      <c r="E8" s="75"/>
      <c r="F8" s="75"/>
      <c r="G8" s="75"/>
      <c r="H8" s="73"/>
    </row>
    <row r="9" spans="1:10" x14ac:dyDescent="0.35">
      <c r="A9" s="972" t="s">
        <v>9</v>
      </c>
      <c r="B9" s="973"/>
      <c r="C9" s="1008" t="s">
        <v>46</v>
      </c>
      <c r="D9" s="967"/>
      <c r="E9" s="16" t="s">
        <v>206</v>
      </c>
      <c r="F9" s="16"/>
      <c r="G9" s="16" t="s">
        <v>207</v>
      </c>
      <c r="H9" s="17" t="s">
        <v>14</v>
      </c>
    </row>
    <row r="10" spans="1:10" s="5" customFormat="1" ht="15" customHeight="1" x14ac:dyDescent="0.3">
      <c r="A10" s="1009" t="s">
        <v>191</v>
      </c>
      <c r="B10" s="1010"/>
      <c r="C10" s="1002" t="s">
        <v>208</v>
      </c>
      <c r="D10" s="1003"/>
      <c r="E10" s="25">
        <f>24.3*3.3*1.1</f>
        <v>88.209000000000003</v>
      </c>
      <c r="F10" s="25"/>
      <c r="G10" s="20">
        <v>5.0999999999999996</v>
      </c>
      <c r="H10" s="67">
        <f>+E10*G10</f>
        <v>449.86590000000001</v>
      </c>
    </row>
    <row r="11" spans="1:10" ht="15" customHeight="1" x14ac:dyDescent="0.35">
      <c r="A11" s="1001"/>
      <c r="B11" s="987"/>
      <c r="C11" s="1002"/>
      <c r="D11" s="1003"/>
      <c r="E11" s="82"/>
      <c r="F11" s="20"/>
      <c r="G11" s="20"/>
      <c r="H11" s="67">
        <f t="shared" ref="H11" si="0">+E11*F11*G11</f>
        <v>0</v>
      </c>
    </row>
    <row r="12" spans="1:10" ht="15" customHeight="1" x14ac:dyDescent="0.35">
      <c r="A12" s="1009"/>
      <c r="B12" s="1010"/>
      <c r="C12" s="1002"/>
      <c r="D12" s="1003"/>
      <c r="E12" s="25"/>
      <c r="F12" s="25"/>
      <c r="G12" s="20"/>
      <c r="H12" s="67">
        <f>+E12*F12*G12</f>
        <v>0</v>
      </c>
      <c r="J12" s="19"/>
    </row>
    <row r="13" spans="1:10" ht="15" customHeight="1" x14ac:dyDescent="0.35">
      <c r="A13" s="1001"/>
      <c r="B13" s="987"/>
      <c r="C13" s="1002"/>
      <c r="D13" s="1003"/>
      <c r="E13" s="82"/>
      <c r="F13" s="20"/>
      <c r="G13" s="20"/>
      <c r="H13" s="67">
        <f t="shared" ref="H13:H14" si="1">+E13*F13*G13</f>
        <v>0</v>
      </c>
    </row>
    <row r="14" spans="1:10" x14ac:dyDescent="0.35">
      <c r="A14" s="1013"/>
      <c r="B14" s="977"/>
      <c r="C14" s="1002"/>
      <c r="D14" s="1003"/>
      <c r="E14" s="39"/>
      <c r="F14" s="76"/>
      <c r="G14" s="20"/>
      <c r="H14" s="67">
        <f t="shared" si="1"/>
        <v>0</v>
      </c>
    </row>
    <row r="15" spans="1:10" x14ac:dyDescent="0.35">
      <c r="A15" s="965" t="s">
        <v>5</v>
      </c>
      <c r="B15" s="966"/>
      <c r="C15" s="966"/>
      <c r="D15" s="966"/>
      <c r="E15" s="966"/>
      <c r="F15" s="966"/>
      <c r="G15" s="967"/>
      <c r="H15" s="68">
        <f>SUM(H10:H14)</f>
        <v>449.86590000000001</v>
      </c>
    </row>
    <row r="16" spans="1:10" x14ac:dyDescent="0.35">
      <c r="A16" s="1"/>
      <c r="H16" s="2"/>
    </row>
    <row r="17" spans="1:8" x14ac:dyDescent="0.35">
      <c r="A17" s="968" t="s">
        <v>15</v>
      </c>
      <c r="B17" s="969"/>
      <c r="C17" s="969"/>
      <c r="D17" s="969"/>
      <c r="E17" s="969"/>
      <c r="F17" s="969"/>
      <c r="G17" s="969"/>
      <c r="H17" s="970"/>
    </row>
    <row r="18" spans="1:8" x14ac:dyDescent="0.35">
      <c r="A18" s="1011"/>
      <c r="B18" s="1012"/>
      <c r="H18" s="2"/>
    </row>
    <row r="19" spans="1:8" x14ac:dyDescent="0.35">
      <c r="A19" s="1011"/>
      <c r="B19" s="1012"/>
      <c r="H19" s="2"/>
    </row>
    <row r="20" spans="1:8" x14ac:dyDescent="0.35">
      <c r="A20" s="1011"/>
      <c r="B20" s="1012"/>
      <c r="H20" s="2"/>
    </row>
    <row r="21" spans="1:8" x14ac:dyDescent="0.35">
      <c r="A21" s="1011"/>
      <c r="B21" s="1012"/>
      <c r="H21" s="2"/>
    </row>
    <row r="22" spans="1:8" x14ac:dyDescent="0.35">
      <c r="A22" s="1011"/>
      <c r="B22" s="1012"/>
      <c r="H22" s="2"/>
    </row>
    <row r="23" spans="1:8" x14ac:dyDescent="0.35">
      <c r="A23" s="1011"/>
      <c r="B23" s="1012"/>
      <c r="H23" s="2"/>
    </row>
    <row r="24" spans="1:8" x14ac:dyDescent="0.35">
      <c r="A24" s="1011"/>
      <c r="B24" s="1012"/>
      <c r="H24" s="2"/>
    </row>
    <row r="25" spans="1:8" x14ac:dyDescent="0.35">
      <c r="A25" s="1011"/>
      <c r="B25" s="1012"/>
      <c r="H25" s="2"/>
    </row>
    <row r="26" spans="1:8" x14ac:dyDescent="0.35">
      <c r="A26" s="1011"/>
      <c r="B26" s="1012"/>
      <c r="H26" s="2"/>
    </row>
    <row r="27" spans="1:8" x14ac:dyDescent="0.35">
      <c r="A27" s="1011"/>
      <c r="B27" s="1012"/>
      <c r="H27" s="2"/>
    </row>
    <row r="28" spans="1:8" x14ac:dyDescent="0.35">
      <c r="A28" s="1011"/>
      <c r="B28" s="1012"/>
      <c r="H28" s="2"/>
    </row>
    <row r="29" spans="1:8" x14ac:dyDescent="0.35">
      <c r="A29" s="1011"/>
      <c r="B29" s="1012"/>
      <c r="H29" s="2"/>
    </row>
    <row r="30" spans="1:8" x14ac:dyDescent="0.35">
      <c r="A30" s="1011"/>
      <c r="B30" s="1012"/>
      <c r="H30" s="2"/>
    </row>
    <row r="31" spans="1:8" x14ac:dyDescent="0.35">
      <c r="A31" s="1011"/>
      <c r="B31" s="1012"/>
      <c r="H31" s="2"/>
    </row>
    <row r="32" spans="1:8" x14ac:dyDescent="0.35">
      <c r="A32" s="1011"/>
      <c r="B32" s="1012"/>
      <c r="H32" s="2"/>
    </row>
    <row r="33" spans="1:8" x14ac:dyDescent="0.35">
      <c r="A33" s="1011"/>
      <c r="B33" s="1012"/>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39">
    <mergeCell ref="A37:H37"/>
    <mergeCell ref="A38:H38"/>
    <mergeCell ref="A28:B28"/>
    <mergeCell ref="A29:B29"/>
    <mergeCell ref="A30:B30"/>
    <mergeCell ref="A31:B31"/>
    <mergeCell ref="A32:B32"/>
    <mergeCell ref="A33:B33"/>
    <mergeCell ref="A27:B27"/>
    <mergeCell ref="A15:G15"/>
    <mergeCell ref="A17:H17"/>
    <mergeCell ref="A18:B18"/>
    <mergeCell ref="A19:B19"/>
    <mergeCell ref="A20:B20"/>
    <mergeCell ref="A21:B21"/>
    <mergeCell ref="A22:B22"/>
    <mergeCell ref="A23:B23"/>
    <mergeCell ref="A24:B24"/>
    <mergeCell ref="A25:B25"/>
    <mergeCell ref="A26:B26"/>
    <mergeCell ref="A12:B12"/>
    <mergeCell ref="C12:D12"/>
    <mergeCell ref="A13:B13"/>
    <mergeCell ref="C13:D13"/>
    <mergeCell ref="A14:B14"/>
    <mergeCell ref="C14:D14"/>
    <mergeCell ref="A11:B11"/>
    <mergeCell ref="C11:D11"/>
    <mergeCell ref="A1:H1"/>
    <mergeCell ref="B2:G2"/>
    <mergeCell ref="B3:G3"/>
    <mergeCell ref="B4:G4"/>
    <mergeCell ref="B5:G5"/>
    <mergeCell ref="B6:G6"/>
    <mergeCell ref="B7:G7"/>
    <mergeCell ref="A9:B9"/>
    <mergeCell ref="C9:D9"/>
    <mergeCell ref="A10:B10"/>
    <mergeCell ref="C10:D10"/>
  </mergeCell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18BC4-04DC-40A5-80B9-DEE619F739B6}">
  <dimension ref="A1:K41"/>
  <sheetViews>
    <sheetView view="pageBreakPreview" zoomScale="116"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8.4</v>
      </c>
      <c r="C3" s="978"/>
      <c r="D3" s="978"/>
      <c r="E3" s="978"/>
      <c r="F3" s="978"/>
      <c r="G3" s="978"/>
      <c r="H3" s="13"/>
    </row>
    <row r="4" spans="1:11" x14ac:dyDescent="0.35">
      <c r="A4" s="14" t="s">
        <v>49</v>
      </c>
      <c r="B4" s="978" t="s">
        <v>553</v>
      </c>
      <c r="C4" s="978"/>
      <c r="D4" s="978"/>
      <c r="E4" s="978"/>
      <c r="F4" s="978"/>
      <c r="G4" s="978"/>
      <c r="H4" s="13"/>
    </row>
    <row r="5" spans="1:11" s="5" customFormat="1" ht="30" customHeight="1" x14ac:dyDescent="0.3">
      <c r="A5" s="15" t="s">
        <v>4</v>
      </c>
      <c r="B5" s="978" t="s">
        <v>124</v>
      </c>
      <c r="C5" s="978"/>
      <c r="D5" s="978"/>
      <c r="E5" s="978"/>
      <c r="F5" s="978"/>
      <c r="G5" s="978"/>
      <c r="H5" s="10"/>
    </row>
    <row r="6" spans="1:11" x14ac:dyDescent="0.35">
      <c r="A6" s="14" t="s">
        <v>1</v>
      </c>
      <c r="B6" s="978" t="s">
        <v>116</v>
      </c>
      <c r="C6" s="978"/>
      <c r="D6" s="978"/>
      <c r="E6" s="978"/>
      <c r="F6" s="978"/>
      <c r="G6" s="978"/>
      <c r="H6" s="13"/>
    </row>
    <row r="7" spans="1:11" x14ac:dyDescent="0.35">
      <c r="A7" s="14" t="s">
        <v>3</v>
      </c>
      <c r="B7" s="1007">
        <f>+H15</f>
        <v>80.19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91</v>
      </c>
      <c r="B10" s="975"/>
      <c r="C10" s="82">
        <v>1</v>
      </c>
      <c r="D10" s="25">
        <v>24.3</v>
      </c>
      <c r="E10" s="25">
        <v>3.3</v>
      </c>
      <c r="F10" s="20"/>
      <c r="G10" s="20"/>
      <c r="H10" s="67">
        <f>+C10*D10*E10</f>
        <v>80.19</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80.19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9"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03116-8FF9-414F-BAEC-C6ED73653D51}">
  <dimension ref="A1:K41"/>
  <sheetViews>
    <sheetView view="pageBreakPreview" zoomScale="116"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9.1</v>
      </c>
      <c r="C3" s="978"/>
      <c r="D3" s="978"/>
      <c r="E3" s="978"/>
      <c r="F3" s="978"/>
      <c r="G3" s="978"/>
      <c r="H3" s="13"/>
    </row>
    <row r="4" spans="1:11" x14ac:dyDescent="0.35">
      <c r="A4" s="14" t="s">
        <v>49</v>
      </c>
      <c r="B4" s="978">
        <v>4.3</v>
      </c>
      <c r="C4" s="978"/>
      <c r="D4" s="978"/>
      <c r="E4" s="978"/>
      <c r="F4" s="978"/>
      <c r="G4" s="978"/>
      <c r="H4" s="13"/>
    </row>
    <row r="5" spans="1:11" s="5" customFormat="1" ht="30" customHeight="1" x14ac:dyDescent="0.35">
      <c r="A5" s="15" t="s">
        <v>4</v>
      </c>
      <c r="B5" s="985" t="s">
        <v>122</v>
      </c>
      <c r="C5" s="985"/>
      <c r="D5" s="985"/>
      <c r="E5" s="985"/>
      <c r="F5" s="985"/>
      <c r="G5" s="985"/>
      <c r="H5" s="10"/>
    </row>
    <row r="6" spans="1:11" x14ac:dyDescent="0.35">
      <c r="A6" s="14" t="s">
        <v>1</v>
      </c>
      <c r="B6" s="985" t="s">
        <v>116</v>
      </c>
      <c r="C6" s="985"/>
      <c r="D6" s="985"/>
      <c r="E6" s="985"/>
      <c r="F6" s="985"/>
      <c r="G6" s="985"/>
      <c r="H6" s="13"/>
    </row>
    <row r="7" spans="1:11" x14ac:dyDescent="0.35">
      <c r="A7" s="14" t="s">
        <v>3</v>
      </c>
      <c r="B7" s="1007">
        <f>+H15</f>
        <v>2.6459999999999999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192</v>
      </c>
      <c r="B10" s="975"/>
      <c r="C10" s="82">
        <v>24</v>
      </c>
      <c r="D10" s="25">
        <v>0.3</v>
      </c>
      <c r="E10" s="25">
        <v>0.15</v>
      </c>
      <c r="F10" s="20">
        <v>2.4500000000000002</v>
      </c>
      <c r="G10" s="20"/>
      <c r="H10" s="67">
        <f>C10*D10*E10*F10</f>
        <v>2.6459999999999999</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2.6459999999999999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9"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FB184-84B6-40AD-92BE-D3F51083CAC6}">
  <dimension ref="A1:K41"/>
  <sheetViews>
    <sheetView view="pageBreakPreview" zoomScale="116"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9.1999999999999993</v>
      </c>
      <c r="C3" s="978"/>
      <c r="D3" s="978"/>
      <c r="E3" s="978"/>
      <c r="F3" s="978"/>
      <c r="G3" s="978"/>
      <c r="H3" s="13"/>
    </row>
    <row r="4" spans="1:11" x14ac:dyDescent="0.35">
      <c r="A4" s="14" t="s">
        <v>49</v>
      </c>
      <c r="B4" s="978">
        <v>4.26</v>
      </c>
      <c r="C4" s="978"/>
      <c r="D4" s="978"/>
      <c r="E4" s="978"/>
      <c r="F4" s="978"/>
      <c r="G4" s="978"/>
      <c r="H4" s="13"/>
    </row>
    <row r="5" spans="1:11" s="5" customFormat="1" ht="30" customHeight="1" x14ac:dyDescent="0.3">
      <c r="A5" s="15" t="s">
        <v>4</v>
      </c>
      <c r="B5" s="978" t="s">
        <v>123</v>
      </c>
      <c r="C5" s="978"/>
      <c r="D5" s="978"/>
      <c r="E5" s="978"/>
      <c r="F5" s="978"/>
      <c r="G5" s="978"/>
      <c r="H5" s="10"/>
    </row>
    <row r="6" spans="1:11" x14ac:dyDescent="0.35">
      <c r="A6" s="14" t="s">
        <v>1</v>
      </c>
      <c r="B6" s="978" t="s">
        <v>116</v>
      </c>
      <c r="C6" s="978"/>
      <c r="D6" s="978"/>
      <c r="E6" s="978"/>
      <c r="F6" s="978"/>
      <c r="G6" s="978"/>
      <c r="H6" s="13"/>
    </row>
    <row r="7" spans="1:11" x14ac:dyDescent="0.35">
      <c r="A7" s="14" t="s">
        <v>3</v>
      </c>
      <c r="B7" s="1007">
        <f>+H15</f>
        <v>3.3074999999999997</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209</v>
      </c>
      <c r="B10" s="975"/>
      <c r="C10" s="82">
        <v>2</v>
      </c>
      <c r="D10" s="25">
        <v>24.3</v>
      </c>
      <c r="E10" s="25">
        <v>0.15</v>
      </c>
      <c r="F10" s="20">
        <v>0.25</v>
      </c>
      <c r="G10" s="20"/>
      <c r="H10" s="67">
        <f>C10*D10*E10*F10</f>
        <v>1.8225</v>
      </c>
      <c r="J10" s="41"/>
      <c r="K10" s="30"/>
    </row>
    <row r="11" spans="1:11" s="5" customFormat="1" x14ac:dyDescent="0.35">
      <c r="A11" s="992"/>
      <c r="B11" s="992"/>
      <c r="C11" s="82">
        <v>12</v>
      </c>
      <c r="D11" s="25">
        <v>3.3</v>
      </c>
      <c r="E11" s="25">
        <v>0.15</v>
      </c>
      <c r="F11" s="20">
        <v>0.25</v>
      </c>
      <c r="G11" s="20"/>
      <c r="H11" s="67">
        <f t="shared" ref="H11:H14" si="0">+C11*D11*E11*F11</f>
        <v>1.4849999999999997</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3.3074999999999997</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9"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9F512-8ABB-4D7F-805A-12790A22DA84}">
  <dimension ref="A1:J42"/>
  <sheetViews>
    <sheetView view="pageBreakPreview" topLeftCell="A2" zoomScaleNormal="100" zoomScaleSheetLayoutView="100" workbookViewId="0">
      <selection activeCell="B6" sqref="B6:G6"/>
    </sheetView>
  </sheetViews>
  <sheetFormatPr baseColWidth="10" defaultColWidth="11.54296875" defaultRowHeight="14.5" x14ac:dyDescent="0.35"/>
  <cols>
    <col min="1" max="1" width="13.81640625" customWidth="1"/>
    <col min="2" max="2" width="16.81640625" customWidth="1"/>
    <col min="3" max="4" width="6.453125" customWidth="1"/>
    <col min="5" max="5" width="8.81640625" customWidth="1"/>
    <col min="6" max="6" width="10.453125" bestFit="1" customWidth="1"/>
    <col min="7" max="7" width="13.1796875" bestFit="1" customWidth="1"/>
    <col min="8" max="8" width="13" customWidth="1"/>
  </cols>
  <sheetData>
    <row r="1" spans="1:10" ht="18.75" customHeight="1" x14ac:dyDescent="0.35">
      <c r="A1" s="1004" t="s">
        <v>16</v>
      </c>
      <c r="B1" s="1005"/>
      <c r="C1" s="1005"/>
      <c r="D1" s="1005"/>
      <c r="E1" s="1005"/>
      <c r="F1" s="1005"/>
      <c r="G1" s="1005"/>
      <c r="H1" s="1006"/>
    </row>
    <row r="2" spans="1:10" ht="58.5" customHeight="1" x14ac:dyDescent="0.35">
      <c r="A2" s="71"/>
      <c r="B2" s="982" t="s">
        <v>579</v>
      </c>
      <c r="C2" s="982"/>
      <c r="D2" s="982"/>
      <c r="E2" s="982"/>
      <c r="F2" s="982"/>
      <c r="G2" s="982"/>
      <c r="H2" s="72"/>
    </row>
    <row r="3" spans="1:10" x14ac:dyDescent="0.35">
      <c r="A3" s="14" t="s">
        <v>0</v>
      </c>
      <c r="B3" s="978">
        <v>9.3000000000000007</v>
      </c>
      <c r="C3" s="978"/>
      <c r="D3" s="978"/>
      <c r="E3" s="978"/>
      <c r="F3" s="978"/>
      <c r="G3" s="978"/>
      <c r="H3" s="73"/>
    </row>
    <row r="4" spans="1:10" x14ac:dyDescent="0.35">
      <c r="A4" s="14" t="s">
        <v>18</v>
      </c>
      <c r="B4" s="978">
        <v>4.22</v>
      </c>
      <c r="C4" s="978"/>
      <c r="D4" s="978"/>
      <c r="E4" s="978"/>
      <c r="F4" s="978"/>
      <c r="G4" s="978"/>
      <c r="H4" s="73"/>
    </row>
    <row r="5" spans="1:10" s="5" customFormat="1" ht="30" customHeight="1" x14ac:dyDescent="0.35">
      <c r="A5" s="15" t="s">
        <v>4</v>
      </c>
      <c r="B5" s="985" t="s">
        <v>7</v>
      </c>
      <c r="C5" s="985"/>
      <c r="D5" s="985"/>
      <c r="E5" s="985"/>
      <c r="F5" s="985"/>
      <c r="G5" s="985"/>
      <c r="H5" s="72"/>
    </row>
    <row r="6" spans="1:10" x14ac:dyDescent="0.35">
      <c r="A6" s="14" t="s">
        <v>1</v>
      </c>
      <c r="B6" s="985" t="s">
        <v>114</v>
      </c>
      <c r="C6" s="985"/>
      <c r="D6" s="985"/>
      <c r="E6" s="985"/>
      <c r="F6" s="985"/>
      <c r="G6" s="985"/>
      <c r="H6" s="73"/>
    </row>
    <row r="7" spans="1:10" x14ac:dyDescent="0.35">
      <c r="A7" s="14" t="s">
        <v>3</v>
      </c>
      <c r="B7" s="1007">
        <f>+H17</f>
        <v>1048.1232</v>
      </c>
      <c r="C7" s="983"/>
      <c r="D7" s="983"/>
      <c r="E7" s="983"/>
      <c r="F7" s="983"/>
      <c r="G7" s="983"/>
      <c r="H7" s="73"/>
    </row>
    <row r="8" spans="1:10" x14ac:dyDescent="0.35">
      <c r="A8" s="74"/>
      <c r="B8" s="75"/>
      <c r="C8" s="75"/>
      <c r="E8" s="75"/>
      <c r="F8" s="75"/>
      <c r="G8" s="75"/>
      <c r="H8" s="73"/>
    </row>
    <row r="9" spans="1:10" x14ac:dyDescent="0.35">
      <c r="A9" s="972" t="s">
        <v>9</v>
      </c>
      <c r="B9" s="973"/>
      <c r="C9" s="1008" t="s">
        <v>46</v>
      </c>
      <c r="D9" s="967"/>
      <c r="E9" s="16" t="s">
        <v>10</v>
      </c>
      <c r="F9" s="16" t="s">
        <v>47</v>
      </c>
      <c r="G9" s="16" t="s">
        <v>48</v>
      </c>
      <c r="H9" s="17" t="s">
        <v>14</v>
      </c>
    </row>
    <row r="10" spans="1:10" s="5" customFormat="1" ht="15" customHeight="1" x14ac:dyDescent="0.3">
      <c r="A10" s="1009" t="s">
        <v>210</v>
      </c>
      <c r="B10" s="1010"/>
      <c r="C10" s="1002" t="s">
        <v>53</v>
      </c>
      <c r="D10" s="1003"/>
      <c r="E10" s="25">
        <f>4*24</f>
        <v>96</v>
      </c>
      <c r="F10" s="138">
        <v>3</v>
      </c>
      <c r="G10" s="20">
        <v>0.99</v>
      </c>
      <c r="H10" s="67">
        <f t="shared" ref="H10:H15" si="0">+E10*F10*G10</f>
        <v>285.12</v>
      </c>
    </row>
    <row r="11" spans="1:10" ht="15" customHeight="1" x14ac:dyDescent="0.35">
      <c r="A11" s="1001" t="s">
        <v>211</v>
      </c>
      <c r="B11" s="987"/>
      <c r="C11" s="1002" t="s">
        <v>55</v>
      </c>
      <c r="D11" s="1003"/>
      <c r="E11" s="82">
        <f>19*24</f>
        <v>456</v>
      </c>
      <c r="F11" s="25">
        <v>0.78</v>
      </c>
      <c r="G11" s="20">
        <v>0.56000000000000005</v>
      </c>
      <c r="H11" s="67">
        <f t="shared" si="0"/>
        <v>199.18080000000003</v>
      </c>
    </row>
    <row r="12" spans="1:10" ht="15" customHeight="1" x14ac:dyDescent="0.35">
      <c r="A12" s="1009" t="s">
        <v>214</v>
      </c>
      <c r="B12" s="1010"/>
      <c r="C12" s="1002" t="s">
        <v>53</v>
      </c>
      <c r="D12" s="1003"/>
      <c r="E12" s="25">
        <f>4*2</f>
        <v>8</v>
      </c>
      <c r="F12" s="138">
        <v>26.52</v>
      </c>
      <c r="G12" s="20">
        <v>0.99</v>
      </c>
      <c r="H12" s="67">
        <f t="shared" si="0"/>
        <v>210.0384</v>
      </c>
      <c r="J12" s="19"/>
    </row>
    <row r="13" spans="1:10" ht="15" customHeight="1" x14ac:dyDescent="0.35">
      <c r="A13" s="1001" t="s">
        <v>215</v>
      </c>
      <c r="B13" s="987"/>
      <c r="C13" s="1002" t="s">
        <v>55</v>
      </c>
      <c r="D13" s="1003"/>
      <c r="E13" s="82">
        <f>16*9*2</f>
        <v>288</v>
      </c>
      <c r="F13" s="25">
        <v>0.68</v>
      </c>
      <c r="G13" s="20">
        <v>0.56000000000000005</v>
      </c>
      <c r="H13" s="67">
        <f t="shared" si="0"/>
        <v>109.67040000000001</v>
      </c>
    </row>
    <row r="14" spans="1:10" ht="15" customHeight="1" x14ac:dyDescent="0.35">
      <c r="A14" s="1009" t="s">
        <v>216</v>
      </c>
      <c r="B14" s="1010"/>
      <c r="C14" s="1002" t="s">
        <v>53</v>
      </c>
      <c r="D14" s="1003"/>
      <c r="E14" s="25">
        <f>4*12</f>
        <v>48</v>
      </c>
      <c r="F14" s="138">
        <v>3.31</v>
      </c>
      <c r="G14" s="20">
        <v>0.99</v>
      </c>
      <c r="H14" s="67">
        <f t="shared" si="0"/>
        <v>157.2912</v>
      </c>
    </row>
    <row r="15" spans="1:10" ht="15" customHeight="1" x14ac:dyDescent="0.35">
      <c r="A15" s="1001" t="s">
        <v>217</v>
      </c>
      <c r="B15" s="987"/>
      <c r="C15" s="1002" t="s">
        <v>55</v>
      </c>
      <c r="D15" s="1003"/>
      <c r="E15" s="82">
        <f>19*12</f>
        <v>228</v>
      </c>
      <c r="F15" s="25">
        <v>0.68</v>
      </c>
      <c r="G15" s="20">
        <v>0.56000000000000005</v>
      </c>
      <c r="H15" s="67">
        <f t="shared" si="0"/>
        <v>86.822400000000016</v>
      </c>
    </row>
    <row r="16" spans="1:10" x14ac:dyDescent="0.35">
      <c r="A16" s="1013"/>
      <c r="B16" s="977"/>
      <c r="C16" s="1002"/>
      <c r="D16" s="1003"/>
      <c r="E16" s="39"/>
      <c r="F16" s="76"/>
      <c r="G16" s="20"/>
      <c r="H16" s="67">
        <f t="shared" ref="H16" si="1">+E16*F16*G16</f>
        <v>0</v>
      </c>
    </row>
    <row r="17" spans="1:8" x14ac:dyDescent="0.35">
      <c r="A17" s="965" t="s">
        <v>5</v>
      </c>
      <c r="B17" s="966"/>
      <c r="C17" s="966"/>
      <c r="D17" s="966"/>
      <c r="E17" s="966"/>
      <c r="F17" s="966"/>
      <c r="G17" s="967"/>
      <c r="H17" s="68">
        <f>SUM(H10:H16)</f>
        <v>1048.1232</v>
      </c>
    </row>
    <row r="18" spans="1:8" x14ac:dyDescent="0.35">
      <c r="A18" s="1"/>
      <c r="H18" s="2"/>
    </row>
    <row r="19" spans="1:8" x14ac:dyDescent="0.35">
      <c r="A19" s="968" t="s">
        <v>15</v>
      </c>
      <c r="B19" s="969"/>
      <c r="C19" s="969"/>
      <c r="D19" s="969"/>
      <c r="E19" s="969"/>
      <c r="F19" s="969"/>
      <c r="G19" s="969"/>
      <c r="H19" s="970"/>
    </row>
    <row r="20" spans="1:8" x14ac:dyDescent="0.35">
      <c r="A20" s="1011"/>
      <c r="B20" s="1012"/>
      <c r="H20" s="2"/>
    </row>
    <row r="21" spans="1:8" x14ac:dyDescent="0.35">
      <c r="A21" s="1011"/>
      <c r="B21" s="1012"/>
      <c r="H21" s="2"/>
    </row>
    <row r="22" spans="1:8" x14ac:dyDescent="0.35">
      <c r="A22" s="1011"/>
      <c r="B22" s="1012"/>
      <c r="H22" s="2"/>
    </row>
    <row r="23" spans="1:8" x14ac:dyDescent="0.35">
      <c r="A23" s="1011"/>
      <c r="B23" s="1012"/>
      <c r="H23" s="2"/>
    </row>
    <row r="24" spans="1:8" x14ac:dyDescent="0.35">
      <c r="A24" s="1011"/>
      <c r="B24" s="1012"/>
      <c r="H24" s="2"/>
    </row>
    <row r="25" spans="1:8" x14ac:dyDescent="0.35">
      <c r="A25" s="1011"/>
      <c r="B25" s="1012"/>
      <c r="H25" s="2"/>
    </row>
    <row r="26" spans="1:8" x14ac:dyDescent="0.35">
      <c r="A26" s="1011"/>
      <c r="B26" s="1012"/>
      <c r="H26" s="2"/>
    </row>
    <row r="27" spans="1:8" x14ac:dyDescent="0.35">
      <c r="A27" s="1011"/>
      <c r="B27" s="1012"/>
      <c r="H27" s="2"/>
    </row>
    <row r="28" spans="1:8" x14ac:dyDescent="0.35">
      <c r="A28" s="1011"/>
      <c r="B28" s="1012"/>
      <c r="H28" s="2"/>
    </row>
    <row r="29" spans="1:8" x14ac:dyDescent="0.35">
      <c r="A29" s="1011"/>
      <c r="B29" s="1012"/>
      <c r="H29" s="2"/>
    </row>
    <row r="30" spans="1:8" x14ac:dyDescent="0.35">
      <c r="A30" s="1011"/>
      <c r="B30" s="1012"/>
      <c r="H30" s="2"/>
    </row>
    <row r="31" spans="1:8" x14ac:dyDescent="0.35">
      <c r="A31" s="1011"/>
      <c r="B31" s="1012"/>
      <c r="H31" s="2"/>
    </row>
    <row r="32" spans="1:8" x14ac:dyDescent="0.35">
      <c r="A32" s="1011"/>
      <c r="B32" s="1012"/>
      <c r="H32" s="2"/>
    </row>
    <row r="33" spans="1:8" x14ac:dyDescent="0.35">
      <c r="A33" s="1011"/>
      <c r="B33" s="1012"/>
      <c r="H33" s="2"/>
    </row>
    <row r="34" spans="1:8" x14ac:dyDescent="0.35">
      <c r="A34" s="1011"/>
      <c r="B34" s="1012"/>
      <c r="H34" s="2"/>
    </row>
    <row r="35" spans="1:8" x14ac:dyDescent="0.35">
      <c r="A35" s="1011"/>
      <c r="B35" s="1012"/>
      <c r="H35" s="2"/>
    </row>
    <row r="36" spans="1:8" ht="15" thickBot="1" x14ac:dyDescent="0.4">
      <c r="A36" s="35"/>
      <c r="H36" s="2"/>
    </row>
    <row r="37" spans="1:8" x14ac:dyDescent="0.35">
      <c r="A37" s="36"/>
      <c r="B37" s="37"/>
      <c r="C37" s="37"/>
      <c r="D37" s="37"/>
      <c r="E37" s="37"/>
      <c r="F37" s="37"/>
      <c r="G37" s="37"/>
      <c r="H37" s="38"/>
    </row>
    <row r="38" spans="1:8" x14ac:dyDescent="0.35">
      <c r="A38" s="1"/>
      <c r="H38" s="2"/>
    </row>
    <row r="39" spans="1:8" x14ac:dyDescent="0.35">
      <c r="A39" s="890" t="s">
        <v>99</v>
      </c>
      <c r="B39" s="891"/>
      <c r="C39" s="891"/>
      <c r="D39" s="891"/>
      <c r="E39" s="891"/>
      <c r="F39" s="891"/>
      <c r="G39" s="891"/>
      <c r="H39" s="892"/>
    </row>
    <row r="40" spans="1:8" x14ac:dyDescent="0.35">
      <c r="A40" s="890" t="s">
        <v>6</v>
      </c>
      <c r="B40" s="891"/>
      <c r="C40" s="891"/>
      <c r="D40" s="891"/>
      <c r="E40" s="891"/>
      <c r="F40" s="891"/>
      <c r="G40" s="891"/>
      <c r="H40" s="892"/>
    </row>
    <row r="41" spans="1:8" x14ac:dyDescent="0.35">
      <c r="A41" s="28"/>
      <c r="B41" s="29"/>
      <c r="C41" s="29"/>
      <c r="D41" s="29"/>
      <c r="E41" s="29"/>
      <c r="F41" s="29"/>
      <c r="G41" s="29"/>
      <c r="H41" s="2"/>
    </row>
    <row r="42" spans="1:8" ht="15" thickBot="1" x14ac:dyDescent="0.4">
      <c r="A42" s="6" t="s">
        <v>17</v>
      </c>
      <c r="B42" s="7" t="s">
        <v>62</v>
      </c>
      <c r="C42" s="3"/>
      <c r="D42" s="3"/>
      <c r="E42" s="3"/>
      <c r="F42" s="3"/>
      <c r="G42" s="3"/>
      <c r="H42" s="4"/>
    </row>
  </sheetData>
  <mergeCells count="43">
    <mergeCell ref="A39:H39"/>
    <mergeCell ref="A40:H40"/>
    <mergeCell ref="A30:B30"/>
    <mergeCell ref="A31:B31"/>
    <mergeCell ref="A32:B32"/>
    <mergeCell ref="A33:B33"/>
    <mergeCell ref="A34:B34"/>
    <mergeCell ref="A35:B35"/>
    <mergeCell ref="A29:B29"/>
    <mergeCell ref="A17:G17"/>
    <mergeCell ref="A19:H19"/>
    <mergeCell ref="A20:B20"/>
    <mergeCell ref="A21:B21"/>
    <mergeCell ref="A22:B22"/>
    <mergeCell ref="A23:B23"/>
    <mergeCell ref="A24:B24"/>
    <mergeCell ref="A25:B25"/>
    <mergeCell ref="A26:B26"/>
    <mergeCell ref="A27:B27"/>
    <mergeCell ref="A28:B28"/>
    <mergeCell ref="A12:B12"/>
    <mergeCell ref="C12:D12"/>
    <mergeCell ref="A13:B13"/>
    <mergeCell ref="C13:D13"/>
    <mergeCell ref="A16:B16"/>
    <mergeCell ref="C16:D16"/>
    <mergeCell ref="A14:B14"/>
    <mergeCell ref="C14:D14"/>
    <mergeCell ref="A15:B15"/>
    <mergeCell ref="C15:D15"/>
    <mergeCell ref="A11:B11"/>
    <mergeCell ref="C11:D11"/>
    <mergeCell ref="A1:H1"/>
    <mergeCell ref="B2:G2"/>
    <mergeCell ref="B3:G3"/>
    <mergeCell ref="B4:G4"/>
    <mergeCell ref="B5:G5"/>
    <mergeCell ref="B6:G6"/>
    <mergeCell ref="B7:G7"/>
    <mergeCell ref="A9:B9"/>
    <mergeCell ref="C9:D9"/>
    <mergeCell ref="A10:B10"/>
    <mergeCell ref="C10:D10"/>
  </mergeCells>
  <phoneticPr fontId="19" type="noConversion"/>
  <pageMargins left="0.7" right="0.7" top="0.75" bottom="0.75" header="0.3" footer="0.3"/>
  <pageSetup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23655-22F1-410C-A2D2-8928C0940F48}">
  <dimension ref="A1:K41"/>
  <sheetViews>
    <sheetView view="pageBreakPreview" zoomScale="83"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9.4</v>
      </c>
      <c r="C3" s="978"/>
      <c r="D3" s="978"/>
      <c r="E3" s="978"/>
      <c r="F3" s="978"/>
      <c r="G3" s="978"/>
      <c r="H3" s="13"/>
    </row>
    <row r="4" spans="1:11" x14ac:dyDescent="0.35">
      <c r="A4" s="14" t="s">
        <v>49</v>
      </c>
      <c r="B4" s="978">
        <v>4.5</v>
      </c>
      <c r="C4" s="978"/>
      <c r="D4" s="978"/>
      <c r="E4" s="978"/>
      <c r="F4" s="978"/>
      <c r="G4" s="978"/>
      <c r="H4" s="13"/>
    </row>
    <row r="5" spans="1:11" s="5" customFormat="1" ht="30" customHeight="1" x14ac:dyDescent="0.3">
      <c r="A5" s="15" t="s">
        <v>4</v>
      </c>
      <c r="B5" s="1000" t="s">
        <v>365</v>
      </c>
      <c r="C5" s="1000"/>
      <c r="D5" s="1000"/>
      <c r="E5" s="1000"/>
      <c r="F5" s="1000"/>
      <c r="G5" s="1000"/>
      <c r="H5" s="10"/>
    </row>
    <row r="6" spans="1:11" x14ac:dyDescent="0.35">
      <c r="A6" s="14" t="s">
        <v>1</v>
      </c>
      <c r="B6" s="978" t="s">
        <v>2</v>
      </c>
      <c r="C6" s="978"/>
      <c r="D6" s="978"/>
      <c r="E6" s="978"/>
      <c r="F6" s="978"/>
      <c r="G6" s="978"/>
      <c r="H6" s="13"/>
    </row>
    <row r="7" spans="1:11" x14ac:dyDescent="0.35">
      <c r="A7" s="14" t="s">
        <v>3</v>
      </c>
      <c r="B7" s="1007">
        <f>+H15</f>
        <v>17.984999999999999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364</v>
      </c>
      <c r="B10" s="975"/>
      <c r="C10" s="82"/>
      <c r="D10" s="25">
        <v>5.45</v>
      </c>
      <c r="E10" s="25">
        <v>3.3</v>
      </c>
      <c r="F10" s="20"/>
      <c r="G10" s="20"/>
      <c r="H10" s="67">
        <f>D10*E10</f>
        <v>17.984999999999999</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17.984999999999999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7"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46F55-1992-422A-B0A9-10A6EF88BCEE}">
  <dimension ref="A1:K41"/>
  <sheetViews>
    <sheetView view="pageBreakPreview" zoomScale="10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10.1</v>
      </c>
      <c r="C3" s="978"/>
      <c r="D3" s="978"/>
      <c r="E3" s="978"/>
      <c r="F3" s="978"/>
      <c r="G3" s="978"/>
      <c r="H3" s="13"/>
    </row>
    <row r="4" spans="1:11" x14ac:dyDescent="0.35">
      <c r="A4" s="14" t="s">
        <v>49</v>
      </c>
      <c r="B4" s="978">
        <v>5.17</v>
      </c>
      <c r="C4" s="978"/>
      <c r="D4" s="978"/>
      <c r="E4" s="978"/>
      <c r="F4" s="978"/>
      <c r="G4" s="978"/>
      <c r="H4" s="13"/>
    </row>
    <row r="5" spans="1:11" s="5" customFormat="1" ht="30" customHeight="1" x14ac:dyDescent="0.35">
      <c r="A5" s="15" t="s">
        <v>4</v>
      </c>
      <c r="B5" s="985" t="s">
        <v>97</v>
      </c>
      <c r="C5" s="985"/>
      <c r="D5" s="985"/>
      <c r="E5" s="985"/>
      <c r="F5" s="985"/>
      <c r="G5" s="985"/>
      <c r="H5" s="10"/>
    </row>
    <row r="6" spans="1:11" x14ac:dyDescent="0.35">
      <c r="A6" s="14" t="s">
        <v>1</v>
      </c>
      <c r="B6" s="985" t="s">
        <v>2</v>
      </c>
      <c r="C6" s="985"/>
      <c r="D6" s="985"/>
      <c r="E6" s="985"/>
      <c r="F6" s="985"/>
      <c r="G6" s="985"/>
      <c r="H6" s="13"/>
    </row>
    <row r="7" spans="1:11" x14ac:dyDescent="0.35">
      <c r="A7" s="14" t="s">
        <v>3</v>
      </c>
      <c r="B7" s="1007">
        <f>+H15</f>
        <v>137.25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193</v>
      </c>
      <c r="B10" s="975"/>
      <c r="C10" s="82">
        <v>9</v>
      </c>
      <c r="D10" s="25">
        <v>2.5</v>
      </c>
      <c r="E10" s="25"/>
      <c r="F10" s="20">
        <v>2.5</v>
      </c>
      <c r="G10" s="20"/>
      <c r="H10" s="67">
        <f>C10*D10*F10</f>
        <v>56.25</v>
      </c>
      <c r="J10" s="41"/>
      <c r="K10" s="30"/>
    </row>
    <row r="11" spans="1:11" s="5" customFormat="1" x14ac:dyDescent="0.35">
      <c r="A11" s="992"/>
      <c r="B11" s="992"/>
      <c r="C11" s="82">
        <v>12</v>
      </c>
      <c r="D11" s="25">
        <v>2.7</v>
      </c>
      <c r="E11" s="25"/>
      <c r="F11" s="20">
        <v>2.5</v>
      </c>
      <c r="G11" s="20"/>
      <c r="H11" s="67">
        <f>C11*D11*F11</f>
        <v>81.000000000000014</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137.25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9"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E6CBC-9D09-42CD-A7C8-A835D096BEC8}">
  <dimension ref="A1:K41"/>
  <sheetViews>
    <sheetView view="pageBreakPreview" zoomScale="101" zoomScaleNormal="100" zoomScaleSheetLayoutView="100" workbookViewId="0">
      <selection activeCell="E8" sqref="E8"/>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11.1</v>
      </c>
      <c r="C3" s="978"/>
      <c r="D3" s="978"/>
      <c r="E3" s="978"/>
      <c r="F3" s="978"/>
      <c r="G3" s="978"/>
      <c r="H3" s="13"/>
    </row>
    <row r="4" spans="1:11" x14ac:dyDescent="0.35">
      <c r="A4" s="14" t="s">
        <v>49</v>
      </c>
      <c r="B4" s="978">
        <v>7.32</v>
      </c>
      <c r="C4" s="978"/>
      <c r="D4" s="978"/>
      <c r="E4" s="978"/>
      <c r="F4" s="978"/>
      <c r="G4" s="978"/>
      <c r="H4" s="13"/>
    </row>
    <row r="5" spans="1:11" s="5" customFormat="1" ht="30" customHeight="1" x14ac:dyDescent="0.3">
      <c r="A5" s="15" t="s">
        <v>4</v>
      </c>
      <c r="B5" s="1000" t="s">
        <v>130</v>
      </c>
      <c r="C5" s="1000"/>
      <c r="D5" s="1000"/>
      <c r="E5" s="1000"/>
      <c r="F5" s="1000"/>
      <c r="G5" s="1000"/>
      <c r="H5" s="10"/>
    </row>
    <row r="6" spans="1:11" x14ac:dyDescent="0.35">
      <c r="A6" s="14" t="s">
        <v>1</v>
      </c>
      <c r="B6" s="1000" t="s">
        <v>2</v>
      </c>
      <c r="C6" s="1000"/>
      <c r="D6" s="1000"/>
      <c r="E6" s="1000"/>
      <c r="F6" s="1000"/>
      <c r="G6" s="1000"/>
      <c r="H6" s="13"/>
    </row>
    <row r="7" spans="1:11" x14ac:dyDescent="0.35">
      <c r="A7" s="14" t="s">
        <v>3</v>
      </c>
      <c r="B7" s="1007">
        <f>H15</f>
        <v>62.699999999999996</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194</v>
      </c>
      <c r="B10" s="975"/>
      <c r="C10" s="82">
        <v>1</v>
      </c>
      <c r="D10" s="25">
        <v>19</v>
      </c>
      <c r="E10" s="25">
        <v>3.3</v>
      </c>
      <c r="F10" s="20"/>
      <c r="G10" s="20"/>
      <c r="H10" s="67">
        <f>C10*D10*E10</f>
        <v>62.699999999999996</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62.699999999999996</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FB97A-E98F-42A1-8878-76E95B1BAF18}">
  <dimension ref="A1:K41"/>
  <sheetViews>
    <sheetView view="pageBreakPreview" zoomScale="95"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11.2</v>
      </c>
      <c r="C3" s="978"/>
      <c r="D3" s="978"/>
      <c r="E3" s="978"/>
      <c r="F3" s="978"/>
      <c r="G3" s="978"/>
      <c r="H3" s="13"/>
    </row>
    <row r="4" spans="1:11" x14ac:dyDescent="0.35">
      <c r="A4" s="14" t="s">
        <v>49</v>
      </c>
      <c r="B4" s="978">
        <v>7.44</v>
      </c>
      <c r="C4" s="978"/>
      <c r="D4" s="978"/>
      <c r="E4" s="978"/>
      <c r="F4" s="978"/>
      <c r="G4" s="978"/>
      <c r="H4" s="13"/>
    </row>
    <row r="5" spans="1:11" s="5" customFormat="1" ht="30" customHeight="1" x14ac:dyDescent="0.35">
      <c r="A5" s="15" t="s">
        <v>4</v>
      </c>
      <c r="B5" s="985" t="s">
        <v>132</v>
      </c>
      <c r="C5" s="985"/>
      <c r="D5" s="985"/>
      <c r="E5" s="985"/>
      <c r="F5" s="985"/>
      <c r="G5" s="985"/>
      <c r="H5" s="10"/>
    </row>
    <row r="6" spans="1:11" x14ac:dyDescent="0.35">
      <c r="A6" s="14" t="s">
        <v>1</v>
      </c>
      <c r="B6" s="985" t="s">
        <v>2</v>
      </c>
      <c r="C6" s="985"/>
      <c r="D6" s="985"/>
      <c r="E6" s="985"/>
      <c r="F6" s="985"/>
      <c r="G6" s="985"/>
      <c r="H6" s="13"/>
    </row>
    <row r="7" spans="1:11" x14ac:dyDescent="0.35">
      <c r="A7" s="14" t="s">
        <v>3</v>
      </c>
      <c r="B7" s="1007">
        <f>+H15</f>
        <v>62.699999999999996</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168</v>
      </c>
      <c r="B10" s="975"/>
      <c r="C10" s="82">
        <v>1</v>
      </c>
      <c r="D10" s="25">
        <v>19</v>
      </c>
      <c r="E10" s="25">
        <v>3.3</v>
      </c>
      <c r="F10" s="20"/>
      <c r="G10" s="20"/>
      <c r="H10" s="67">
        <f>C10*D10*E10</f>
        <v>62.699999999999996</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62.699999999999996</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1B629-DB05-4D5C-A243-AF5B5D65B33A}">
  <dimension ref="A1:K41"/>
  <sheetViews>
    <sheetView view="pageBreakPreview" zoomScale="116"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11.3</v>
      </c>
      <c r="C3" s="978"/>
      <c r="D3" s="978"/>
      <c r="E3" s="978"/>
      <c r="F3" s="978"/>
      <c r="G3" s="978"/>
      <c r="H3" s="13"/>
    </row>
    <row r="4" spans="1:11" x14ac:dyDescent="0.35">
      <c r="A4" s="14" t="s">
        <v>49</v>
      </c>
      <c r="B4" s="978" t="s">
        <v>574</v>
      </c>
      <c r="C4" s="978"/>
      <c r="D4" s="978"/>
      <c r="E4" s="978"/>
      <c r="F4" s="978"/>
      <c r="G4" s="978"/>
      <c r="H4" s="13"/>
    </row>
    <row r="5" spans="1:11" s="5" customFormat="1" ht="30" customHeight="1" x14ac:dyDescent="0.3">
      <c r="A5" s="15" t="s">
        <v>4</v>
      </c>
      <c r="B5" s="978" t="s">
        <v>131</v>
      </c>
      <c r="C5" s="978"/>
      <c r="D5" s="978"/>
      <c r="E5" s="978"/>
      <c r="F5" s="978"/>
      <c r="G5" s="978"/>
      <c r="H5" s="10"/>
    </row>
    <row r="6" spans="1:11" x14ac:dyDescent="0.35">
      <c r="A6" s="14" t="s">
        <v>1</v>
      </c>
      <c r="B6" s="978" t="s">
        <v>59</v>
      </c>
      <c r="C6" s="978"/>
      <c r="D6" s="978"/>
      <c r="E6" s="978"/>
      <c r="F6" s="978"/>
      <c r="G6" s="978"/>
      <c r="H6" s="13"/>
    </row>
    <row r="7" spans="1:11" x14ac:dyDescent="0.35">
      <c r="A7" s="14" t="s">
        <v>3</v>
      </c>
      <c r="B7" s="1007">
        <f>+H15</f>
        <v>19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195</v>
      </c>
      <c r="B10" s="975"/>
      <c r="C10" s="82">
        <v>1</v>
      </c>
      <c r="D10" s="25">
        <v>19</v>
      </c>
      <c r="E10" s="25"/>
      <c r="F10" s="20"/>
      <c r="G10" s="20"/>
      <c r="H10" s="67">
        <f>C10*D10</f>
        <v>19</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19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50219-AEC3-4AEB-95B1-D59DD056D771}">
  <dimension ref="A1:K41"/>
  <sheetViews>
    <sheetView view="pageBreakPreview" zoomScale="116"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11.4</v>
      </c>
      <c r="C3" s="978"/>
      <c r="D3" s="978"/>
      <c r="E3" s="978"/>
      <c r="F3" s="978"/>
      <c r="G3" s="978"/>
      <c r="H3" s="13"/>
    </row>
    <row r="4" spans="1:11" x14ac:dyDescent="0.35">
      <c r="A4" s="14" t="s">
        <v>49</v>
      </c>
      <c r="B4" s="978" t="s">
        <v>107</v>
      </c>
      <c r="C4" s="978"/>
      <c r="D4" s="978"/>
      <c r="E4" s="978"/>
      <c r="F4" s="978"/>
      <c r="G4" s="978"/>
      <c r="H4" s="13"/>
    </row>
    <row r="5" spans="1:11" s="5" customFormat="1" ht="30" customHeight="1" x14ac:dyDescent="0.35">
      <c r="A5" s="15" t="s">
        <v>4</v>
      </c>
      <c r="B5" s="985" t="s">
        <v>106</v>
      </c>
      <c r="C5" s="985"/>
      <c r="D5" s="985"/>
      <c r="E5" s="985"/>
      <c r="F5" s="985"/>
      <c r="G5" s="985"/>
      <c r="H5" s="10"/>
    </row>
    <row r="6" spans="1:11" x14ac:dyDescent="0.35">
      <c r="A6" s="14" t="s">
        <v>1</v>
      </c>
      <c r="B6" s="985" t="s">
        <v>59</v>
      </c>
      <c r="C6" s="985"/>
      <c r="D6" s="985"/>
      <c r="E6" s="985"/>
      <c r="F6" s="985"/>
      <c r="G6" s="985"/>
      <c r="H6" s="13"/>
    </row>
    <row r="7" spans="1:11" x14ac:dyDescent="0.35">
      <c r="A7" s="14" t="s">
        <v>3</v>
      </c>
      <c r="B7" s="1007">
        <f>+H15</f>
        <v>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196</v>
      </c>
      <c r="B10" s="975"/>
      <c r="C10" s="82">
        <v>3</v>
      </c>
      <c r="D10" s="25">
        <v>3</v>
      </c>
      <c r="E10" s="25"/>
      <c r="F10" s="20"/>
      <c r="G10" s="20"/>
      <c r="H10" s="67">
        <f>C10*D10</f>
        <v>9</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07990-95D1-4F4D-929C-C147F4F226B9}">
  <dimension ref="A1:K41"/>
  <sheetViews>
    <sheetView view="pageBreakPreview" zoomScale="116"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12.1</v>
      </c>
      <c r="C3" s="978"/>
      <c r="D3" s="978"/>
      <c r="E3" s="978"/>
      <c r="F3" s="978"/>
      <c r="G3" s="978"/>
      <c r="H3" s="13"/>
    </row>
    <row r="4" spans="1:11" x14ac:dyDescent="0.35">
      <c r="A4" s="14" t="s">
        <v>49</v>
      </c>
      <c r="B4" s="978" t="s">
        <v>575</v>
      </c>
      <c r="C4" s="978"/>
      <c r="D4" s="978"/>
      <c r="E4" s="978"/>
      <c r="F4" s="978"/>
      <c r="G4" s="978"/>
      <c r="H4" s="13"/>
    </row>
    <row r="5" spans="1:11" s="5" customFormat="1" ht="30" customHeight="1" x14ac:dyDescent="0.3">
      <c r="A5" s="15" t="s">
        <v>4</v>
      </c>
      <c r="B5" s="978" t="s">
        <v>117</v>
      </c>
      <c r="C5" s="978"/>
      <c r="D5" s="978"/>
      <c r="E5" s="978"/>
      <c r="F5" s="978"/>
      <c r="G5" s="978"/>
      <c r="H5" s="10"/>
    </row>
    <row r="6" spans="1:11" x14ac:dyDescent="0.35">
      <c r="A6" s="14" t="s">
        <v>1</v>
      </c>
      <c r="B6" s="978" t="s">
        <v>2</v>
      </c>
      <c r="C6" s="978"/>
      <c r="D6" s="978"/>
      <c r="E6" s="978"/>
      <c r="F6" s="978"/>
      <c r="G6" s="978"/>
      <c r="H6" s="13"/>
    </row>
    <row r="7" spans="1:11" x14ac:dyDescent="0.35">
      <c r="A7" s="14" t="s">
        <v>3</v>
      </c>
      <c r="B7" s="1007">
        <f>+H15</f>
        <v>319.5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98</v>
      </c>
      <c r="B10" s="975"/>
      <c r="C10" s="82">
        <v>2</v>
      </c>
      <c r="D10" s="25">
        <v>24.3</v>
      </c>
      <c r="E10" s="25"/>
      <c r="F10" s="20">
        <v>2.5</v>
      </c>
      <c r="G10" s="20"/>
      <c r="H10" s="67">
        <f>C10*D10*F10</f>
        <v>121.5</v>
      </c>
      <c r="J10" s="41"/>
      <c r="K10" s="30"/>
    </row>
    <row r="11" spans="1:11" s="5" customFormat="1" x14ac:dyDescent="0.35">
      <c r="A11" s="992"/>
      <c r="B11" s="992"/>
      <c r="C11" s="82">
        <f>12*2</f>
        <v>24</v>
      </c>
      <c r="D11" s="25">
        <v>3.3</v>
      </c>
      <c r="E11" s="25"/>
      <c r="F11" s="20">
        <v>2.5</v>
      </c>
      <c r="G11" s="20"/>
      <c r="H11" s="67">
        <f>C11*D11*F11</f>
        <v>197.99999999999997</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319.5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089DA-4D5C-4226-B1EE-81244495D33D}">
  <dimension ref="A1:K41"/>
  <sheetViews>
    <sheetView view="pageBreakPreview" zoomScale="116"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12.2</v>
      </c>
      <c r="C3" s="978"/>
      <c r="D3" s="978"/>
      <c r="E3" s="978"/>
      <c r="F3" s="978"/>
      <c r="G3" s="978"/>
      <c r="H3" s="13"/>
    </row>
    <row r="4" spans="1:11" x14ac:dyDescent="0.35">
      <c r="A4" s="14" t="s">
        <v>49</v>
      </c>
      <c r="B4" s="978">
        <v>6.3</v>
      </c>
      <c r="C4" s="978"/>
      <c r="D4" s="978"/>
      <c r="E4" s="978"/>
      <c r="F4" s="978"/>
      <c r="G4" s="978"/>
      <c r="H4" s="13"/>
    </row>
    <row r="5" spans="1:11" s="5" customFormat="1" ht="30" customHeight="1" x14ac:dyDescent="0.3">
      <c r="A5" s="15" t="s">
        <v>4</v>
      </c>
      <c r="B5" s="978" t="s">
        <v>283</v>
      </c>
      <c r="C5" s="978"/>
      <c r="D5" s="978"/>
      <c r="E5" s="978"/>
      <c r="F5" s="978"/>
      <c r="G5" s="978"/>
      <c r="H5" s="10"/>
    </row>
    <row r="6" spans="1:11" x14ac:dyDescent="0.35">
      <c r="A6" s="14" t="s">
        <v>1</v>
      </c>
      <c r="B6" s="978" t="s">
        <v>59</v>
      </c>
      <c r="C6" s="978"/>
      <c r="D6" s="978"/>
      <c r="E6" s="978"/>
      <c r="F6" s="978"/>
      <c r="G6" s="978"/>
      <c r="H6" s="13"/>
    </row>
    <row r="7" spans="1:11" x14ac:dyDescent="0.35">
      <c r="A7" s="14" t="s">
        <v>3</v>
      </c>
      <c r="B7" s="1007">
        <f>+H15</f>
        <v>144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285</v>
      </c>
      <c r="B10" s="975"/>
      <c r="C10" s="82">
        <v>40</v>
      </c>
      <c r="D10" s="25">
        <v>3</v>
      </c>
      <c r="E10" s="25"/>
      <c r="F10" s="20"/>
      <c r="G10" s="20"/>
      <c r="H10" s="67">
        <f>C10*D10</f>
        <v>120</v>
      </c>
      <c r="J10" s="41"/>
      <c r="K10" s="30"/>
    </row>
    <row r="11" spans="1:11" s="5" customFormat="1" x14ac:dyDescent="0.35">
      <c r="A11" s="992"/>
      <c r="B11" s="992"/>
      <c r="C11" s="82">
        <v>1</v>
      </c>
      <c r="D11" s="25">
        <v>24</v>
      </c>
      <c r="E11" s="25"/>
      <c r="F11" s="20"/>
      <c r="G11" s="20"/>
      <c r="H11" s="67">
        <f>C11*D11</f>
        <v>24</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144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9BDFA-9BAE-4879-9516-2C7C724B458B}">
  <dimension ref="A1:K41"/>
  <sheetViews>
    <sheetView view="pageBreakPreview" zoomScale="116"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13.1</v>
      </c>
      <c r="C3" s="978"/>
      <c r="D3" s="978"/>
      <c r="E3" s="978"/>
      <c r="F3" s="978"/>
      <c r="G3" s="978"/>
      <c r="H3" s="13"/>
    </row>
    <row r="4" spans="1:11" x14ac:dyDescent="0.35">
      <c r="A4" s="14" t="s">
        <v>49</v>
      </c>
      <c r="B4" s="978">
        <v>13.1</v>
      </c>
      <c r="C4" s="978"/>
      <c r="D4" s="978"/>
      <c r="E4" s="978"/>
      <c r="F4" s="978"/>
      <c r="G4" s="978"/>
      <c r="H4" s="13"/>
    </row>
    <row r="5" spans="1:11" s="5" customFormat="1" ht="30" customHeight="1" x14ac:dyDescent="0.35">
      <c r="A5" s="15" t="s">
        <v>4</v>
      </c>
      <c r="B5" s="984" t="s">
        <v>171</v>
      </c>
      <c r="C5" s="985"/>
      <c r="D5" s="985"/>
      <c r="E5" s="985"/>
      <c r="F5" s="985"/>
      <c r="G5" s="985"/>
      <c r="H5" s="10"/>
    </row>
    <row r="6" spans="1:11" x14ac:dyDescent="0.35">
      <c r="A6" s="14" t="s">
        <v>1</v>
      </c>
      <c r="B6" s="993" t="s">
        <v>2</v>
      </c>
      <c r="C6" s="978"/>
      <c r="D6" s="978"/>
      <c r="E6" s="978"/>
      <c r="F6" s="978"/>
      <c r="G6" s="978"/>
      <c r="H6" s="13"/>
    </row>
    <row r="7" spans="1:11" x14ac:dyDescent="0.35">
      <c r="A7" s="14" t="s">
        <v>3</v>
      </c>
      <c r="B7" s="1007">
        <f>+H15</f>
        <v>60.750000000000007</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198</v>
      </c>
      <c r="B10" s="975"/>
      <c r="C10" s="82">
        <v>9</v>
      </c>
      <c r="D10" s="25">
        <v>2.5</v>
      </c>
      <c r="E10" s="25">
        <v>2.7</v>
      </c>
      <c r="F10" s="20"/>
      <c r="G10" s="20"/>
      <c r="H10" s="67">
        <f>C10*D10*E10</f>
        <v>60.750000000000007</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60.750000000000007</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53C31-04AE-4474-9816-E755C7DABF38}">
  <dimension ref="A1:K41"/>
  <sheetViews>
    <sheetView view="pageBreakPreview" zoomScale="116" zoomScaleNormal="100" zoomScaleSheetLayoutView="100" workbookViewId="0">
      <selection activeCell="B5" sqref="B5:G5"/>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13.2</v>
      </c>
      <c r="C3" s="978"/>
      <c r="D3" s="978"/>
      <c r="E3" s="978"/>
      <c r="F3" s="978"/>
      <c r="G3" s="978"/>
      <c r="H3" s="13"/>
    </row>
    <row r="4" spans="1:11" x14ac:dyDescent="0.35">
      <c r="A4" s="14" t="s">
        <v>49</v>
      </c>
      <c r="B4" s="978">
        <v>14.47</v>
      </c>
      <c r="C4" s="978"/>
      <c r="D4" s="978"/>
      <c r="E4" s="978"/>
      <c r="F4" s="978"/>
      <c r="G4" s="978"/>
      <c r="H4" s="13"/>
    </row>
    <row r="5" spans="1:11" s="5" customFormat="1" ht="30" customHeight="1" x14ac:dyDescent="0.35">
      <c r="A5" s="15" t="s">
        <v>4</v>
      </c>
      <c r="B5" s="984" t="s">
        <v>282</v>
      </c>
      <c r="C5" s="985"/>
      <c r="D5" s="985"/>
      <c r="E5" s="985"/>
      <c r="F5" s="985"/>
      <c r="G5" s="985"/>
      <c r="H5" s="10"/>
    </row>
    <row r="6" spans="1:11" x14ac:dyDescent="0.35">
      <c r="A6" s="14" t="s">
        <v>1</v>
      </c>
      <c r="B6" s="993" t="s">
        <v>2</v>
      </c>
      <c r="C6" s="978"/>
      <c r="D6" s="978"/>
      <c r="E6" s="978"/>
      <c r="F6" s="978"/>
      <c r="G6" s="978"/>
      <c r="H6" s="13"/>
    </row>
    <row r="7" spans="1:11" x14ac:dyDescent="0.35">
      <c r="A7" s="14" t="s">
        <v>3</v>
      </c>
      <c r="B7" s="1007">
        <f>+H15</f>
        <v>60.750000000000007</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218</v>
      </c>
      <c r="B10" s="975"/>
      <c r="C10" s="82">
        <v>9</v>
      </c>
      <c r="D10" s="25">
        <v>2.5</v>
      </c>
      <c r="E10" s="25">
        <v>2.7</v>
      </c>
      <c r="F10" s="20"/>
      <c r="G10" s="20"/>
      <c r="H10" s="67">
        <f>C10*D10*E10</f>
        <v>60.750000000000007</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60.750000000000007</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DBB37-FC2F-49A2-9D96-5CB1BE27173D}">
  <dimension ref="A1:K41"/>
  <sheetViews>
    <sheetView view="pageBreakPreview" zoomScale="116" zoomScaleNormal="100" zoomScaleSheetLayoutView="100" workbookViewId="0">
      <selection activeCell="B7" sqref="B7:G7"/>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13.3</v>
      </c>
      <c r="C3" s="978"/>
      <c r="D3" s="978"/>
      <c r="E3" s="978"/>
      <c r="F3" s="978"/>
      <c r="G3" s="978"/>
      <c r="H3" s="13"/>
    </row>
    <row r="4" spans="1:11" x14ac:dyDescent="0.35">
      <c r="A4" s="14" t="s">
        <v>49</v>
      </c>
      <c r="B4" s="978" t="s">
        <v>576</v>
      </c>
      <c r="C4" s="978"/>
      <c r="D4" s="978"/>
      <c r="E4" s="978"/>
      <c r="F4" s="978"/>
      <c r="G4" s="978"/>
      <c r="H4" s="13"/>
    </row>
    <row r="5" spans="1:11" s="5" customFormat="1" ht="30" customHeight="1" x14ac:dyDescent="0.35">
      <c r="A5" s="15" t="s">
        <v>4</v>
      </c>
      <c r="B5" s="984" t="s">
        <v>136</v>
      </c>
      <c r="C5" s="985"/>
      <c r="D5" s="985"/>
      <c r="E5" s="985"/>
      <c r="F5" s="985"/>
      <c r="G5" s="985"/>
      <c r="H5" s="10"/>
    </row>
    <row r="6" spans="1:11" x14ac:dyDescent="0.35">
      <c r="A6" s="14" t="s">
        <v>1</v>
      </c>
      <c r="B6" s="993" t="s">
        <v>59</v>
      </c>
      <c r="C6" s="978"/>
      <c r="D6" s="978"/>
      <c r="E6" s="978"/>
      <c r="F6" s="978"/>
      <c r="G6" s="978"/>
      <c r="H6" s="13"/>
    </row>
    <row r="7" spans="1:11" x14ac:dyDescent="0.35">
      <c r="A7" s="14" t="s">
        <v>3</v>
      </c>
      <c r="B7" s="1007">
        <f>+H15</f>
        <v>71.100000000000009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199</v>
      </c>
      <c r="B10" s="975"/>
      <c r="C10" s="82">
        <v>9</v>
      </c>
      <c r="D10" s="25">
        <f>2.7+2.5+2.7</f>
        <v>7.9</v>
      </c>
      <c r="E10" s="25"/>
      <c r="F10" s="20"/>
      <c r="G10" s="20"/>
      <c r="H10" s="67">
        <f>C10*D10</f>
        <v>71.100000000000009</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71.100000000000009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01182-B351-400C-AEA0-45985E4674E6}">
  <dimension ref="A1:K41"/>
  <sheetViews>
    <sheetView view="pageBreakPreview" topLeftCell="A2" zoomScale="88" zoomScaleNormal="100" zoomScaleSheetLayoutView="100" workbookViewId="0">
      <selection activeCell="I16" sqref="I1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14.1</v>
      </c>
      <c r="C3" s="978"/>
      <c r="D3" s="978"/>
      <c r="E3" s="978"/>
      <c r="F3" s="978"/>
      <c r="G3" s="978"/>
      <c r="H3" s="13"/>
    </row>
    <row r="4" spans="1:11" x14ac:dyDescent="0.35">
      <c r="A4" s="14" t="s">
        <v>49</v>
      </c>
      <c r="B4" s="978">
        <v>15.1</v>
      </c>
      <c r="C4" s="978"/>
      <c r="D4" s="978"/>
      <c r="E4" s="978"/>
      <c r="F4" s="978"/>
      <c r="G4" s="978"/>
      <c r="H4" s="13"/>
    </row>
    <row r="5" spans="1:11" s="5" customFormat="1" ht="30" customHeight="1" x14ac:dyDescent="0.35">
      <c r="A5" s="15" t="s">
        <v>4</v>
      </c>
      <c r="B5" s="984" t="s">
        <v>135</v>
      </c>
      <c r="C5" s="985"/>
      <c r="D5" s="985"/>
      <c r="E5" s="985"/>
      <c r="F5" s="985"/>
      <c r="G5" s="985"/>
      <c r="H5" s="10"/>
    </row>
    <row r="6" spans="1:11" x14ac:dyDescent="0.35">
      <c r="A6" s="14" t="s">
        <v>1</v>
      </c>
      <c r="B6" s="993" t="s">
        <v>2</v>
      </c>
      <c r="C6" s="978"/>
      <c r="D6" s="978"/>
      <c r="E6" s="978"/>
      <c r="F6" s="978"/>
      <c r="G6" s="978"/>
      <c r="H6" s="13"/>
    </row>
    <row r="7" spans="1:11" x14ac:dyDescent="0.35">
      <c r="A7" s="14" t="s">
        <v>3</v>
      </c>
      <c r="B7" s="1007">
        <f>+H15</f>
        <v>60.750000000000007</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54</v>
      </c>
      <c r="B10" s="975"/>
      <c r="C10" s="82">
        <v>9</v>
      </c>
      <c r="D10" s="25">
        <v>2.5</v>
      </c>
      <c r="E10" s="25">
        <v>2.7</v>
      </c>
      <c r="F10" s="20"/>
      <c r="G10" s="20"/>
      <c r="H10" s="67">
        <f>C10*D10*E10</f>
        <v>60.750000000000007</v>
      </c>
      <c r="J10" s="41"/>
      <c r="K10" s="30"/>
    </row>
    <row r="11" spans="1:11" s="5" customFormat="1" x14ac:dyDescent="0.35">
      <c r="A11" s="992"/>
      <c r="B11" s="992"/>
      <c r="C11" s="82"/>
      <c r="D11" s="25"/>
      <c r="E11" s="25"/>
      <c r="F11" s="20"/>
      <c r="G11" s="20"/>
      <c r="H11" s="67">
        <f t="shared" ref="H11:H14" si="0">+C11*D11*E11*F11</f>
        <v>0</v>
      </c>
    </row>
    <row r="12" spans="1:11" s="5" customFormat="1" x14ac:dyDescent="0.35">
      <c r="A12" s="1014"/>
      <c r="B12" s="1015"/>
      <c r="C12" s="82"/>
      <c r="D12" s="25"/>
      <c r="E12" s="25"/>
      <c r="F12" s="20"/>
      <c r="G12" s="20"/>
      <c r="H12" s="67">
        <f t="shared" si="0"/>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60.750000000000007</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1ED9C-EA8D-4CD9-8CD5-698C87C7C57E}">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15.1</v>
      </c>
      <c r="C3" s="978"/>
      <c r="D3" s="978"/>
      <c r="E3" s="978"/>
      <c r="F3" s="978"/>
      <c r="G3" s="978"/>
      <c r="H3" s="13"/>
    </row>
    <row r="4" spans="1:11" x14ac:dyDescent="0.35">
      <c r="A4" s="14" t="s">
        <v>49</v>
      </c>
      <c r="B4" s="978">
        <v>18.14</v>
      </c>
      <c r="C4" s="978"/>
      <c r="D4" s="978"/>
      <c r="E4" s="978"/>
      <c r="F4" s="978"/>
      <c r="G4" s="978"/>
      <c r="H4" s="13"/>
    </row>
    <row r="5" spans="1:11" s="5" customFormat="1" ht="30" customHeight="1" x14ac:dyDescent="0.3">
      <c r="A5" s="15" t="s">
        <v>4</v>
      </c>
      <c r="B5" s="993" t="s">
        <v>224</v>
      </c>
      <c r="C5" s="978"/>
      <c r="D5" s="978"/>
      <c r="E5" s="978"/>
      <c r="F5" s="978"/>
      <c r="G5" s="978"/>
      <c r="H5" s="10"/>
    </row>
    <row r="6" spans="1:11" x14ac:dyDescent="0.35">
      <c r="A6" s="14" t="s">
        <v>1</v>
      </c>
      <c r="B6" s="993" t="s">
        <v>2</v>
      </c>
      <c r="C6" s="978"/>
      <c r="D6" s="978"/>
      <c r="E6" s="978"/>
      <c r="F6" s="978"/>
      <c r="G6" s="978"/>
      <c r="H6" s="13"/>
    </row>
    <row r="7" spans="1:11" x14ac:dyDescent="0.35">
      <c r="A7" s="14" t="s">
        <v>3</v>
      </c>
      <c r="B7" s="1007">
        <f>+H15</f>
        <v>258.75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219</v>
      </c>
      <c r="B10" s="975"/>
      <c r="C10" s="82">
        <v>1</v>
      </c>
      <c r="D10" s="25">
        <v>24.3</v>
      </c>
      <c r="E10" s="25"/>
      <c r="F10" s="20">
        <v>2.5</v>
      </c>
      <c r="G10" s="20"/>
      <c r="H10" s="67">
        <f>C10*D10*F10</f>
        <v>60.75</v>
      </c>
      <c r="J10" s="41"/>
      <c r="K10" s="30"/>
    </row>
    <row r="11" spans="1:11" s="5" customFormat="1" x14ac:dyDescent="0.35">
      <c r="A11" s="992"/>
      <c r="B11" s="992"/>
      <c r="C11" s="82">
        <f>12*2</f>
        <v>24</v>
      </c>
      <c r="D11" s="25">
        <v>3.3</v>
      </c>
      <c r="E11" s="25"/>
      <c r="F11" s="20">
        <v>2.5</v>
      </c>
      <c r="G11" s="20"/>
      <c r="H11" s="67">
        <f>+C11*D11*F11</f>
        <v>197.99999999999997</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258.75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28AC3-1DDD-4E2C-812B-35EFCDFFAFE3}">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15.2</v>
      </c>
      <c r="C3" s="978"/>
      <c r="D3" s="978"/>
      <c r="E3" s="978"/>
      <c r="F3" s="978"/>
      <c r="G3" s="978"/>
      <c r="H3" s="13"/>
    </row>
    <row r="4" spans="1:11" x14ac:dyDescent="0.35">
      <c r="A4" s="14" t="s">
        <v>49</v>
      </c>
      <c r="B4" s="978">
        <v>18.149999999999999</v>
      </c>
      <c r="C4" s="978"/>
      <c r="D4" s="978"/>
      <c r="E4" s="978"/>
      <c r="F4" s="978"/>
      <c r="G4" s="978"/>
      <c r="H4" s="13"/>
    </row>
    <row r="5" spans="1:11" s="5" customFormat="1" ht="30" customHeight="1" x14ac:dyDescent="0.3">
      <c r="A5" s="15" t="s">
        <v>4</v>
      </c>
      <c r="B5" s="993" t="s">
        <v>286</v>
      </c>
      <c r="C5" s="978"/>
      <c r="D5" s="978"/>
      <c r="E5" s="978"/>
      <c r="F5" s="978"/>
      <c r="G5" s="978"/>
      <c r="H5" s="10"/>
    </row>
    <row r="6" spans="1:11" x14ac:dyDescent="0.35">
      <c r="A6" s="14" t="s">
        <v>1</v>
      </c>
      <c r="B6" s="993" t="s">
        <v>59</v>
      </c>
      <c r="C6" s="978"/>
      <c r="D6" s="978"/>
      <c r="E6" s="978"/>
      <c r="F6" s="978"/>
      <c r="G6" s="978"/>
      <c r="H6" s="13"/>
    </row>
    <row r="7" spans="1:11" x14ac:dyDescent="0.35">
      <c r="A7" s="14" t="s">
        <v>3</v>
      </c>
      <c r="B7" s="1007">
        <f>+H15</f>
        <v>124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287</v>
      </c>
      <c r="B10" s="975"/>
      <c r="C10" s="82">
        <v>40</v>
      </c>
      <c r="D10" s="25"/>
      <c r="E10" s="25"/>
      <c r="F10" s="20">
        <v>2.5</v>
      </c>
      <c r="G10" s="20"/>
      <c r="H10" s="67">
        <f>C10*F10</f>
        <v>100</v>
      </c>
      <c r="J10" s="41"/>
      <c r="K10" s="30"/>
    </row>
    <row r="11" spans="1:11" s="5" customFormat="1" x14ac:dyDescent="0.35">
      <c r="A11" s="992"/>
      <c r="B11" s="992"/>
      <c r="C11" s="82">
        <v>1</v>
      </c>
      <c r="D11" s="25"/>
      <c r="E11" s="25"/>
      <c r="F11" s="20">
        <v>24</v>
      </c>
      <c r="G11" s="20"/>
      <c r="H11" s="67">
        <f>C11*F11</f>
        <v>24</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124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39B09-0574-4039-ACF6-06CD85E58124}">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15.3</v>
      </c>
      <c r="C3" s="978"/>
      <c r="D3" s="978"/>
      <c r="E3" s="978"/>
      <c r="F3" s="978"/>
      <c r="G3" s="978"/>
      <c r="H3" s="13"/>
    </row>
    <row r="4" spans="1:11" x14ac:dyDescent="0.35">
      <c r="A4" s="14" t="s">
        <v>49</v>
      </c>
      <c r="B4" s="978" t="s">
        <v>101</v>
      </c>
      <c r="C4" s="978"/>
      <c r="D4" s="978"/>
      <c r="E4" s="978"/>
      <c r="F4" s="978"/>
      <c r="G4" s="978"/>
      <c r="H4" s="13"/>
    </row>
    <row r="5" spans="1:11" s="5" customFormat="1" ht="30" customHeight="1" x14ac:dyDescent="0.3">
      <c r="A5" s="15" t="s">
        <v>4</v>
      </c>
      <c r="B5" s="993" t="s">
        <v>247</v>
      </c>
      <c r="C5" s="978"/>
      <c r="D5" s="978"/>
      <c r="E5" s="978"/>
      <c r="F5" s="978"/>
      <c r="G5" s="978"/>
      <c r="H5" s="10"/>
    </row>
    <row r="6" spans="1:11" x14ac:dyDescent="0.35">
      <c r="A6" s="14" t="s">
        <v>1</v>
      </c>
      <c r="B6" s="978" t="s">
        <v>2</v>
      </c>
      <c r="C6" s="978"/>
      <c r="D6" s="978"/>
      <c r="E6" s="978"/>
      <c r="F6" s="978"/>
      <c r="G6" s="978"/>
      <c r="H6" s="13"/>
    </row>
    <row r="7" spans="1:11" x14ac:dyDescent="0.35">
      <c r="A7" s="14" t="s">
        <v>3</v>
      </c>
      <c r="B7" s="1007">
        <f>+H15</f>
        <v>258.75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220</v>
      </c>
      <c r="B10" s="975"/>
      <c r="C10" s="82">
        <v>1</v>
      </c>
      <c r="D10" s="25">
        <v>24.3</v>
      </c>
      <c r="E10" s="25"/>
      <c r="F10" s="20">
        <v>2.5</v>
      </c>
      <c r="G10" s="20"/>
      <c r="H10" s="67">
        <f>C10*D10*F10</f>
        <v>60.75</v>
      </c>
      <c r="J10" s="41"/>
      <c r="K10" s="30"/>
    </row>
    <row r="11" spans="1:11" s="5" customFormat="1" x14ac:dyDescent="0.35">
      <c r="A11" s="992"/>
      <c r="B11" s="992"/>
      <c r="C11" s="82">
        <f>12*2</f>
        <v>24</v>
      </c>
      <c r="D11" s="25">
        <v>3.3</v>
      </c>
      <c r="E11" s="25"/>
      <c r="F11" s="20">
        <v>2.5</v>
      </c>
      <c r="G11" s="20"/>
      <c r="H11" s="67">
        <f>+C11*D11*F11</f>
        <v>197.99999999999997</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258.75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7934B-A969-4C49-8375-4FBD75F6E8C3}">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15.4</v>
      </c>
      <c r="C3" s="978"/>
      <c r="D3" s="978"/>
      <c r="E3" s="978"/>
      <c r="F3" s="978"/>
      <c r="G3" s="978"/>
      <c r="H3" s="13"/>
    </row>
    <row r="4" spans="1:11" x14ac:dyDescent="0.35">
      <c r="A4" s="14" t="s">
        <v>49</v>
      </c>
      <c r="B4" s="978">
        <v>18.27</v>
      </c>
      <c r="C4" s="978"/>
      <c r="D4" s="978"/>
      <c r="E4" s="978"/>
      <c r="F4" s="978"/>
      <c r="G4" s="978"/>
      <c r="H4" s="13"/>
    </row>
    <row r="5" spans="1:11" s="5" customFormat="1" ht="30" customHeight="1" x14ac:dyDescent="0.3">
      <c r="A5" s="15" t="s">
        <v>4</v>
      </c>
      <c r="B5" s="993" t="s">
        <v>288</v>
      </c>
      <c r="C5" s="978"/>
      <c r="D5" s="978"/>
      <c r="E5" s="978"/>
      <c r="F5" s="978"/>
      <c r="G5" s="978"/>
      <c r="H5" s="10"/>
    </row>
    <row r="6" spans="1:11" x14ac:dyDescent="0.35">
      <c r="A6" s="14" t="s">
        <v>1</v>
      </c>
      <c r="B6" s="978" t="s">
        <v>59</v>
      </c>
      <c r="C6" s="978"/>
      <c r="D6" s="978"/>
      <c r="E6" s="978"/>
      <c r="F6" s="978"/>
      <c r="G6" s="978"/>
      <c r="H6" s="13"/>
    </row>
    <row r="7" spans="1:11" x14ac:dyDescent="0.35">
      <c r="A7" s="14" t="s">
        <v>3</v>
      </c>
      <c r="B7" s="1007">
        <f>+H15</f>
        <v>124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290</v>
      </c>
      <c r="B10" s="975"/>
      <c r="C10" s="82">
        <v>40</v>
      </c>
      <c r="D10" s="25"/>
      <c r="E10" s="25"/>
      <c r="F10" s="20">
        <v>2.5</v>
      </c>
      <c r="G10" s="20"/>
      <c r="H10" s="67">
        <f>C10*F10</f>
        <v>100</v>
      </c>
      <c r="J10" s="41"/>
      <c r="K10" s="30"/>
    </row>
    <row r="11" spans="1:11" s="5" customFormat="1" x14ac:dyDescent="0.35">
      <c r="A11" s="992"/>
      <c r="B11" s="992"/>
      <c r="C11" s="82">
        <v>1</v>
      </c>
      <c r="D11" s="25"/>
      <c r="E11" s="25"/>
      <c r="F11" s="20">
        <v>24</v>
      </c>
      <c r="G11" s="20"/>
      <c r="H11" s="67">
        <f>C11*F11</f>
        <v>24</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124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F4895F-D5C6-45F7-B2B3-D082827F1AC1}">
  <dimension ref="A1:K41"/>
  <sheetViews>
    <sheetView view="pageBreakPreview" zoomScale="117"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16.100000000000001</v>
      </c>
      <c r="C3" s="978"/>
      <c r="D3" s="978"/>
      <c r="E3" s="978"/>
      <c r="F3" s="978"/>
      <c r="G3" s="978"/>
      <c r="H3" s="13"/>
    </row>
    <row r="4" spans="1:11" x14ac:dyDescent="0.35">
      <c r="A4" s="14" t="s">
        <v>49</v>
      </c>
      <c r="B4" s="978">
        <v>10.17</v>
      </c>
      <c r="C4" s="978"/>
      <c r="D4" s="978"/>
      <c r="E4" s="978"/>
      <c r="F4" s="978"/>
      <c r="G4" s="978"/>
      <c r="H4" s="13"/>
    </row>
    <row r="5" spans="1:11" s="5" customFormat="1" ht="30" customHeight="1" x14ac:dyDescent="0.3">
      <c r="A5" s="15" t="s">
        <v>4</v>
      </c>
      <c r="B5" s="993" t="s">
        <v>225</v>
      </c>
      <c r="C5" s="978"/>
      <c r="D5" s="978"/>
      <c r="E5" s="978"/>
      <c r="F5" s="978"/>
      <c r="G5" s="978"/>
      <c r="H5" s="10"/>
    </row>
    <row r="6" spans="1:11" x14ac:dyDescent="0.35">
      <c r="A6" s="14" t="s">
        <v>1</v>
      </c>
      <c r="B6" s="993" t="s">
        <v>2</v>
      </c>
      <c r="C6" s="978"/>
      <c r="D6" s="978"/>
      <c r="E6" s="978"/>
      <c r="F6" s="978"/>
      <c r="G6" s="978"/>
      <c r="H6" s="13"/>
    </row>
    <row r="7" spans="1:11" x14ac:dyDescent="0.35">
      <c r="A7" s="14" t="s">
        <v>3</v>
      </c>
      <c r="B7" s="1007">
        <f>+H15</f>
        <v>63</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226</v>
      </c>
      <c r="B10" s="975"/>
      <c r="C10" s="82">
        <v>9</v>
      </c>
      <c r="D10" s="25">
        <v>2</v>
      </c>
      <c r="E10" s="25"/>
      <c r="F10" s="20">
        <v>3.5</v>
      </c>
      <c r="G10" s="20"/>
      <c r="H10" s="67">
        <f>C10*D10*F10</f>
        <v>63</v>
      </c>
      <c r="J10" s="41"/>
      <c r="K10" s="30"/>
    </row>
    <row r="11" spans="1:11" s="5" customFormat="1" x14ac:dyDescent="0.35">
      <c r="A11" s="992"/>
      <c r="B11" s="992"/>
      <c r="C11" s="82"/>
      <c r="D11" s="25"/>
      <c r="E11" s="25"/>
      <c r="F11" s="20"/>
      <c r="G11" s="20"/>
      <c r="H11" s="67">
        <f>+C11*D11*F11</f>
        <v>0</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63</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B2347-A815-4B50-A4BC-44CEEB800FA8}">
  <dimension ref="A1:K41"/>
  <sheetViews>
    <sheetView view="pageBreakPreview" zoomScale="88" zoomScaleNormal="100" zoomScaleSheetLayoutView="100" workbookViewId="0">
      <selection activeCell="F8" sqref="F8"/>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17.100000000000001</v>
      </c>
      <c r="C3" s="978"/>
      <c r="D3" s="978"/>
      <c r="E3" s="978"/>
      <c r="F3" s="978"/>
      <c r="G3" s="978"/>
      <c r="H3" s="13"/>
    </row>
    <row r="4" spans="1:11" x14ac:dyDescent="0.35">
      <c r="A4" s="14" t="s">
        <v>49</v>
      </c>
      <c r="B4" s="978">
        <v>12.14</v>
      </c>
      <c r="C4" s="978"/>
      <c r="D4" s="978"/>
      <c r="E4" s="978"/>
      <c r="F4" s="978"/>
      <c r="G4" s="978"/>
      <c r="H4" s="13"/>
    </row>
    <row r="5" spans="1:11" s="5" customFormat="1" ht="30" customHeight="1" x14ac:dyDescent="0.3">
      <c r="A5" s="15" t="s">
        <v>4</v>
      </c>
      <c r="B5" s="993" t="s">
        <v>362</v>
      </c>
      <c r="C5" s="978"/>
      <c r="D5" s="978"/>
      <c r="E5" s="978"/>
      <c r="F5" s="978"/>
      <c r="G5" s="978"/>
      <c r="H5" s="10"/>
    </row>
    <row r="6" spans="1:11" x14ac:dyDescent="0.35">
      <c r="A6" s="14" t="s">
        <v>1</v>
      </c>
      <c r="B6" s="993" t="s">
        <v>129</v>
      </c>
      <c r="C6" s="978"/>
      <c r="D6" s="978"/>
      <c r="E6" s="978"/>
      <c r="F6" s="978"/>
      <c r="G6" s="978"/>
      <c r="H6" s="13"/>
    </row>
    <row r="7" spans="1:11" x14ac:dyDescent="0.35">
      <c r="A7" s="14" t="s">
        <v>3</v>
      </c>
      <c r="B7" s="1007">
        <f>+H15</f>
        <v>1</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227</v>
      </c>
      <c r="B10" s="975"/>
      <c r="C10" s="82">
        <v>1</v>
      </c>
      <c r="D10" s="25"/>
      <c r="E10" s="25"/>
      <c r="F10" s="20"/>
      <c r="G10" s="20"/>
      <c r="H10" s="67">
        <f>C10</f>
        <v>1</v>
      </c>
      <c r="J10" s="41"/>
      <c r="K10" s="30"/>
    </row>
    <row r="11" spans="1:11" s="5" customFormat="1" x14ac:dyDescent="0.35">
      <c r="A11" s="992"/>
      <c r="B11" s="992"/>
      <c r="C11" s="82"/>
      <c r="D11" s="25"/>
      <c r="E11" s="25"/>
      <c r="F11" s="20"/>
      <c r="G11" s="20"/>
      <c r="H11" s="67">
        <f>+C11*D11*F11</f>
        <v>0</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1</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5D518-8331-4B1B-90F3-C2F129688B25}">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17.2</v>
      </c>
      <c r="C3" s="978"/>
      <c r="D3" s="978"/>
      <c r="E3" s="978"/>
      <c r="F3" s="978"/>
      <c r="G3" s="978"/>
      <c r="H3" s="13"/>
    </row>
    <row r="4" spans="1:11" x14ac:dyDescent="0.35">
      <c r="A4" s="14" t="s">
        <v>49</v>
      </c>
      <c r="B4" s="978">
        <v>12.2</v>
      </c>
      <c r="C4" s="978"/>
      <c r="D4" s="978"/>
      <c r="E4" s="978"/>
      <c r="F4" s="978"/>
      <c r="G4" s="978"/>
      <c r="H4" s="13"/>
    </row>
    <row r="5" spans="1:11" s="5" customFormat="1" ht="30" customHeight="1" x14ac:dyDescent="0.3">
      <c r="A5" s="15" t="s">
        <v>4</v>
      </c>
      <c r="B5" s="993" t="s">
        <v>201</v>
      </c>
      <c r="C5" s="978"/>
      <c r="D5" s="978"/>
      <c r="E5" s="978"/>
      <c r="F5" s="978"/>
      <c r="G5" s="978"/>
      <c r="H5" s="10"/>
    </row>
    <row r="6" spans="1:11" x14ac:dyDescent="0.35">
      <c r="A6" s="14" t="s">
        <v>1</v>
      </c>
      <c r="B6" s="993" t="s">
        <v>129</v>
      </c>
      <c r="C6" s="978"/>
      <c r="D6" s="978"/>
      <c r="E6" s="978"/>
      <c r="F6" s="978"/>
      <c r="G6" s="978"/>
      <c r="H6" s="13"/>
    </row>
    <row r="7" spans="1:11" x14ac:dyDescent="0.35">
      <c r="A7" s="14" t="s">
        <v>3</v>
      </c>
      <c r="B7" s="1007">
        <f>+H15</f>
        <v>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228</v>
      </c>
      <c r="B10" s="975"/>
      <c r="C10" s="82">
        <v>9</v>
      </c>
      <c r="D10" s="25"/>
      <c r="E10" s="25"/>
      <c r="F10" s="20"/>
      <c r="G10" s="20"/>
      <c r="H10" s="67">
        <f>C10</f>
        <v>9</v>
      </c>
      <c r="J10" s="41"/>
      <c r="K10" s="30"/>
    </row>
    <row r="11" spans="1:11" s="5" customFormat="1" x14ac:dyDescent="0.35">
      <c r="A11" s="992"/>
      <c r="B11" s="992"/>
      <c r="C11" s="82"/>
      <c r="D11" s="25"/>
      <c r="E11" s="25"/>
      <c r="F11" s="20"/>
      <c r="G11" s="20"/>
      <c r="H11" s="67">
        <f>+C11*D11*F11</f>
        <v>0</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BDE98-B376-48C8-9294-BF2E8696D12B}">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17.3</v>
      </c>
      <c r="C3" s="978"/>
      <c r="D3" s="978"/>
      <c r="E3" s="978"/>
      <c r="F3" s="978"/>
      <c r="G3" s="978"/>
      <c r="H3" s="13"/>
    </row>
    <row r="4" spans="1:11" x14ac:dyDescent="0.35">
      <c r="A4" s="14" t="s">
        <v>49</v>
      </c>
      <c r="B4" s="978">
        <v>12.9</v>
      </c>
      <c r="C4" s="978"/>
      <c r="D4" s="978"/>
      <c r="E4" s="978"/>
      <c r="F4" s="978"/>
      <c r="G4" s="978"/>
      <c r="H4" s="13"/>
    </row>
    <row r="5" spans="1:11" s="5" customFormat="1" ht="30" customHeight="1" x14ac:dyDescent="0.3">
      <c r="A5" s="15" t="s">
        <v>4</v>
      </c>
      <c r="B5" s="993" t="s">
        <v>203</v>
      </c>
      <c r="C5" s="978"/>
      <c r="D5" s="978"/>
      <c r="E5" s="978"/>
      <c r="F5" s="978"/>
      <c r="G5" s="978"/>
      <c r="H5" s="10"/>
    </row>
    <row r="6" spans="1:11" x14ac:dyDescent="0.35">
      <c r="A6" s="14" t="s">
        <v>1</v>
      </c>
      <c r="B6" s="993" t="s">
        <v>129</v>
      </c>
      <c r="C6" s="978"/>
      <c r="D6" s="978"/>
      <c r="E6" s="978"/>
      <c r="F6" s="978"/>
      <c r="G6" s="978"/>
      <c r="H6" s="13"/>
    </row>
    <row r="7" spans="1:11" x14ac:dyDescent="0.35">
      <c r="A7" s="14" t="s">
        <v>3</v>
      </c>
      <c r="B7" s="1007">
        <f>+H15</f>
        <v>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228</v>
      </c>
      <c r="B10" s="975"/>
      <c r="C10" s="82">
        <v>9</v>
      </c>
      <c r="D10" s="25"/>
      <c r="E10" s="25"/>
      <c r="F10" s="20"/>
      <c r="G10" s="20"/>
      <c r="H10" s="67">
        <f>C10</f>
        <v>9</v>
      </c>
      <c r="J10" s="41"/>
      <c r="K10" s="30"/>
    </row>
    <row r="11" spans="1:11" s="5" customFormat="1" x14ac:dyDescent="0.35">
      <c r="A11" s="992"/>
      <c r="B11" s="992"/>
      <c r="C11" s="82"/>
      <c r="D11" s="25"/>
      <c r="E11" s="25"/>
      <c r="F11" s="20"/>
      <c r="G11" s="20"/>
      <c r="H11" s="67">
        <f>+C11*D11*F11</f>
        <v>0</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51779-9E95-4A7A-880A-4AD8604ACEC4}">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17.399999999999999</v>
      </c>
      <c r="C3" s="978"/>
      <c r="D3" s="978"/>
      <c r="E3" s="978"/>
      <c r="F3" s="978"/>
      <c r="G3" s="978"/>
      <c r="H3" s="13"/>
    </row>
    <row r="4" spans="1:11" x14ac:dyDescent="0.35">
      <c r="A4" s="14" t="s">
        <v>49</v>
      </c>
      <c r="B4" s="978">
        <v>12.113</v>
      </c>
      <c r="C4" s="978"/>
      <c r="D4" s="978"/>
      <c r="E4" s="978"/>
      <c r="F4" s="978"/>
      <c r="G4" s="978"/>
      <c r="H4" s="13"/>
    </row>
    <row r="5" spans="1:11" s="5" customFormat="1" ht="30" customHeight="1" x14ac:dyDescent="0.3">
      <c r="A5" s="15" t="s">
        <v>4</v>
      </c>
      <c r="B5" s="999" t="s">
        <v>580</v>
      </c>
      <c r="C5" s="1000"/>
      <c r="D5" s="1000"/>
      <c r="E5" s="1000"/>
      <c r="F5" s="1000"/>
      <c r="G5" s="1000"/>
      <c r="H5" s="10"/>
    </row>
    <row r="6" spans="1:11" ht="15" customHeight="1" x14ac:dyDescent="0.35">
      <c r="A6" s="14" t="s">
        <v>1</v>
      </c>
      <c r="B6" s="993" t="s">
        <v>129</v>
      </c>
      <c r="C6" s="978"/>
      <c r="D6" s="978"/>
      <c r="E6" s="978"/>
      <c r="F6" s="978"/>
      <c r="G6" s="978"/>
      <c r="H6" s="13"/>
    </row>
    <row r="7" spans="1:11" x14ac:dyDescent="0.35">
      <c r="A7" s="14" t="s">
        <v>3</v>
      </c>
      <c r="B7" s="1007">
        <f>+H15</f>
        <v>36</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229</v>
      </c>
      <c r="B10" s="975"/>
      <c r="C10" s="82">
        <f>4*9</f>
        <v>36</v>
      </c>
      <c r="D10" s="25"/>
      <c r="E10" s="25"/>
      <c r="F10" s="20"/>
      <c r="G10" s="20"/>
      <c r="H10" s="67">
        <f>C10</f>
        <v>36</v>
      </c>
      <c r="J10" s="41"/>
      <c r="K10" s="30"/>
    </row>
    <row r="11" spans="1:11" s="5" customFormat="1" x14ac:dyDescent="0.35">
      <c r="A11" s="992"/>
      <c r="B11" s="992"/>
      <c r="C11" s="82"/>
      <c r="D11" s="25"/>
      <c r="E11" s="25"/>
      <c r="F11" s="20"/>
      <c r="G11" s="20"/>
      <c r="H11" s="67">
        <f>+C11*D11*F11</f>
        <v>0</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36</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E84BB-3DFD-4E3C-90A9-7C61517AF024}">
  <dimension ref="A1:K41"/>
  <sheetViews>
    <sheetView view="pageBreakPreview" zoomScale="102"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17.5</v>
      </c>
      <c r="C3" s="978"/>
      <c r="D3" s="978"/>
      <c r="E3" s="978"/>
      <c r="F3" s="978"/>
      <c r="G3" s="978"/>
      <c r="H3" s="13"/>
    </row>
    <row r="4" spans="1:11" x14ac:dyDescent="0.35">
      <c r="A4" s="14" t="s">
        <v>49</v>
      </c>
      <c r="B4" s="978" t="s">
        <v>386</v>
      </c>
      <c r="C4" s="978"/>
      <c r="D4" s="978"/>
      <c r="E4" s="978"/>
      <c r="F4" s="978"/>
      <c r="G4" s="978"/>
      <c r="H4" s="13"/>
    </row>
    <row r="5" spans="1:11" s="5" customFormat="1" ht="30" customHeight="1" x14ac:dyDescent="0.3">
      <c r="A5" s="15" t="s">
        <v>4</v>
      </c>
      <c r="B5" s="999" t="s">
        <v>385</v>
      </c>
      <c r="C5" s="1000"/>
      <c r="D5" s="1000"/>
      <c r="E5" s="1000"/>
      <c r="F5" s="1000"/>
      <c r="G5" s="1000"/>
      <c r="H5" s="10"/>
    </row>
    <row r="6" spans="1:11" ht="15" customHeight="1" x14ac:dyDescent="0.35">
      <c r="A6" s="14" t="s">
        <v>1</v>
      </c>
      <c r="B6" s="993" t="s">
        <v>314</v>
      </c>
      <c r="C6" s="978"/>
      <c r="D6" s="978"/>
      <c r="E6" s="978"/>
      <c r="F6" s="978"/>
      <c r="G6" s="978"/>
      <c r="H6" s="13"/>
    </row>
    <row r="7" spans="1:11" x14ac:dyDescent="0.35">
      <c r="A7" s="14" t="s">
        <v>3</v>
      </c>
      <c r="B7" s="1007">
        <f>+H15</f>
        <v>24.3</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229</v>
      </c>
      <c r="B10" s="975"/>
      <c r="C10" s="82"/>
      <c r="D10" s="25">
        <v>24.3</v>
      </c>
      <c r="E10" s="25"/>
      <c r="F10" s="20"/>
      <c r="G10" s="20"/>
      <c r="H10" s="67">
        <f>D10</f>
        <v>24.3</v>
      </c>
      <c r="J10" s="41"/>
      <c r="K10" s="30"/>
    </row>
    <row r="11" spans="1:11" s="5" customFormat="1" x14ac:dyDescent="0.35">
      <c r="A11" s="992"/>
      <c r="B11" s="992"/>
      <c r="C11" s="82"/>
      <c r="D11" s="25"/>
      <c r="E11" s="25"/>
      <c r="F11" s="20"/>
      <c r="G11" s="20"/>
      <c r="H11" s="67">
        <f>+C11*D11*F11</f>
        <v>0</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24.3</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63903-BD51-415E-89D3-98C8A5778BAB}">
  <dimension ref="A1:K41"/>
  <sheetViews>
    <sheetView view="pageBreakPreview" zoomScale="88" zoomScaleNormal="100" zoomScaleSheetLayoutView="100" workbookViewId="0">
      <selection activeCell="G14" sqref="G14"/>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17.600000000000001</v>
      </c>
      <c r="C3" s="978"/>
      <c r="D3" s="978"/>
      <c r="E3" s="978"/>
      <c r="F3" s="978"/>
      <c r="G3" s="978"/>
      <c r="H3" s="13"/>
    </row>
    <row r="4" spans="1:11" x14ac:dyDescent="0.35">
      <c r="A4" s="14" t="s">
        <v>49</v>
      </c>
      <c r="B4" s="978" t="s">
        <v>389</v>
      </c>
      <c r="C4" s="978"/>
      <c r="D4" s="978"/>
      <c r="E4" s="978"/>
      <c r="F4" s="978"/>
      <c r="G4" s="978"/>
      <c r="H4" s="13"/>
    </row>
    <row r="5" spans="1:11" s="5" customFormat="1" ht="30" customHeight="1" x14ac:dyDescent="0.3">
      <c r="A5" s="15" t="s">
        <v>4</v>
      </c>
      <c r="B5" s="993" t="s">
        <v>387</v>
      </c>
      <c r="C5" s="978"/>
      <c r="D5" s="978"/>
      <c r="E5" s="978"/>
      <c r="F5" s="978"/>
      <c r="G5" s="978"/>
      <c r="H5" s="10"/>
    </row>
    <row r="6" spans="1:11" ht="15" customHeight="1" x14ac:dyDescent="0.35">
      <c r="A6" s="14" t="s">
        <v>1</v>
      </c>
      <c r="B6" s="993" t="s">
        <v>59</v>
      </c>
      <c r="C6" s="978"/>
      <c r="D6" s="978"/>
      <c r="E6" s="978"/>
      <c r="F6" s="978"/>
      <c r="G6" s="978"/>
      <c r="H6" s="13"/>
    </row>
    <row r="7" spans="1:11" x14ac:dyDescent="0.35">
      <c r="A7" s="14" t="s">
        <v>3</v>
      </c>
      <c r="B7" s="1007">
        <f>+H15</f>
        <v>24.3</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390</v>
      </c>
      <c r="B10" s="975"/>
      <c r="C10" s="82"/>
      <c r="D10" s="25">
        <v>24.3</v>
      </c>
      <c r="E10" s="25"/>
      <c r="F10" s="20"/>
      <c r="G10" s="20"/>
      <c r="H10" s="67">
        <f>D10</f>
        <v>24.3</v>
      </c>
      <c r="J10" s="41"/>
      <c r="K10" s="30"/>
    </row>
    <row r="11" spans="1:11" s="5" customFormat="1" x14ac:dyDescent="0.35">
      <c r="A11" s="992"/>
      <c r="B11" s="992"/>
      <c r="C11" s="82"/>
      <c r="D11" s="25"/>
      <c r="E11" s="25"/>
      <c r="F11" s="20"/>
      <c r="G11" s="20"/>
      <c r="H11" s="67">
        <f>+C11*D11*F11</f>
        <v>0</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24.3</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18E49-7352-4C55-9FDB-BBA4986CAD95}">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18.100000000000001</v>
      </c>
      <c r="C3" s="978"/>
      <c r="D3" s="978"/>
      <c r="E3" s="978"/>
      <c r="F3" s="978"/>
      <c r="G3" s="978"/>
      <c r="H3" s="13"/>
    </row>
    <row r="4" spans="1:11" x14ac:dyDescent="0.35">
      <c r="A4" s="14" t="s">
        <v>49</v>
      </c>
      <c r="B4" s="978" t="s">
        <v>555</v>
      </c>
      <c r="C4" s="978"/>
      <c r="D4" s="978"/>
      <c r="E4" s="978"/>
      <c r="F4" s="978"/>
      <c r="G4" s="978"/>
      <c r="H4" s="13"/>
    </row>
    <row r="5" spans="1:11" s="5" customFormat="1" ht="30" customHeight="1" x14ac:dyDescent="0.3">
      <c r="A5" s="15" t="s">
        <v>4</v>
      </c>
      <c r="B5" s="993" t="s">
        <v>50</v>
      </c>
      <c r="C5" s="978"/>
      <c r="D5" s="978"/>
      <c r="E5" s="978"/>
      <c r="F5" s="978"/>
      <c r="G5" s="978"/>
      <c r="H5" s="10"/>
    </row>
    <row r="6" spans="1:11" ht="15" customHeight="1" x14ac:dyDescent="0.35">
      <c r="A6" s="14" t="s">
        <v>1</v>
      </c>
      <c r="B6" s="978" t="s">
        <v>2</v>
      </c>
      <c r="C6" s="978"/>
      <c r="D6" s="978"/>
      <c r="E6" s="978"/>
      <c r="F6" s="978"/>
      <c r="G6" s="978"/>
      <c r="H6" s="13"/>
    </row>
    <row r="7" spans="1:11" x14ac:dyDescent="0.35">
      <c r="A7" s="14" t="s">
        <v>3</v>
      </c>
      <c r="B7" s="1007">
        <f>+H15</f>
        <v>3.75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249</v>
      </c>
      <c r="B10" s="975"/>
      <c r="C10" s="82"/>
      <c r="D10" s="25">
        <v>3.75</v>
      </c>
      <c r="E10" s="25">
        <v>1</v>
      </c>
      <c r="F10" s="20"/>
      <c r="G10" s="20"/>
      <c r="H10" s="67">
        <f>D10*E10</f>
        <v>3.75</v>
      </c>
      <c r="J10" s="41"/>
      <c r="K10" s="30"/>
    </row>
    <row r="11" spans="1:11" s="5" customFormat="1" x14ac:dyDescent="0.35">
      <c r="A11" s="992"/>
      <c r="B11" s="992"/>
      <c r="C11" s="82"/>
      <c r="D11" s="25"/>
      <c r="E11" s="25"/>
      <c r="F11" s="20"/>
      <c r="G11" s="20"/>
      <c r="H11" s="67">
        <f>+C11*D11*F11</f>
        <v>0</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3.75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178C5-0553-463A-BF94-67318B29267C}">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6" width="8.81640625" customWidth="1"/>
    <col min="7" max="7" width="10.81640625"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18.2</v>
      </c>
      <c r="C3" s="978"/>
      <c r="D3" s="978"/>
      <c r="E3" s="978"/>
      <c r="F3" s="978"/>
      <c r="G3" s="978"/>
      <c r="H3" s="13"/>
    </row>
    <row r="4" spans="1:11" x14ac:dyDescent="0.35">
      <c r="A4" s="14" t="s">
        <v>49</v>
      </c>
      <c r="B4" s="978" t="s">
        <v>577</v>
      </c>
      <c r="C4" s="978"/>
      <c r="D4" s="978"/>
      <c r="E4" s="978"/>
      <c r="F4" s="978"/>
      <c r="G4" s="978"/>
      <c r="H4" s="13"/>
    </row>
    <row r="5" spans="1:11" s="5" customFormat="1" ht="30" customHeight="1" x14ac:dyDescent="0.3">
      <c r="A5" s="15" t="s">
        <v>4</v>
      </c>
      <c r="B5" s="978" t="s">
        <v>113</v>
      </c>
      <c r="C5" s="978"/>
      <c r="D5" s="978"/>
      <c r="E5" s="978"/>
      <c r="F5" s="978"/>
      <c r="G5" s="978"/>
      <c r="H5" s="10"/>
    </row>
    <row r="6" spans="1:11" ht="15" customHeight="1" x14ac:dyDescent="0.35">
      <c r="A6" s="14" t="s">
        <v>1</v>
      </c>
      <c r="B6" s="978" t="s">
        <v>2</v>
      </c>
      <c r="C6" s="978"/>
      <c r="D6" s="978"/>
      <c r="E6" s="978"/>
      <c r="F6" s="978"/>
      <c r="G6" s="978"/>
      <c r="H6" s="13"/>
    </row>
    <row r="7" spans="1:11" x14ac:dyDescent="0.35">
      <c r="A7" s="14" t="s">
        <v>3</v>
      </c>
      <c r="B7" s="1007">
        <f>+H15</f>
        <v>25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15" customHeight="1" x14ac:dyDescent="0.35">
      <c r="A10" s="974" t="s">
        <v>250</v>
      </c>
      <c r="B10" s="975"/>
      <c r="C10" s="82"/>
      <c r="D10" s="25">
        <v>5</v>
      </c>
      <c r="E10" s="25">
        <v>5</v>
      </c>
      <c r="F10" s="20"/>
      <c r="G10" s="20"/>
      <c r="H10" s="67">
        <f>D10*E10</f>
        <v>25</v>
      </c>
      <c r="J10" s="41"/>
      <c r="K10" s="30"/>
    </row>
    <row r="11" spans="1:11" s="5" customFormat="1" x14ac:dyDescent="0.35">
      <c r="A11" s="992"/>
      <c r="B11" s="992"/>
      <c r="C11" s="82"/>
      <c r="D11" s="25"/>
      <c r="E11" s="25"/>
      <c r="F11" s="20"/>
      <c r="G11" s="20"/>
      <c r="H11" s="67">
        <f>+C11*D11*F11</f>
        <v>0</v>
      </c>
    </row>
    <row r="12" spans="1:11" s="5" customFormat="1" x14ac:dyDescent="0.35">
      <c r="A12" s="1014"/>
      <c r="B12" s="1015"/>
      <c r="C12" s="82"/>
      <c r="D12" s="25"/>
      <c r="E12" s="25"/>
      <c r="F12" s="20"/>
      <c r="G12" s="20"/>
      <c r="H12" s="67">
        <f t="shared" ref="H12:H14" si="0">+C12*D12*E12*F12</f>
        <v>0</v>
      </c>
    </row>
    <row r="13" spans="1:11" x14ac:dyDescent="0.35">
      <c r="A13" s="992"/>
      <c r="B13" s="992"/>
      <c r="C13" s="26"/>
      <c r="D13" s="25"/>
      <c r="E13" s="25"/>
      <c r="F13" s="20"/>
      <c r="G13" s="8"/>
      <c r="H13" s="67">
        <f t="shared" si="0"/>
        <v>0</v>
      </c>
    </row>
    <row r="14" spans="1:11" x14ac:dyDescent="0.35">
      <c r="A14" s="1014"/>
      <c r="B14" s="1015"/>
      <c r="C14" s="26"/>
      <c r="D14" s="25"/>
      <c r="E14" s="25"/>
      <c r="F14" s="20"/>
      <c r="G14" s="8"/>
      <c r="H14" s="67">
        <f t="shared" si="0"/>
        <v>0</v>
      </c>
    </row>
    <row r="15" spans="1:11" ht="15" customHeight="1" x14ac:dyDescent="0.35">
      <c r="A15" s="965" t="s">
        <v>5</v>
      </c>
      <c r="B15" s="966"/>
      <c r="C15" s="966"/>
      <c r="D15" s="966"/>
      <c r="E15" s="966"/>
      <c r="F15" s="966"/>
      <c r="G15" s="967"/>
      <c r="H15" s="121">
        <f>SUM(H10:H14)</f>
        <v>25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7" orientation="portrait"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1F130-ADDD-4508-A03D-1A9365B696C2}">
  <dimension ref="A1:K40"/>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3" width="6.81640625" customWidth="1"/>
    <col min="4" max="4" width="4.81640625"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19.100000000000001</v>
      </c>
      <c r="C3" s="978"/>
      <c r="D3" s="978"/>
      <c r="E3" s="978"/>
      <c r="F3" s="978"/>
      <c r="G3" s="978"/>
      <c r="H3" s="13"/>
    </row>
    <row r="4" spans="1:11" x14ac:dyDescent="0.35">
      <c r="A4" s="14" t="s">
        <v>49</v>
      </c>
      <c r="B4" s="978" t="s">
        <v>555</v>
      </c>
      <c r="C4" s="978"/>
      <c r="D4" s="978"/>
      <c r="E4" s="978"/>
      <c r="F4" s="978"/>
      <c r="G4" s="978"/>
      <c r="H4" s="13"/>
    </row>
    <row r="5" spans="1:11" s="5" customFormat="1" ht="30" customHeight="1" x14ac:dyDescent="0.3">
      <c r="A5" s="15" t="s">
        <v>4</v>
      </c>
      <c r="B5" s="978" t="s">
        <v>50</v>
      </c>
      <c r="C5" s="978"/>
      <c r="D5" s="978"/>
      <c r="E5" s="978"/>
      <c r="F5" s="978"/>
      <c r="G5" s="978"/>
      <c r="H5" s="10"/>
    </row>
    <row r="6" spans="1:11" ht="15" customHeight="1" x14ac:dyDescent="0.35">
      <c r="A6" s="14" t="s">
        <v>1</v>
      </c>
      <c r="B6" s="978" t="s">
        <v>114</v>
      </c>
      <c r="C6" s="978"/>
      <c r="D6" s="978"/>
      <c r="E6" s="978"/>
      <c r="F6" s="978"/>
      <c r="G6" s="978"/>
      <c r="H6" s="13"/>
    </row>
    <row r="7" spans="1:11" x14ac:dyDescent="0.35">
      <c r="A7" s="14" t="s">
        <v>3</v>
      </c>
      <c r="B7" s="1007">
        <f>+H14</f>
        <v>0</v>
      </c>
      <c r="C7" s="1007"/>
      <c r="D7" s="1007"/>
      <c r="E7" s="1007"/>
      <c r="F7" s="1007"/>
      <c r="G7" s="1007"/>
      <c r="H7" s="13"/>
    </row>
    <row r="8" spans="1:11" x14ac:dyDescent="0.35">
      <c r="A8" s="11"/>
      <c r="B8" s="12"/>
      <c r="C8" s="12"/>
      <c r="D8" s="12"/>
      <c r="E8" s="12"/>
      <c r="F8" s="12"/>
      <c r="G8" s="12"/>
      <c r="H8" s="13"/>
    </row>
    <row r="9" spans="1:11" s="5" customFormat="1" ht="15" customHeight="1" x14ac:dyDescent="0.3">
      <c r="A9" s="972" t="s">
        <v>9</v>
      </c>
      <c r="B9" s="973"/>
      <c r="C9" s="1008" t="s">
        <v>46</v>
      </c>
      <c r="D9" s="967"/>
      <c r="E9" s="16" t="s">
        <v>206</v>
      </c>
      <c r="F9" s="16"/>
      <c r="G9" s="16" t="s">
        <v>207</v>
      </c>
      <c r="H9" s="17" t="s">
        <v>14</v>
      </c>
      <c r="J9" s="41"/>
      <c r="K9" s="30"/>
    </row>
    <row r="10" spans="1:11" s="5" customFormat="1" x14ac:dyDescent="0.3">
      <c r="A10" s="1009" t="s">
        <v>191</v>
      </c>
      <c r="B10" s="1010"/>
      <c r="C10" s="1002" t="s">
        <v>208</v>
      </c>
      <c r="D10" s="1003"/>
      <c r="E10" s="25">
        <f>5*5*1.1</f>
        <v>27.500000000000004</v>
      </c>
      <c r="F10" s="25"/>
      <c r="G10" s="20">
        <v>5.0999999999999996</v>
      </c>
      <c r="H10" s="67">
        <f>+E10*G10</f>
        <v>140.25</v>
      </c>
    </row>
    <row r="11" spans="1:11" s="5" customFormat="1" x14ac:dyDescent="0.3">
      <c r="A11" s="1001"/>
      <c r="B11" s="987"/>
      <c r="C11" s="1002"/>
      <c r="D11" s="1003"/>
      <c r="E11" s="82"/>
      <c r="F11" s="20"/>
      <c r="G11" s="20"/>
      <c r="H11" s="67">
        <f t="shared" ref="H11" si="0">+E11*F11*G11</f>
        <v>0</v>
      </c>
    </row>
    <row r="12" spans="1:11" x14ac:dyDescent="0.35">
      <c r="A12" s="1009"/>
      <c r="B12" s="1010"/>
      <c r="C12" s="1002"/>
      <c r="D12" s="1003"/>
      <c r="E12" s="25"/>
      <c r="F12" s="25"/>
      <c r="G12" s="20"/>
      <c r="H12" s="67">
        <f>+E12*F12*G12</f>
        <v>0</v>
      </c>
    </row>
    <row r="13" spans="1:11" x14ac:dyDescent="0.35">
      <c r="A13" s="1001"/>
      <c r="B13" s="987"/>
      <c r="C13" s="1002"/>
      <c r="D13" s="1003"/>
      <c r="E13" s="82"/>
      <c r="F13" s="20"/>
      <c r="G13" s="20"/>
      <c r="H13" s="67">
        <f t="shared" ref="H13:H14" si="1">+E13*F13*G13</f>
        <v>0</v>
      </c>
    </row>
    <row r="14" spans="1:11" ht="15" customHeight="1" x14ac:dyDescent="0.35">
      <c r="A14" s="1013"/>
      <c r="B14" s="977"/>
      <c r="C14" s="1002"/>
      <c r="D14" s="1003"/>
      <c r="E14" s="39"/>
      <c r="F14" s="76"/>
      <c r="G14" s="20"/>
      <c r="H14" s="67">
        <f t="shared" si="1"/>
        <v>0</v>
      </c>
    </row>
    <row r="15" spans="1:11" x14ac:dyDescent="0.35">
      <c r="A15" s="965" t="s">
        <v>5</v>
      </c>
      <c r="B15" s="966"/>
      <c r="C15" s="966"/>
      <c r="D15" s="966"/>
      <c r="E15" s="966"/>
      <c r="F15" s="966"/>
      <c r="G15" s="967"/>
      <c r="H15" s="68">
        <f>SUM(H10:H14)</f>
        <v>140.25</v>
      </c>
    </row>
    <row r="16" spans="1:11" x14ac:dyDescent="0.35">
      <c r="A16" s="968" t="s">
        <v>15</v>
      </c>
      <c r="B16" s="969"/>
      <c r="C16" s="969"/>
      <c r="D16" s="969"/>
      <c r="E16" s="969"/>
      <c r="F16" s="969"/>
      <c r="G16" s="969"/>
      <c r="H16" s="970"/>
    </row>
    <row r="17" spans="1:8" x14ac:dyDescent="0.35">
      <c r="A17" s="1"/>
      <c r="H17" s="2"/>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ht="15" thickBot="1" x14ac:dyDescent="0.4">
      <c r="A34" s="35"/>
      <c r="H34" s="2"/>
    </row>
    <row r="35" spans="1:8" x14ac:dyDescent="0.35">
      <c r="A35" s="36"/>
      <c r="B35" s="37"/>
      <c r="C35" s="37"/>
      <c r="D35" s="37"/>
      <c r="E35" s="37"/>
      <c r="F35" s="37"/>
      <c r="G35" s="37"/>
      <c r="H35" s="38"/>
    </row>
    <row r="36" spans="1:8" x14ac:dyDescent="0.35">
      <c r="A36" s="1"/>
      <c r="H36" s="2"/>
    </row>
    <row r="37" spans="1:8" x14ac:dyDescent="0.35">
      <c r="A37" s="890" t="s">
        <v>99</v>
      </c>
      <c r="B37" s="891"/>
      <c r="C37" s="891"/>
      <c r="D37" s="891"/>
      <c r="E37" s="891"/>
      <c r="F37" s="891"/>
      <c r="G37" s="891"/>
      <c r="H37" s="892"/>
    </row>
    <row r="38" spans="1:8" x14ac:dyDescent="0.35">
      <c r="A38" s="890" t="s">
        <v>6</v>
      </c>
      <c r="B38" s="891"/>
      <c r="C38" s="891"/>
      <c r="D38" s="891"/>
      <c r="E38" s="891"/>
      <c r="F38" s="891"/>
      <c r="G38" s="891"/>
      <c r="H38" s="892"/>
    </row>
    <row r="39" spans="1:8" x14ac:dyDescent="0.35">
      <c r="A39" s="28"/>
      <c r="B39" s="29"/>
      <c r="C39" s="29"/>
      <c r="D39" s="29"/>
      <c r="E39" s="29"/>
      <c r="F39" s="29"/>
      <c r="G39" s="29"/>
      <c r="H39" s="2"/>
    </row>
    <row r="40" spans="1:8" ht="15" thickBot="1" x14ac:dyDescent="0.4">
      <c r="A40" s="6" t="s">
        <v>17</v>
      </c>
      <c r="B40" s="7" t="s">
        <v>62</v>
      </c>
      <c r="C40" s="3"/>
      <c r="D40" s="3"/>
      <c r="E40" s="3"/>
      <c r="F40" s="3"/>
      <c r="G40" s="3"/>
      <c r="H40" s="4"/>
    </row>
  </sheetData>
  <mergeCells count="23">
    <mergeCell ref="A38:H38"/>
    <mergeCell ref="C9:D9"/>
    <mergeCell ref="C10:D10"/>
    <mergeCell ref="C11:D11"/>
    <mergeCell ref="A12:B12"/>
    <mergeCell ref="C12:D12"/>
    <mergeCell ref="C13:D13"/>
    <mergeCell ref="A13:B13"/>
    <mergeCell ref="A16:H16"/>
    <mergeCell ref="A37:H37"/>
    <mergeCell ref="B6:G6"/>
    <mergeCell ref="A14:B14"/>
    <mergeCell ref="C14:D14"/>
    <mergeCell ref="A15:G15"/>
    <mergeCell ref="A1:H1"/>
    <mergeCell ref="B2:G2"/>
    <mergeCell ref="B3:G3"/>
    <mergeCell ref="B4:G4"/>
    <mergeCell ref="B5:G5"/>
    <mergeCell ref="B7:G7"/>
    <mergeCell ref="A9:B9"/>
    <mergeCell ref="A10:B10"/>
    <mergeCell ref="A11:B11"/>
  </mergeCells>
  <pageMargins left="0.7" right="0.7" top="0.75" bottom="0.75" header="0.3" footer="0.3"/>
  <pageSetup scale="93" orientation="portrait" r:id="rId1"/>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C2678-548C-44E9-9DD8-9CD355206989}">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19.2</v>
      </c>
      <c r="C3" s="978"/>
      <c r="D3" s="978"/>
      <c r="E3" s="978"/>
      <c r="F3" s="978"/>
      <c r="G3" s="978"/>
      <c r="H3" s="13"/>
    </row>
    <row r="4" spans="1:11" x14ac:dyDescent="0.35">
      <c r="A4" s="14" t="s">
        <v>49</v>
      </c>
      <c r="B4" s="978" t="s">
        <v>553</v>
      </c>
      <c r="C4" s="978"/>
      <c r="D4" s="978"/>
      <c r="E4" s="978"/>
      <c r="F4" s="978"/>
      <c r="G4" s="978"/>
      <c r="H4" s="13"/>
    </row>
    <row r="5" spans="1:11" s="5" customFormat="1" ht="30" customHeight="1" x14ac:dyDescent="0.3">
      <c r="A5" s="15" t="s">
        <v>4</v>
      </c>
      <c r="B5" s="978" t="s">
        <v>562</v>
      </c>
      <c r="C5" s="978"/>
      <c r="D5" s="978"/>
      <c r="E5" s="978"/>
      <c r="F5" s="978"/>
      <c r="G5" s="978"/>
      <c r="H5" s="10"/>
    </row>
    <row r="6" spans="1:11" ht="15" customHeight="1" x14ac:dyDescent="0.35">
      <c r="A6" s="14" t="s">
        <v>1</v>
      </c>
      <c r="B6" s="978" t="s">
        <v>116</v>
      </c>
      <c r="C6" s="978"/>
      <c r="D6" s="978"/>
      <c r="E6" s="978"/>
      <c r="F6" s="978"/>
      <c r="G6" s="978"/>
      <c r="H6" s="13"/>
    </row>
    <row r="7" spans="1:11" x14ac:dyDescent="0.35">
      <c r="A7" s="14" t="s">
        <v>3</v>
      </c>
      <c r="B7" s="1007">
        <f>+H15</f>
        <v>3.75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250</v>
      </c>
      <c r="B10" s="975"/>
      <c r="C10" s="82"/>
      <c r="D10" s="25">
        <v>5</v>
      </c>
      <c r="E10" s="25">
        <v>5</v>
      </c>
      <c r="F10" s="20">
        <v>0.15</v>
      </c>
      <c r="G10" s="20"/>
      <c r="H10" s="67">
        <f>D10*E10*F10</f>
        <v>3.75</v>
      </c>
      <c r="J10" s="41"/>
      <c r="K10" s="30"/>
    </row>
    <row r="11" spans="1:11" s="5" customFormat="1" x14ac:dyDescent="0.35">
      <c r="A11" s="992"/>
      <c r="B11" s="992"/>
      <c r="C11" s="139"/>
      <c r="D11" s="139"/>
      <c r="E11" s="25"/>
      <c r="F11" s="20"/>
      <c r="G11" s="20"/>
      <c r="H11" s="67">
        <f>+C11*D11*F11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3.75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5:G15"/>
    <mergeCell ref="A17:H17"/>
    <mergeCell ref="A38:H38"/>
    <mergeCell ref="A39:H39"/>
    <mergeCell ref="A12:B12"/>
    <mergeCell ref="A13:B13"/>
    <mergeCell ref="A14:B14"/>
    <mergeCell ref="B7:G7"/>
    <mergeCell ref="A9:B9"/>
    <mergeCell ref="A10:B10"/>
    <mergeCell ref="A11:B11"/>
    <mergeCell ref="A1:H1"/>
    <mergeCell ref="B2:G2"/>
    <mergeCell ref="B3:G3"/>
    <mergeCell ref="B4:G4"/>
    <mergeCell ref="B5:G5"/>
    <mergeCell ref="B6:G6"/>
  </mergeCells>
  <pageMargins left="0.7" right="0.7" top="0.75" bottom="0.75" header="0.3" footer="0.3"/>
  <pageSetup scale="93" orientation="portrait" r:id="rId1"/>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09F00-A33A-4383-8571-9B3DBCD050A1}">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20.100000000000001</v>
      </c>
      <c r="C3" s="978"/>
      <c r="D3" s="978"/>
      <c r="E3" s="978"/>
      <c r="F3" s="978"/>
      <c r="G3" s="978"/>
      <c r="H3" s="13"/>
    </row>
    <row r="4" spans="1:11" x14ac:dyDescent="0.35">
      <c r="A4" s="14" t="s">
        <v>49</v>
      </c>
      <c r="B4" s="978">
        <v>5.17</v>
      </c>
      <c r="C4" s="978"/>
      <c r="D4" s="978"/>
      <c r="E4" s="978"/>
      <c r="F4" s="978"/>
      <c r="G4" s="978"/>
      <c r="H4" s="13"/>
    </row>
    <row r="5" spans="1:11" s="5" customFormat="1" ht="30" customHeight="1" x14ac:dyDescent="0.3">
      <c r="A5" s="15" t="s">
        <v>4</v>
      </c>
      <c r="B5" s="978" t="s">
        <v>97</v>
      </c>
      <c r="C5" s="978"/>
      <c r="D5" s="978"/>
      <c r="E5" s="978"/>
      <c r="F5" s="978"/>
      <c r="G5" s="978"/>
      <c r="H5" s="10"/>
    </row>
    <row r="6" spans="1:11" ht="15" customHeight="1" x14ac:dyDescent="0.35">
      <c r="A6" s="14" t="s">
        <v>1</v>
      </c>
      <c r="B6" s="978" t="s">
        <v>2</v>
      </c>
      <c r="C6" s="978"/>
      <c r="D6" s="978"/>
      <c r="E6" s="978"/>
      <c r="F6" s="978"/>
      <c r="G6" s="978"/>
      <c r="H6" s="13"/>
    </row>
    <row r="7" spans="1:11" x14ac:dyDescent="0.35">
      <c r="A7" s="14" t="s">
        <v>3</v>
      </c>
      <c r="B7" s="1007">
        <f>+H15</f>
        <v>34.5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251</v>
      </c>
      <c r="B10" s="975"/>
      <c r="C10" s="82"/>
      <c r="D10" s="25">
        <f>5.5+6</f>
        <v>11.5</v>
      </c>
      <c r="E10" s="25"/>
      <c r="F10" s="20">
        <v>3</v>
      </c>
      <c r="G10" s="20"/>
      <c r="H10" s="67">
        <f>D10*F10</f>
        <v>34.5</v>
      </c>
      <c r="J10" s="41"/>
      <c r="K10" s="30"/>
    </row>
    <row r="11" spans="1:11" s="5" customFormat="1" x14ac:dyDescent="0.35">
      <c r="A11" s="992"/>
      <c r="B11" s="992"/>
      <c r="C11" s="139"/>
      <c r="D11" s="139"/>
      <c r="E11" s="25"/>
      <c r="F11" s="20"/>
      <c r="G11" s="20"/>
      <c r="H11" s="67">
        <f>+C11*D11*F11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34.5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00A08-FED8-4F2C-84DC-C26392F630A4}">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21.1</v>
      </c>
      <c r="C3" s="978"/>
      <c r="D3" s="978"/>
      <c r="E3" s="978"/>
      <c r="F3" s="978"/>
      <c r="G3" s="978"/>
      <c r="H3" s="13"/>
    </row>
    <row r="4" spans="1:11" x14ac:dyDescent="0.35">
      <c r="A4" s="14" t="s">
        <v>49</v>
      </c>
      <c r="B4" s="978">
        <v>5.17</v>
      </c>
      <c r="C4" s="978"/>
      <c r="D4" s="978"/>
      <c r="E4" s="978"/>
      <c r="F4" s="978"/>
      <c r="G4" s="978"/>
      <c r="H4" s="13"/>
    </row>
    <row r="5" spans="1:11" s="5" customFormat="1" ht="30" customHeight="1" x14ac:dyDescent="0.3">
      <c r="A5" s="15" t="s">
        <v>4</v>
      </c>
      <c r="B5" s="978" t="s">
        <v>117</v>
      </c>
      <c r="C5" s="978"/>
      <c r="D5" s="978"/>
      <c r="E5" s="978"/>
      <c r="F5" s="978"/>
      <c r="G5" s="978"/>
      <c r="H5" s="10"/>
    </row>
    <row r="6" spans="1:11" ht="15" customHeight="1" x14ac:dyDescent="0.35">
      <c r="A6" s="14" t="s">
        <v>1</v>
      </c>
      <c r="B6" s="978" t="s">
        <v>2</v>
      </c>
      <c r="C6" s="978"/>
      <c r="D6" s="978"/>
      <c r="E6" s="978"/>
      <c r="F6" s="978"/>
      <c r="G6" s="978"/>
      <c r="H6" s="13"/>
    </row>
    <row r="7" spans="1:11" x14ac:dyDescent="0.35">
      <c r="A7" s="14" t="s">
        <v>3</v>
      </c>
      <c r="B7" s="1007">
        <f>+H15</f>
        <v>69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251</v>
      </c>
      <c r="B10" s="975"/>
      <c r="C10" s="82">
        <v>2</v>
      </c>
      <c r="D10" s="25">
        <f>5.5+6</f>
        <v>11.5</v>
      </c>
      <c r="E10" s="25"/>
      <c r="F10" s="20">
        <v>3</v>
      </c>
      <c r="G10" s="20"/>
      <c r="H10" s="67">
        <f>C10*D10*F10</f>
        <v>69</v>
      </c>
      <c r="J10" s="41"/>
      <c r="K10" s="30"/>
    </row>
    <row r="11" spans="1:11" s="5" customFormat="1" x14ac:dyDescent="0.35">
      <c r="A11" s="992"/>
      <c r="B11" s="992"/>
      <c r="C11" s="139"/>
      <c r="D11" s="139"/>
      <c r="E11" s="25"/>
      <c r="F11" s="20"/>
      <c r="G11" s="20"/>
      <c r="H11" s="67">
        <f>+C11*D11*F11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69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4976B-9940-45F1-833A-C5F0EA852B81}">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22.1</v>
      </c>
      <c r="C3" s="978"/>
      <c r="D3" s="978"/>
      <c r="E3" s="978"/>
      <c r="F3" s="978"/>
      <c r="G3" s="978"/>
      <c r="H3" s="13"/>
    </row>
    <row r="4" spans="1:11" x14ac:dyDescent="0.35">
      <c r="A4" s="14" t="s">
        <v>49</v>
      </c>
      <c r="B4" s="978" t="s">
        <v>578</v>
      </c>
      <c r="C4" s="978"/>
      <c r="D4" s="978"/>
      <c r="E4" s="978"/>
      <c r="F4" s="978"/>
      <c r="G4" s="978"/>
      <c r="H4" s="13"/>
    </row>
    <row r="5" spans="1:11" s="5" customFormat="1" ht="30" customHeight="1" x14ac:dyDescent="0.3">
      <c r="A5" s="15" t="s">
        <v>4</v>
      </c>
      <c r="B5" s="1016" t="s">
        <v>118</v>
      </c>
      <c r="C5" s="978"/>
      <c r="D5" s="978"/>
      <c r="E5" s="978"/>
      <c r="F5" s="978"/>
      <c r="G5" s="978"/>
      <c r="H5" s="10"/>
    </row>
    <row r="6" spans="1:11" ht="15" customHeight="1" x14ac:dyDescent="0.35">
      <c r="A6" s="14" t="s">
        <v>1</v>
      </c>
      <c r="B6" s="978" t="s">
        <v>2</v>
      </c>
      <c r="C6" s="978"/>
      <c r="D6" s="978"/>
      <c r="E6" s="978"/>
      <c r="F6" s="978"/>
      <c r="G6" s="978"/>
      <c r="H6" s="13"/>
    </row>
    <row r="7" spans="1:11" x14ac:dyDescent="0.35">
      <c r="A7" s="14" t="s">
        <v>3</v>
      </c>
      <c r="B7" s="1007">
        <f>+H15</f>
        <v>69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251</v>
      </c>
      <c r="B10" s="975"/>
      <c r="C10" s="82">
        <v>2</v>
      </c>
      <c r="D10" s="25">
        <f>5.5+6</f>
        <v>11.5</v>
      </c>
      <c r="E10" s="25"/>
      <c r="F10" s="20">
        <v>3</v>
      </c>
      <c r="G10" s="20"/>
      <c r="H10" s="67">
        <f>C10*D10*F10</f>
        <v>69</v>
      </c>
      <c r="J10" s="41"/>
      <c r="K10" s="30"/>
    </row>
    <row r="11" spans="1:11" s="5" customFormat="1" x14ac:dyDescent="0.35">
      <c r="A11" s="992"/>
      <c r="B11" s="992"/>
      <c r="C11" s="139"/>
      <c r="D11" s="139"/>
      <c r="E11" s="25"/>
      <c r="F11" s="20"/>
      <c r="G11" s="20"/>
      <c r="H11" s="67">
        <f>+C11*D11*F11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69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08187-DCD3-49A8-866C-7CE27AD186F8}">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23.1</v>
      </c>
      <c r="C3" s="978"/>
      <c r="D3" s="978"/>
      <c r="E3" s="978"/>
      <c r="F3" s="978"/>
      <c r="G3" s="978"/>
      <c r="H3" s="13"/>
    </row>
    <row r="4" spans="1:11" x14ac:dyDescent="0.35">
      <c r="A4" s="14" t="s">
        <v>49</v>
      </c>
      <c r="B4" s="978" t="s">
        <v>555</v>
      </c>
      <c r="C4" s="978"/>
      <c r="D4" s="978"/>
      <c r="E4" s="978"/>
      <c r="F4" s="978"/>
      <c r="G4" s="978"/>
      <c r="H4" s="13"/>
    </row>
    <row r="5" spans="1:11" s="5" customFormat="1" ht="30" customHeight="1" x14ac:dyDescent="0.3">
      <c r="A5" s="15" t="s">
        <v>4</v>
      </c>
      <c r="B5" s="993" t="s">
        <v>50</v>
      </c>
      <c r="C5" s="978"/>
      <c r="D5" s="978"/>
      <c r="E5" s="978"/>
      <c r="F5" s="978"/>
      <c r="G5" s="978"/>
      <c r="H5" s="10"/>
    </row>
    <row r="6" spans="1:11" ht="15" customHeight="1" x14ac:dyDescent="0.35">
      <c r="A6" s="14" t="s">
        <v>1</v>
      </c>
      <c r="B6" s="978" t="s">
        <v>2</v>
      </c>
      <c r="C6" s="978"/>
      <c r="D6" s="978"/>
      <c r="E6" s="978"/>
      <c r="F6" s="978"/>
      <c r="G6" s="978"/>
      <c r="H6" s="13"/>
    </row>
    <row r="7" spans="1:11" x14ac:dyDescent="0.35">
      <c r="A7" s="14" t="s">
        <v>3</v>
      </c>
      <c r="B7" s="1007">
        <f>+H15</f>
        <v>23.45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252</v>
      </c>
      <c r="B10" s="975"/>
      <c r="C10" s="82"/>
      <c r="D10" s="25">
        <v>6.7</v>
      </c>
      <c r="E10" s="25">
        <v>3.5</v>
      </c>
      <c r="F10" s="20"/>
      <c r="G10" s="20"/>
      <c r="H10" s="67">
        <f>D10*E10</f>
        <v>23.45</v>
      </c>
      <c r="J10" s="41"/>
      <c r="K10" s="30"/>
    </row>
    <row r="11" spans="1:11" s="5" customFormat="1" x14ac:dyDescent="0.35">
      <c r="A11" s="992"/>
      <c r="B11" s="992"/>
      <c r="C11" s="139"/>
      <c r="D11" s="139"/>
      <c r="E11" s="25"/>
      <c r="F11" s="20"/>
      <c r="G11" s="20"/>
      <c r="H11" s="67">
        <f>+C11*D11*F11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23.45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A175E-FAFE-4B22-8925-93A50942059C}">
  <dimension ref="A1:K41"/>
  <sheetViews>
    <sheetView view="pageBreakPreview" zoomScale="88" zoomScaleNormal="100" zoomScaleSheetLayoutView="100" workbookViewId="0">
      <selection activeCell="F10" sqref="F10"/>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23.2</v>
      </c>
      <c r="C3" s="978"/>
      <c r="D3" s="978"/>
      <c r="E3" s="978"/>
      <c r="F3" s="978"/>
      <c r="G3" s="978"/>
      <c r="H3" s="13"/>
    </row>
    <row r="4" spans="1:11" x14ac:dyDescent="0.35">
      <c r="A4" s="14" t="s">
        <v>49</v>
      </c>
      <c r="B4" s="978" t="s">
        <v>563</v>
      </c>
      <c r="C4" s="978"/>
      <c r="D4" s="978"/>
      <c r="E4" s="978"/>
      <c r="F4" s="978"/>
      <c r="G4" s="978"/>
      <c r="H4" s="13"/>
    </row>
    <row r="5" spans="1:11" s="5" customFormat="1" ht="30" customHeight="1" x14ac:dyDescent="0.3">
      <c r="A5" s="15" t="s">
        <v>4</v>
      </c>
      <c r="B5" s="1016" t="s">
        <v>88</v>
      </c>
      <c r="C5" s="978"/>
      <c r="D5" s="978"/>
      <c r="E5" s="978"/>
      <c r="F5" s="978"/>
      <c r="G5" s="978"/>
      <c r="H5" s="10"/>
    </row>
    <row r="6" spans="1:11" ht="15" customHeight="1" x14ac:dyDescent="0.35">
      <c r="A6" s="14" t="s">
        <v>1</v>
      </c>
      <c r="B6" s="978" t="s">
        <v>2</v>
      </c>
      <c r="C6" s="978"/>
      <c r="D6" s="978"/>
      <c r="E6" s="978"/>
      <c r="F6" s="978"/>
      <c r="G6" s="978"/>
      <c r="H6" s="13"/>
    </row>
    <row r="7" spans="1:11" x14ac:dyDescent="0.35">
      <c r="A7" s="14" t="s">
        <v>3</v>
      </c>
      <c r="B7" s="1007">
        <f>+H15</f>
        <v>2.68</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277</v>
      </c>
      <c r="B10" s="975"/>
      <c r="C10" s="82"/>
      <c r="D10" s="25">
        <f>6.7</f>
        <v>6.7</v>
      </c>
      <c r="E10" s="25">
        <v>0.4</v>
      </c>
      <c r="F10" s="20"/>
      <c r="G10" s="20"/>
      <c r="H10" s="67">
        <f>D10*E10</f>
        <v>2.68</v>
      </c>
      <c r="J10" s="41"/>
      <c r="K10" s="30"/>
    </row>
    <row r="11" spans="1:11" s="5" customFormat="1" x14ac:dyDescent="0.35">
      <c r="A11" s="992"/>
      <c r="B11" s="992"/>
      <c r="C11" s="139"/>
      <c r="D11" s="139"/>
      <c r="E11" s="25"/>
      <c r="F11" s="20"/>
      <c r="G11" s="20"/>
      <c r="H11" s="67">
        <f>+C11*D11*F11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2.68</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D919C-AB0A-43A5-A6FB-DF951224DFA6}">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24.1</v>
      </c>
      <c r="C3" s="978"/>
      <c r="D3" s="978"/>
      <c r="E3" s="978"/>
      <c r="F3" s="978"/>
      <c r="G3" s="978"/>
      <c r="H3" s="13"/>
    </row>
    <row r="4" spans="1:11" x14ac:dyDescent="0.35">
      <c r="A4" s="14" t="s">
        <v>49</v>
      </c>
      <c r="B4" s="978" t="s">
        <v>564</v>
      </c>
      <c r="C4" s="978"/>
      <c r="D4" s="978"/>
      <c r="E4" s="978"/>
      <c r="F4" s="978"/>
      <c r="G4" s="978"/>
      <c r="H4" s="13"/>
    </row>
    <row r="5" spans="1:11" s="5" customFormat="1" ht="30" customHeight="1" x14ac:dyDescent="0.3">
      <c r="A5" s="15" t="s">
        <v>4</v>
      </c>
      <c r="B5" s="1016" t="s">
        <v>231</v>
      </c>
      <c r="C5" s="978"/>
      <c r="D5" s="978"/>
      <c r="E5" s="978"/>
      <c r="F5" s="978"/>
      <c r="G5" s="978"/>
      <c r="H5" s="10"/>
    </row>
    <row r="6" spans="1:11" ht="15" customHeight="1" x14ac:dyDescent="0.35">
      <c r="A6" s="14" t="s">
        <v>1</v>
      </c>
      <c r="B6" s="993" t="s">
        <v>129</v>
      </c>
      <c r="C6" s="978"/>
      <c r="D6" s="978"/>
      <c r="E6" s="978"/>
      <c r="F6" s="978"/>
      <c r="G6" s="978"/>
      <c r="H6" s="13"/>
    </row>
    <row r="7" spans="1:11" x14ac:dyDescent="0.35">
      <c r="A7" s="14" t="s">
        <v>3</v>
      </c>
      <c r="B7" s="1007">
        <f>+H15</f>
        <v>16</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261</v>
      </c>
      <c r="B10" s="975"/>
      <c r="C10" s="82">
        <f>4*4</f>
        <v>16</v>
      </c>
      <c r="D10" s="25"/>
      <c r="E10" s="25"/>
      <c r="F10" s="20"/>
      <c r="G10" s="20"/>
      <c r="H10" s="67">
        <f>C10</f>
        <v>16</v>
      </c>
      <c r="J10" s="41"/>
      <c r="K10" s="30"/>
    </row>
    <row r="11" spans="1:11" s="5" customFormat="1" x14ac:dyDescent="0.35">
      <c r="A11" s="992"/>
      <c r="B11" s="992"/>
      <c r="C11" s="139"/>
      <c r="D11" s="139"/>
      <c r="E11" s="25"/>
      <c r="F11" s="20"/>
      <c r="G11" s="20"/>
      <c r="H11" s="67">
        <f>+C11*D11*F11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16</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A69E3-3DE6-4151-940E-67BB6904768B}">
  <dimension ref="A1:K42"/>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3" width="6.81640625" customWidth="1"/>
    <col min="4" max="4" width="4.81640625"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24.2</v>
      </c>
      <c r="C3" s="978"/>
      <c r="D3" s="978"/>
      <c r="E3" s="978"/>
      <c r="F3" s="978"/>
      <c r="G3" s="978"/>
      <c r="H3" s="13"/>
    </row>
    <row r="4" spans="1:11" x14ac:dyDescent="0.35">
      <c r="A4" s="14" t="s">
        <v>49</v>
      </c>
      <c r="B4" s="978" t="s">
        <v>553</v>
      </c>
      <c r="C4" s="978"/>
      <c r="D4" s="978"/>
      <c r="E4" s="978"/>
      <c r="F4" s="978"/>
      <c r="G4" s="978"/>
      <c r="H4" s="13"/>
    </row>
    <row r="5" spans="1:11" s="5" customFormat="1" ht="30" customHeight="1" x14ac:dyDescent="0.3">
      <c r="A5" s="15" t="s">
        <v>4</v>
      </c>
      <c r="B5" s="978" t="s">
        <v>7</v>
      </c>
      <c r="C5" s="978"/>
      <c r="D5" s="978"/>
      <c r="E5" s="978"/>
      <c r="F5" s="978"/>
      <c r="G5" s="978"/>
      <c r="H5" s="10"/>
    </row>
    <row r="6" spans="1:11" ht="15" customHeight="1" x14ac:dyDescent="0.35">
      <c r="A6" s="14" t="s">
        <v>1</v>
      </c>
      <c r="B6" s="978" t="s">
        <v>114</v>
      </c>
      <c r="C6" s="978"/>
      <c r="D6" s="978"/>
      <c r="E6" s="978"/>
      <c r="F6" s="978"/>
      <c r="G6" s="978"/>
      <c r="H6" s="13"/>
    </row>
    <row r="7" spans="1:11" x14ac:dyDescent="0.35">
      <c r="A7" s="14" t="s">
        <v>3</v>
      </c>
      <c r="B7" s="1007">
        <f>+H16</f>
        <v>314.61360000000002</v>
      </c>
      <c r="C7" s="1007"/>
      <c r="D7" s="1007"/>
      <c r="E7" s="1007"/>
      <c r="F7" s="1007"/>
      <c r="G7" s="1007"/>
      <c r="H7" s="13"/>
    </row>
    <row r="8" spans="1:11" x14ac:dyDescent="0.35">
      <c r="A8" s="11"/>
      <c r="B8" s="12"/>
      <c r="C8" s="12"/>
      <c r="D8" s="12"/>
      <c r="E8" s="12"/>
      <c r="F8" s="12"/>
      <c r="G8" s="12"/>
      <c r="H8" s="13"/>
    </row>
    <row r="9" spans="1:11" x14ac:dyDescent="0.35">
      <c r="A9" s="972" t="s">
        <v>9</v>
      </c>
      <c r="B9" s="973"/>
      <c r="C9" s="1008" t="s">
        <v>46</v>
      </c>
      <c r="D9" s="967"/>
      <c r="E9" s="16" t="s">
        <v>10</v>
      </c>
      <c r="F9" s="16" t="s">
        <v>47</v>
      </c>
      <c r="G9" s="16" t="s">
        <v>48</v>
      </c>
      <c r="H9" s="17" t="s">
        <v>14</v>
      </c>
      <c r="J9" s="69"/>
      <c r="K9" s="70"/>
    </row>
    <row r="10" spans="1:11" s="5" customFormat="1" ht="15" customHeight="1" x14ac:dyDescent="0.3">
      <c r="A10" s="1009" t="s">
        <v>263</v>
      </c>
      <c r="B10" s="1010"/>
      <c r="C10" s="1002" t="s">
        <v>53</v>
      </c>
      <c r="D10" s="1003"/>
      <c r="E10" s="25">
        <f>8*4</f>
        <v>32</v>
      </c>
      <c r="F10" s="138">
        <v>3</v>
      </c>
      <c r="G10" s="20">
        <v>0.99</v>
      </c>
      <c r="H10" s="67">
        <f t="shared" ref="H10:H15" si="0">+E10*F10*G10</f>
        <v>95.039999999999992</v>
      </c>
      <c r="J10" s="41"/>
      <c r="K10" s="30"/>
    </row>
    <row r="11" spans="1:11" s="5" customFormat="1" ht="15" customHeight="1" x14ac:dyDescent="0.3">
      <c r="A11" s="1001" t="s">
        <v>211</v>
      </c>
      <c r="B11" s="987"/>
      <c r="C11" s="1002" t="s">
        <v>55</v>
      </c>
      <c r="D11" s="1003"/>
      <c r="E11" s="82">
        <f>19*8</f>
        <v>152</v>
      </c>
      <c r="F11" s="25">
        <v>0.78</v>
      </c>
      <c r="G11" s="20">
        <v>0.56000000000000005</v>
      </c>
      <c r="H11" s="67">
        <f t="shared" si="0"/>
        <v>66.393600000000006</v>
      </c>
    </row>
    <row r="12" spans="1:11" s="5" customFormat="1" x14ac:dyDescent="0.3">
      <c r="A12" s="1009" t="s">
        <v>262</v>
      </c>
      <c r="B12" s="1010"/>
      <c r="C12" s="1002" t="s">
        <v>53</v>
      </c>
      <c r="D12" s="1003"/>
      <c r="E12" s="25">
        <f>(4*2)</f>
        <v>8</v>
      </c>
      <c r="F12" s="138">
        <f>7.42</f>
        <v>7.42</v>
      </c>
      <c r="G12" s="20">
        <v>0.99</v>
      </c>
      <c r="H12" s="67">
        <f t="shared" si="0"/>
        <v>58.766399999999997</v>
      </c>
    </row>
    <row r="13" spans="1:11" s="5" customFormat="1" x14ac:dyDescent="0.3">
      <c r="A13" s="141"/>
      <c r="B13" s="142"/>
      <c r="C13" s="1002" t="s">
        <v>212</v>
      </c>
      <c r="D13" s="1003"/>
      <c r="E13" s="25">
        <f>(4*3)</f>
        <v>12</v>
      </c>
      <c r="F13" s="138">
        <v>3.62</v>
      </c>
      <c r="G13" s="20">
        <v>0.99</v>
      </c>
      <c r="H13" s="67">
        <f t="shared" si="0"/>
        <v>43.005599999999994</v>
      </c>
    </row>
    <row r="14" spans="1:11" x14ac:dyDescent="0.35">
      <c r="A14" s="1001" t="s">
        <v>213</v>
      </c>
      <c r="B14" s="987"/>
      <c r="C14" s="1002" t="s">
        <v>55</v>
      </c>
      <c r="D14" s="1003"/>
      <c r="E14" s="82">
        <f>39*2</f>
        <v>78</v>
      </c>
      <c r="F14" s="25">
        <v>0.68</v>
      </c>
      <c r="G14" s="20">
        <v>0.56000000000000005</v>
      </c>
      <c r="H14" s="67">
        <f t="shared" si="0"/>
        <v>29.702400000000008</v>
      </c>
    </row>
    <row r="15" spans="1:11" x14ac:dyDescent="0.35">
      <c r="A15" s="1001" t="s">
        <v>213</v>
      </c>
      <c r="B15" s="987"/>
      <c r="C15" s="1002" t="s">
        <v>55</v>
      </c>
      <c r="D15" s="1003"/>
      <c r="E15" s="82">
        <f>19*3</f>
        <v>57</v>
      </c>
      <c r="F15" s="25">
        <v>0.68</v>
      </c>
      <c r="G15" s="20">
        <v>0.56000000000000005</v>
      </c>
      <c r="H15" s="67">
        <f t="shared" si="0"/>
        <v>21.705600000000004</v>
      </c>
    </row>
    <row r="16" spans="1:11" ht="15" customHeight="1" x14ac:dyDescent="0.35">
      <c r="A16" s="965" t="s">
        <v>5</v>
      </c>
      <c r="B16" s="966"/>
      <c r="C16" s="966"/>
      <c r="D16" s="966"/>
      <c r="E16" s="966"/>
      <c r="F16" s="966"/>
      <c r="G16" s="967"/>
      <c r="H16" s="121">
        <f>SUM(H10:H15)</f>
        <v>314.61360000000002</v>
      </c>
    </row>
    <row r="17" spans="1:8" x14ac:dyDescent="0.35">
      <c r="A17" s="1"/>
      <c r="H17" s="2"/>
    </row>
    <row r="18" spans="1:8" x14ac:dyDescent="0.35">
      <c r="A18" s="968" t="s">
        <v>15</v>
      </c>
      <c r="B18" s="969"/>
      <c r="C18" s="969"/>
      <c r="D18" s="969"/>
      <c r="E18" s="969"/>
      <c r="F18" s="969"/>
      <c r="G18" s="969"/>
      <c r="H18" s="970"/>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x14ac:dyDescent="0.35">
      <c r="A35" s="1"/>
      <c r="H35" s="2"/>
    </row>
    <row r="36" spans="1:8" ht="15" thickBot="1" x14ac:dyDescent="0.4">
      <c r="A36" s="35"/>
      <c r="H36" s="2"/>
    </row>
    <row r="37" spans="1:8" x14ac:dyDescent="0.35">
      <c r="A37" s="36"/>
      <c r="B37" s="37"/>
      <c r="C37" s="37"/>
      <c r="D37" s="37"/>
      <c r="E37" s="37"/>
      <c r="F37" s="37"/>
      <c r="G37" s="37"/>
      <c r="H37" s="38"/>
    </row>
    <row r="38" spans="1:8" x14ac:dyDescent="0.35">
      <c r="A38" s="1"/>
      <c r="H38" s="2"/>
    </row>
    <row r="39" spans="1:8" x14ac:dyDescent="0.35">
      <c r="A39" s="890" t="s">
        <v>99</v>
      </c>
      <c r="B39" s="891"/>
      <c r="C39" s="891"/>
      <c r="D39" s="891"/>
      <c r="E39" s="891"/>
      <c r="F39" s="891"/>
      <c r="G39" s="891"/>
      <c r="H39" s="892"/>
    </row>
    <row r="40" spans="1:8" x14ac:dyDescent="0.35">
      <c r="A40" s="890" t="s">
        <v>6</v>
      </c>
      <c r="B40" s="891"/>
      <c r="C40" s="891"/>
      <c r="D40" s="891"/>
      <c r="E40" s="891"/>
      <c r="F40" s="891"/>
      <c r="G40" s="891"/>
      <c r="H40" s="892"/>
    </row>
    <row r="41" spans="1:8" x14ac:dyDescent="0.35">
      <c r="A41" s="28"/>
      <c r="B41" s="29"/>
      <c r="C41" s="29"/>
      <c r="D41" s="29"/>
      <c r="E41" s="29"/>
      <c r="F41" s="29"/>
      <c r="G41" s="29"/>
      <c r="H41" s="2"/>
    </row>
    <row r="42" spans="1:8" ht="15" thickBot="1" x14ac:dyDescent="0.4">
      <c r="A42" s="6" t="s">
        <v>17</v>
      </c>
      <c r="B42" s="7" t="s">
        <v>62</v>
      </c>
      <c r="C42" s="3"/>
      <c r="D42" s="3"/>
      <c r="E42" s="3"/>
      <c r="F42" s="3"/>
      <c r="G42" s="3"/>
      <c r="H42" s="4"/>
    </row>
  </sheetData>
  <mergeCells count="24">
    <mergeCell ref="A16:G16"/>
    <mergeCell ref="A18:H18"/>
    <mergeCell ref="A39:H39"/>
    <mergeCell ref="A40:H40"/>
    <mergeCell ref="C13:D13"/>
    <mergeCell ref="A12:B12"/>
    <mergeCell ref="C12:D12"/>
    <mergeCell ref="A14:B14"/>
    <mergeCell ref="C14:D14"/>
    <mergeCell ref="A15:B15"/>
    <mergeCell ref="C15:D15"/>
    <mergeCell ref="A11:B11"/>
    <mergeCell ref="C11:D11"/>
    <mergeCell ref="A1:H1"/>
    <mergeCell ref="B2:G2"/>
    <mergeCell ref="B3:G3"/>
    <mergeCell ref="B4:G4"/>
    <mergeCell ref="B5:G5"/>
    <mergeCell ref="B6:G6"/>
    <mergeCell ref="B7:G7"/>
    <mergeCell ref="A9:B9"/>
    <mergeCell ref="C9:D9"/>
    <mergeCell ref="A10:B10"/>
    <mergeCell ref="C10:D10"/>
  </mergeCells>
  <phoneticPr fontId="19" type="noConversion"/>
  <pageMargins left="0.7" right="0.7" top="0.75" bottom="0.75" header="0.3" footer="0.3"/>
  <pageSetup scale="93" orientation="portrait" r:id="rId1"/>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FE576-57A1-4A90-AF04-9F3BF6F4C7AC}">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24.3</v>
      </c>
      <c r="C3" s="978"/>
      <c r="D3" s="978"/>
      <c r="E3" s="978"/>
      <c r="F3" s="978"/>
      <c r="G3" s="978"/>
      <c r="H3" s="13"/>
    </row>
    <row r="4" spans="1:11" x14ac:dyDescent="0.35">
      <c r="A4" s="14" t="s">
        <v>49</v>
      </c>
      <c r="B4" s="978" t="s">
        <v>565</v>
      </c>
      <c r="C4" s="978"/>
      <c r="D4" s="978"/>
      <c r="E4" s="978"/>
      <c r="F4" s="978"/>
      <c r="G4" s="978"/>
      <c r="H4" s="13"/>
    </row>
    <row r="5" spans="1:11" s="5" customFormat="1" ht="30" customHeight="1" x14ac:dyDescent="0.3">
      <c r="A5" s="15" t="s">
        <v>4</v>
      </c>
      <c r="B5" s="1016" t="s">
        <v>122</v>
      </c>
      <c r="C5" s="978"/>
      <c r="D5" s="978"/>
      <c r="E5" s="978"/>
      <c r="F5" s="978"/>
      <c r="G5" s="978"/>
      <c r="H5" s="10"/>
    </row>
    <row r="6" spans="1:11" ht="15" customHeight="1" x14ac:dyDescent="0.35">
      <c r="A6" s="14" t="s">
        <v>1</v>
      </c>
      <c r="B6" s="1016" t="s">
        <v>116</v>
      </c>
      <c r="C6" s="978"/>
      <c r="D6" s="978"/>
      <c r="E6" s="978"/>
      <c r="F6" s="978"/>
      <c r="G6" s="978"/>
      <c r="H6" s="13"/>
    </row>
    <row r="7" spans="1:11" x14ac:dyDescent="0.35">
      <c r="A7" s="14" t="s">
        <v>3</v>
      </c>
      <c r="B7" s="1007">
        <f>+H15</f>
        <v>0.88200000000000001</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264</v>
      </c>
      <c r="B10" s="975"/>
      <c r="C10" s="82">
        <v>8</v>
      </c>
      <c r="D10" s="25">
        <v>0.3</v>
      </c>
      <c r="E10" s="25">
        <v>0.15</v>
      </c>
      <c r="F10" s="20">
        <v>2.4500000000000002</v>
      </c>
      <c r="G10" s="20"/>
      <c r="H10" s="67">
        <f>C10*D10*E10*F10</f>
        <v>0.88200000000000001</v>
      </c>
      <c r="J10" s="41"/>
      <c r="K10" s="30"/>
    </row>
    <row r="11" spans="1:11" s="5" customFormat="1" x14ac:dyDescent="0.35">
      <c r="A11" s="974"/>
      <c r="B11" s="975"/>
      <c r="C11" s="139"/>
      <c r="D11" s="139"/>
      <c r="E11" s="25"/>
      <c r="F11" s="20"/>
      <c r="G11" s="20"/>
      <c r="H11" s="67">
        <f>+C11*D11*F11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0.88200000000000001</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F738B-5640-47A1-9ED1-453B717588FD}">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24.4</v>
      </c>
      <c r="C3" s="978"/>
      <c r="D3" s="978"/>
      <c r="E3" s="978"/>
      <c r="F3" s="978"/>
      <c r="G3" s="978"/>
      <c r="H3" s="13"/>
    </row>
    <row r="4" spans="1:11" x14ac:dyDescent="0.35">
      <c r="A4" s="14" t="s">
        <v>49</v>
      </c>
      <c r="B4" s="978" t="s">
        <v>566</v>
      </c>
      <c r="C4" s="978"/>
      <c r="D4" s="978"/>
      <c r="E4" s="978"/>
      <c r="F4" s="978"/>
      <c r="G4" s="978"/>
      <c r="H4" s="13"/>
    </row>
    <row r="5" spans="1:11" s="5" customFormat="1" ht="30" customHeight="1" x14ac:dyDescent="0.3">
      <c r="A5" s="15" t="s">
        <v>4</v>
      </c>
      <c r="B5" s="1016" t="s">
        <v>123</v>
      </c>
      <c r="C5" s="978"/>
      <c r="D5" s="978"/>
      <c r="E5" s="978"/>
      <c r="F5" s="978"/>
      <c r="G5" s="978"/>
      <c r="H5" s="10"/>
    </row>
    <row r="6" spans="1:11" ht="15" customHeight="1" x14ac:dyDescent="0.35">
      <c r="A6" s="14" t="s">
        <v>1</v>
      </c>
      <c r="B6" s="1016" t="s">
        <v>116</v>
      </c>
      <c r="C6" s="978"/>
      <c r="D6" s="978"/>
      <c r="E6" s="978"/>
      <c r="F6" s="978"/>
      <c r="G6" s="978"/>
      <c r="H6" s="13"/>
    </row>
    <row r="7" spans="1:11" x14ac:dyDescent="0.35">
      <c r="A7" s="14" t="s">
        <v>3</v>
      </c>
      <c r="B7" s="1007">
        <f>+H15</f>
        <v>0.86250000000000004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265</v>
      </c>
      <c r="B10" s="975"/>
      <c r="C10" s="82">
        <v>2</v>
      </c>
      <c r="D10" s="25">
        <v>6.7</v>
      </c>
      <c r="E10" s="25">
        <v>0.15</v>
      </c>
      <c r="F10" s="20">
        <v>0.25</v>
      </c>
      <c r="G10" s="20"/>
      <c r="H10" s="67">
        <f>C10*D10*E10*F10</f>
        <v>0.50249999999999995</v>
      </c>
      <c r="J10" s="41"/>
      <c r="K10" s="30"/>
    </row>
    <row r="11" spans="1:11" s="5" customFormat="1" x14ac:dyDescent="0.35">
      <c r="A11" s="974" t="s">
        <v>265</v>
      </c>
      <c r="B11" s="975"/>
      <c r="C11" s="82">
        <v>3</v>
      </c>
      <c r="D11" s="66">
        <v>3.2</v>
      </c>
      <c r="E11" s="25">
        <v>0.15</v>
      </c>
      <c r="F11" s="20">
        <v>0.25</v>
      </c>
      <c r="G11" s="20"/>
      <c r="H11" s="67">
        <f>C11*D11*E11*F11</f>
        <v>0.36000000000000004</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0.86250000000000004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059C8-52EB-4601-A5E8-81B68325D7B0}">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24.5</v>
      </c>
      <c r="C3" s="978"/>
      <c r="D3" s="978"/>
      <c r="E3" s="978"/>
      <c r="F3" s="978"/>
      <c r="G3" s="978"/>
      <c r="H3" s="13"/>
    </row>
    <row r="4" spans="1:11" x14ac:dyDescent="0.35">
      <c r="A4" s="14" t="s">
        <v>49</v>
      </c>
      <c r="B4" s="978" t="s">
        <v>456</v>
      </c>
      <c r="C4" s="978"/>
      <c r="D4" s="978"/>
      <c r="E4" s="978"/>
      <c r="F4" s="978"/>
      <c r="G4" s="978"/>
      <c r="H4" s="13"/>
    </row>
    <row r="5" spans="1:11" s="5" customFormat="1" ht="30" customHeight="1" x14ac:dyDescent="0.3">
      <c r="A5" s="15" t="s">
        <v>4</v>
      </c>
      <c r="B5" s="1016" t="s">
        <v>299</v>
      </c>
      <c r="C5" s="978"/>
      <c r="D5" s="978"/>
      <c r="E5" s="978"/>
      <c r="F5" s="978"/>
      <c r="G5" s="978"/>
      <c r="H5" s="10"/>
    </row>
    <row r="6" spans="1:11" ht="15" customHeight="1" x14ac:dyDescent="0.35">
      <c r="A6" s="14" t="s">
        <v>1</v>
      </c>
      <c r="B6" s="1016" t="s">
        <v>59</v>
      </c>
      <c r="C6" s="978"/>
      <c r="D6" s="978"/>
      <c r="E6" s="978"/>
      <c r="F6" s="978"/>
      <c r="G6" s="978"/>
      <c r="H6" s="13"/>
    </row>
    <row r="7" spans="1:11" x14ac:dyDescent="0.35">
      <c r="A7" s="14" t="s">
        <v>3</v>
      </c>
      <c r="B7" s="1007">
        <f>+H15</f>
        <v>6.4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276</v>
      </c>
      <c r="B10" s="975"/>
      <c r="C10" s="82">
        <v>1</v>
      </c>
      <c r="D10" s="25">
        <v>6.4</v>
      </c>
      <c r="E10" s="25"/>
      <c r="F10" s="20"/>
      <c r="G10" s="20"/>
      <c r="H10" s="67">
        <f>C10*D10</f>
        <v>6.4</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6.4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CF52B-9C65-4655-95AC-76ED79285860}">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24.6</v>
      </c>
      <c r="C3" s="978"/>
      <c r="D3" s="978"/>
      <c r="E3" s="978"/>
      <c r="F3" s="978"/>
      <c r="G3" s="978"/>
      <c r="H3" s="13"/>
    </row>
    <row r="4" spans="1:11" x14ac:dyDescent="0.35">
      <c r="A4" s="14" t="s">
        <v>49</v>
      </c>
      <c r="B4" s="978">
        <v>10.210000000000001</v>
      </c>
      <c r="C4" s="978"/>
      <c r="D4" s="978"/>
      <c r="E4" s="978"/>
      <c r="F4" s="978"/>
      <c r="G4" s="978"/>
      <c r="H4" s="13"/>
    </row>
    <row r="5" spans="1:11" s="5" customFormat="1" ht="30" customHeight="1" x14ac:dyDescent="0.3">
      <c r="A5" s="15" t="s">
        <v>4</v>
      </c>
      <c r="B5" s="1016" t="s">
        <v>279</v>
      </c>
      <c r="C5" s="978"/>
      <c r="D5" s="978"/>
      <c r="E5" s="978"/>
      <c r="F5" s="978"/>
      <c r="G5" s="978"/>
      <c r="H5" s="10"/>
    </row>
    <row r="6" spans="1:11" ht="15" customHeight="1" x14ac:dyDescent="0.35">
      <c r="A6" s="14" t="s">
        <v>1</v>
      </c>
      <c r="B6" s="1016" t="s">
        <v>2</v>
      </c>
      <c r="C6" s="978"/>
      <c r="D6" s="978"/>
      <c r="E6" s="978"/>
      <c r="F6" s="978"/>
      <c r="G6" s="978"/>
      <c r="H6" s="13"/>
    </row>
    <row r="7" spans="1:11" x14ac:dyDescent="0.35">
      <c r="A7" s="14" t="s">
        <v>3</v>
      </c>
      <c r="B7" s="1007">
        <f>+H15</f>
        <v>2.5600000000000005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281</v>
      </c>
      <c r="B10" s="975"/>
      <c r="C10" s="82"/>
      <c r="D10" s="25">
        <v>6.4</v>
      </c>
      <c r="E10" s="25">
        <v>0.4</v>
      </c>
      <c r="F10" s="20"/>
      <c r="G10" s="20"/>
      <c r="H10" s="67">
        <f>D10*E10</f>
        <v>2.5600000000000005</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2.5600000000000005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126CF-A4D8-4058-B931-BB7A0F488FE9}">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25.1</v>
      </c>
      <c r="C3" s="978"/>
      <c r="D3" s="978"/>
      <c r="E3" s="978"/>
      <c r="F3" s="978"/>
      <c r="G3" s="978"/>
      <c r="H3" s="13"/>
    </row>
    <row r="4" spans="1:11" x14ac:dyDescent="0.35">
      <c r="A4" s="14" t="s">
        <v>49</v>
      </c>
      <c r="B4" s="978">
        <v>5.17</v>
      </c>
      <c r="C4" s="978"/>
      <c r="D4" s="978"/>
      <c r="E4" s="978"/>
      <c r="F4" s="978"/>
      <c r="G4" s="978"/>
      <c r="H4" s="13"/>
    </row>
    <row r="5" spans="1:11" s="5" customFormat="1" ht="30" customHeight="1" x14ac:dyDescent="0.3">
      <c r="A5" s="15" t="s">
        <v>4</v>
      </c>
      <c r="B5" s="1016" t="s">
        <v>97</v>
      </c>
      <c r="C5" s="978"/>
      <c r="D5" s="978"/>
      <c r="E5" s="978"/>
      <c r="F5" s="978"/>
      <c r="G5" s="978"/>
      <c r="H5" s="10"/>
    </row>
    <row r="6" spans="1:11" ht="15" customHeight="1" x14ac:dyDescent="0.35">
      <c r="A6" s="14" t="s">
        <v>1</v>
      </c>
      <c r="B6" s="1016" t="s">
        <v>2</v>
      </c>
      <c r="C6" s="978"/>
      <c r="D6" s="978"/>
      <c r="E6" s="978"/>
      <c r="F6" s="978"/>
      <c r="G6" s="978"/>
      <c r="H6" s="13"/>
    </row>
    <row r="7" spans="1:11" x14ac:dyDescent="0.35">
      <c r="A7" s="14" t="s">
        <v>3</v>
      </c>
      <c r="B7" s="1007">
        <f>+H15</f>
        <v>45.3</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193</v>
      </c>
      <c r="B10" s="975"/>
      <c r="C10" s="82"/>
      <c r="D10" s="25">
        <f>3.2+6.7+1+2.1+2.1</f>
        <v>15.1</v>
      </c>
      <c r="E10" s="25"/>
      <c r="F10" s="20">
        <v>3</v>
      </c>
      <c r="G10" s="20"/>
      <c r="H10" s="67">
        <f>D10*F10</f>
        <v>45.3</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45.3</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534FD-1858-42D3-95C2-750368962416}">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26.1</v>
      </c>
      <c r="C3" s="978"/>
      <c r="D3" s="978"/>
      <c r="E3" s="978"/>
      <c r="F3" s="978"/>
      <c r="G3" s="978"/>
      <c r="H3" s="13"/>
    </row>
    <row r="4" spans="1:11" x14ac:dyDescent="0.35">
      <c r="A4" s="14" t="s">
        <v>49</v>
      </c>
      <c r="B4" s="978">
        <v>7.32</v>
      </c>
      <c r="C4" s="978"/>
      <c r="D4" s="978"/>
      <c r="E4" s="978"/>
      <c r="F4" s="978"/>
      <c r="G4" s="978"/>
      <c r="H4" s="13"/>
    </row>
    <row r="5" spans="1:11" s="5" customFormat="1" ht="30" customHeight="1" x14ac:dyDescent="0.3">
      <c r="A5" s="15" t="s">
        <v>4</v>
      </c>
      <c r="B5" s="1017" t="s">
        <v>130</v>
      </c>
      <c r="C5" s="1000"/>
      <c r="D5" s="1000"/>
      <c r="E5" s="1000"/>
      <c r="F5" s="1000"/>
      <c r="G5" s="1000"/>
      <c r="H5" s="10"/>
    </row>
    <row r="6" spans="1:11" ht="15" customHeight="1" x14ac:dyDescent="0.35">
      <c r="A6" s="14" t="s">
        <v>1</v>
      </c>
      <c r="B6" s="1016" t="s">
        <v>2</v>
      </c>
      <c r="C6" s="978"/>
      <c r="D6" s="978"/>
      <c r="E6" s="978"/>
      <c r="F6" s="978"/>
      <c r="G6" s="978"/>
      <c r="H6" s="13"/>
    </row>
    <row r="7" spans="1:11" x14ac:dyDescent="0.35">
      <c r="A7" s="14" t="s">
        <v>3</v>
      </c>
      <c r="B7" s="1007">
        <f>+H15</f>
        <v>23.45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266</v>
      </c>
      <c r="B10" s="975"/>
      <c r="C10" s="82"/>
      <c r="D10" s="25">
        <v>6.7</v>
      </c>
      <c r="E10" s="25">
        <v>3.5</v>
      </c>
      <c r="F10" s="20"/>
      <c r="G10" s="20"/>
      <c r="H10" s="67">
        <f>D10*E10</f>
        <v>23.45</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23.45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C25FA-373D-40B6-8200-02847068C321}">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26.2</v>
      </c>
      <c r="C3" s="978"/>
      <c r="D3" s="978"/>
      <c r="E3" s="978"/>
      <c r="F3" s="978"/>
      <c r="G3" s="978"/>
      <c r="H3" s="13"/>
    </row>
    <row r="4" spans="1:11" x14ac:dyDescent="0.35">
      <c r="A4" s="14" t="s">
        <v>49</v>
      </c>
      <c r="B4" s="978">
        <v>7.44</v>
      </c>
      <c r="C4" s="978"/>
      <c r="D4" s="978"/>
      <c r="E4" s="978"/>
      <c r="F4" s="978"/>
      <c r="G4" s="978"/>
      <c r="H4" s="13"/>
    </row>
    <row r="5" spans="1:11" s="5" customFormat="1" ht="30" customHeight="1" x14ac:dyDescent="0.3">
      <c r="A5" s="15" t="s">
        <v>4</v>
      </c>
      <c r="B5" s="1017" t="s">
        <v>132</v>
      </c>
      <c r="C5" s="1000"/>
      <c r="D5" s="1000"/>
      <c r="E5" s="1000"/>
      <c r="F5" s="1000"/>
      <c r="G5" s="1000"/>
      <c r="H5" s="10"/>
    </row>
    <row r="6" spans="1:11" ht="15" customHeight="1" x14ac:dyDescent="0.35">
      <c r="A6" s="14" t="s">
        <v>1</v>
      </c>
      <c r="B6" s="1016" t="s">
        <v>2</v>
      </c>
      <c r="C6" s="978"/>
      <c r="D6" s="978"/>
      <c r="E6" s="978"/>
      <c r="F6" s="978"/>
      <c r="G6" s="978"/>
      <c r="H6" s="13"/>
    </row>
    <row r="7" spans="1:11" x14ac:dyDescent="0.35">
      <c r="A7" s="14" t="s">
        <v>3</v>
      </c>
      <c r="B7" s="1007">
        <f>+H15</f>
        <v>23.45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267</v>
      </c>
      <c r="B10" s="975"/>
      <c r="C10" s="82"/>
      <c r="D10" s="25">
        <v>6.7</v>
      </c>
      <c r="E10" s="25">
        <v>3.5</v>
      </c>
      <c r="F10" s="20"/>
      <c r="G10" s="20"/>
      <c r="H10" s="67">
        <f>D10*E10</f>
        <v>23.45</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23.45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77054-CDF5-4D64-9FDD-318AD0B0C7CB}">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26.3</v>
      </c>
      <c r="C3" s="978"/>
      <c r="D3" s="978"/>
      <c r="E3" s="978"/>
      <c r="F3" s="978"/>
      <c r="G3" s="978"/>
      <c r="H3" s="13"/>
    </row>
    <row r="4" spans="1:11" x14ac:dyDescent="0.35">
      <c r="A4" s="14" t="s">
        <v>49</v>
      </c>
      <c r="B4" s="978" t="s">
        <v>574</v>
      </c>
      <c r="C4" s="978"/>
      <c r="D4" s="978"/>
      <c r="E4" s="978"/>
      <c r="F4" s="978"/>
      <c r="G4" s="978"/>
      <c r="H4" s="13"/>
    </row>
    <row r="5" spans="1:11" s="5" customFormat="1" ht="30" customHeight="1" x14ac:dyDescent="0.3">
      <c r="A5" s="15" t="s">
        <v>4</v>
      </c>
      <c r="B5" s="1017" t="s">
        <v>131</v>
      </c>
      <c r="C5" s="1000"/>
      <c r="D5" s="1000"/>
      <c r="E5" s="1000"/>
      <c r="F5" s="1000"/>
      <c r="G5" s="1000"/>
      <c r="H5" s="10"/>
    </row>
    <row r="6" spans="1:11" ht="15" customHeight="1" x14ac:dyDescent="0.35">
      <c r="A6" s="14" t="s">
        <v>1</v>
      </c>
      <c r="B6" s="1016" t="s">
        <v>59</v>
      </c>
      <c r="C6" s="978"/>
      <c r="D6" s="978"/>
      <c r="E6" s="978"/>
      <c r="F6" s="978"/>
      <c r="G6" s="978"/>
      <c r="H6" s="13"/>
    </row>
    <row r="7" spans="1:11" x14ac:dyDescent="0.35">
      <c r="A7" s="14" t="s">
        <v>3</v>
      </c>
      <c r="B7" s="1007">
        <f>+H15</f>
        <v>6.7</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268</v>
      </c>
      <c r="B10" s="975"/>
      <c r="C10" s="82"/>
      <c r="D10" s="25">
        <v>6.7</v>
      </c>
      <c r="E10" s="25"/>
      <c r="F10" s="20"/>
      <c r="G10" s="20"/>
      <c r="H10" s="67">
        <f>D10</f>
        <v>6.7</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6.7</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64654-B149-41D1-8E78-BC6C3B8C5E4D}">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26.4</v>
      </c>
      <c r="C3" s="978"/>
      <c r="D3" s="978"/>
      <c r="E3" s="978"/>
      <c r="F3" s="978"/>
      <c r="G3" s="978"/>
      <c r="H3" s="13"/>
    </row>
    <row r="4" spans="1:11" x14ac:dyDescent="0.35">
      <c r="A4" s="14" t="s">
        <v>49</v>
      </c>
      <c r="B4" s="978" t="s">
        <v>107</v>
      </c>
      <c r="C4" s="978"/>
      <c r="D4" s="978"/>
      <c r="E4" s="978"/>
      <c r="F4" s="978"/>
      <c r="G4" s="978"/>
      <c r="H4" s="13"/>
    </row>
    <row r="5" spans="1:11" s="5" customFormat="1" ht="30" customHeight="1" x14ac:dyDescent="0.3">
      <c r="A5" s="15" t="s">
        <v>4</v>
      </c>
      <c r="B5" s="1017" t="s">
        <v>106</v>
      </c>
      <c r="C5" s="1000"/>
      <c r="D5" s="1000"/>
      <c r="E5" s="1000"/>
      <c r="F5" s="1000"/>
      <c r="G5" s="1000"/>
      <c r="H5" s="10"/>
    </row>
    <row r="6" spans="1:11" ht="15" customHeight="1" x14ac:dyDescent="0.35">
      <c r="A6" s="14" t="s">
        <v>1</v>
      </c>
      <c r="B6" s="1016" t="s">
        <v>59</v>
      </c>
      <c r="C6" s="978"/>
      <c r="D6" s="978"/>
      <c r="E6" s="978"/>
      <c r="F6" s="978"/>
      <c r="G6" s="978"/>
      <c r="H6" s="13"/>
    </row>
    <row r="7" spans="1:11" x14ac:dyDescent="0.35">
      <c r="A7" s="14" t="s">
        <v>3</v>
      </c>
      <c r="B7" s="1007">
        <f>+H15</f>
        <v>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269</v>
      </c>
      <c r="B10" s="975"/>
      <c r="C10" s="82"/>
      <c r="D10" s="25">
        <v>4</v>
      </c>
      <c r="E10" s="25"/>
      <c r="F10" s="20"/>
      <c r="G10" s="20"/>
      <c r="H10" s="67">
        <f>D10</f>
        <v>4</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CCA64-2545-428B-863E-3BE3CA62D853}">
  <dimension ref="A1:K41"/>
  <sheetViews>
    <sheetView view="pageBreakPreview" zoomScale="88" zoomScaleNormal="100" zoomScaleSheetLayoutView="100" workbookViewId="0">
      <selection activeCell="F22" sqref="F22"/>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27.1</v>
      </c>
      <c r="C3" s="978"/>
      <c r="D3" s="978"/>
      <c r="E3" s="978"/>
      <c r="F3" s="978"/>
      <c r="G3" s="978"/>
      <c r="H3" s="13"/>
    </row>
    <row r="4" spans="1:11" x14ac:dyDescent="0.35">
      <c r="A4" s="14" t="s">
        <v>49</v>
      </c>
      <c r="B4" s="978">
        <v>5.17</v>
      </c>
      <c r="C4" s="978"/>
      <c r="D4" s="978"/>
      <c r="E4" s="978"/>
      <c r="F4" s="978"/>
      <c r="G4" s="978"/>
      <c r="H4" s="13"/>
    </row>
    <row r="5" spans="1:11" s="5" customFormat="1" ht="30" customHeight="1" x14ac:dyDescent="0.3">
      <c r="A5" s="15" t="s">
        <v>4</v>
      </c>
      <c r="B5" s="1017" t="s">
        <v>117</v>
      </c>
      <c r="C5" s="1000"/>
      <c r="D5" s="1000"/>
      <c r="E5" s="1000"/>
      <c r="F5" s="1000"/>
      <c r="G5" s="1000"/>
      <c r="H5" s="10"/>
    </row>
    <row r="6" spans="1:11" ht="15" customHeight="1" x14ac:dyDescent="0.35">
      <c r="A6" s="14" t="s">
        <v>1</v>
      </c>
      <c r="B6" s="1016" t="s">
        <v>2</v>
      </c>
      <c r="C6" s="978"/>
      <c r="D6" s="978"/>
      <c r="E6" s="978"/>
      <c r="F6" s="978"/>
      <c r="G6" s="978"/>
      <c r="H6" s="13"/>
    </row>
    <row r="7" spans="1:11" x14ac:dyDescent="0.35">
      <c r="A7" s="14" t="s">
        <v>3</v>
      </c>
      <c r="B7" s="1007">
        <f>+H15</f>
        <v>70.5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98</v>
      </c>
      <c r="B10" s="975"/>
      <c r="C10" s="82">
        <v>2</v>
      </c>
      <c r="D10" s="25">
        <f>3.2+1+2.1+2.1</f>
        <v>8.4</v>
      </c>
      <c r="E10" s="25"/>
      <c r="F10" s="20">
        <v>3</v>
      </c>
      <c r="G10" s="20"/>
      <c r="H10" s="67">
        <f>C10*D10*F10</f>
        <v>50.400000000000006</v>
      </c>
      <c r="J10" s="41"/>
      <c r="K10" s="30"/>
    </row>
    <row r="11" spans="1:11" s="5" customFormat="1" x14ac:dyDescent="0.35">
      <c r="A11" s="974"/>
      <c r="B11" s="975"/>
      <c r="C11" s="82">
        <v>1</v>
      </c>
      <c r="D11" s="66">
        <v>6.7</v>
      </c>
      <c r="E11" s="25"/>
      <c r="F11" s="20">
        <v>3</v>
      </c>
      <c r="G11" s="20"/>
      <c r="H11" s="67">
        <f>C11*D11*F11</f>
        <v>20.100000000000001</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70.5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47AB2-D1B6-4225-AF12-E8DC2456C512}">
  <dimension ref="A1:K41"/>
  <sheetViews>
    <sheetView view="pageBreakPreview" zoomScale="88" zoomScaleNormal="100" zoomScaleSheetLayoutView="100" workbookViewId="0">
      <selection activeCell="H5" sqref="H5"/>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27.2</v>
      </c>
      <c r="C3" s="978"/>
      <c r="D3" s="978"/>
      <c r="E3" s="978"/>
      <c r="F3" s="978"/>
      <c r="G3" s="978"/>
      <c r="H3" s="13"/>
    </row>
    <row r="4" spans="1:11" x14ac:dyDescent="0.35">
      <c r="A4" s="14" t="s">
        <v>49</v>
      </c>
      <c r="B4" s="978">
        <v>6.3</v>
      </c>
      <c r="C4" s="978"/>
      <c r="D4" s="978"/>
      <c r="E4" s="978"/>
      <c r="F4" s="978"/>
      <c r="G4" s="978"/>
      <c r="H4" s="13"/>
    </row>
    <row r="5" spans="1:11" s="5" customFormat="1" ht="30" customHeight="1" x14ac:dyDescent="0.3">
      <c r="A5" s="15" t="s">
        <v>4</v>
      </c>
      <c r="B5" s="1017" t="s">
        <v>283</v>
      </c>
      <c r="C5" s="1000"/>
      <c r="D5" s="1000"/>
      <c r="E5" s="1000"/>
      <c r="F5" s="1000"/>
      <c r="G5" s="1000"/>
      <c r="H5" s="10"/>
    </row>
    <row r="6" spans="1:11" ht="15" customHeight="1" x14ac:dyDescent="0.35">
      <c r="A6" s="14" t="s">
        <v>1</v>
      </c>
      <c r="B6" s="1016" t="s">
        <v>59</v>
      </c>
      <c r="C6" s="978"/>
      <c r="D6" s="978"/>
      <c r="E6" s="978"/>
      <c r="F6" s="978"/>
      <c r="G6" s="978"/>
      <c r="H6" s="13"/>
    </row>
    <row r="7" spans="1:11" x14ac:dyDescent="0.35">
      <c r="A7" s="14" t="s">
        <v>3</v>
      </c>
      <c r="B7" s="1007">
        <f>+H15</f>
        <v>33.700000000000003</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292</v>
      </c>
      <c r="B10" s="975"/>
      <c r="C10" s="82">
        <v>10</v>
      </c>
      <c r="D10" s="25"/>
      <c r="E10" s="25"/>
      <c r="F10" s="20">
        <v>3</v>
      </c>
      <c r="G10" s="20"/>
      <c r="H10" s="67">
        <f>C10*F10</f>
        <v>30</v>
      </c>
      <c r="J10" s="41"/>
      <c r="K10" s="30"/>
    </row>
    <row r="11" spans="1:11" s="5" customFormat="1" x14ac:dyDescent="0.35">
      <c r="A11" s="974"/>
      <c r="B11" s="975"/>
      <c r="C11" s="82">
        <v>1</v>
      </c>
      <c r="D11" s="66"/>
      <c r="E11" s="25"/>
      <c r="F11" s="20">
        <v>3.7</v>
      </c>
      <c r="G11" s="20"/>
      <c r="H11" s="67">
        <f>C11*F11</f>
        <v>3.7</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33.700000000000003</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B173C-190B-4ADB-9726-1F1C632C1530}">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28.1</v>
      </c>
      <c r="C3" s="978"/>
      <c r="D3" s="978"/>
      <c r="E3" s="978"/>
      <c r="F3" s="978"/>
      <c r="G3" s="978"/>
      <c r="H3" s="13"/>
    </row>
    <row r="4" spans="1:11" x14ac:dyDescent="0.35">
      <c r="A4" s="14" t="s">
        <v>49</v>
      </c>
      <c r="B4" s="978">
        <v>13.1</v>
      </c>
      <c r="C4" s="978"/>
      <c r="D4" s="978"/>
      <c r="E4" s="978"/>
      <c r="F4" s="978"/>
      <c r="G4" s="978"/>
      <c r="H4" s="13"/>
    </row>
    <row r="5" spans="1:11" s="5" customFormat="1" ht="30" customHeight="1" x14ac:dyDescent="0.3">
      <c r="A5" s="15" t="s">
        <v>4</v>
      </c>
      <c r="B5" s="1017" t="s">
        <v>171</v>
      </c>
      <c r="C5" s="1000"/>
      <c r="D5" s="1000"/>
      <c r="E5" s="1000"/>
      <c r="F5" s="1000"/>
      <c r="G5" s="1000"/>
      <c r="H5" s="10"/>
    </row>
    <row r="6" spans="1:11" ht="15" customHeight="1" x14ac:dyDescent="0.35">
      <c r="A6" s="14" t="s">
        <v>1</v>
      </c>
      <c r="B6" s="1016" t="s">
        <v>2</v>
      </c>
      <c r="C6" s="978"/>
      <c r="D6" s="978"/>
      <c r="E6" s="978"/>
      <c r="F6" s="978"/>
      <c r="G6" s="978"/>
      <c r="H6" s="13"/>
    </row>
    <row r="7" spans="1:11" x14ac:dyDescent="0.35">
      <c r="A7" s="14" t="s">
        <v>3</v>
      </c>
      <c r="B7" s="1007">
        <f>+H15</f>
        <v>23.45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270</v>
      </c>
      <c r="B10" s="975"/>
      <c r="C10" s="82"/>
      <c r="D10" s="25">
        <v>6.7</v>
      </c>
      <c r="E10" s="25">
        <v>3.5</v>
      </c>
      <c r="F10" s="20"/>
      <c r="G10" s="20"/>
      <c r="H10" s="67">
        <f>D10*E10</f>
        <v>23.45</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23.45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628BF-680C-4C56-870F-7BB1DABCD5DC}">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28.2</v>
      </c>
      <c r="C3" s="978"/>
      <c r="D3" s="978"/>
      <c r="E3" s="978"/>
      <c r="F3" s="978"/>
      <c r="G3" s="978"/>
      <c r="H3" s="13"/>
    </row>
    <row r="4" spans="1:11" x14ac:dyDescent="0.35">
      <c r="A4" s="14" t="s">
        <v>49</v>
      </c>
      <c r="B4" s="978">
        <v>14.47</v>
      </c>
      <c r="C4" s="978"/>
      <c r="D4" s="978"/>
      <c r="E4" s="978"/>
      <c r="F4" s="978"/>
      <c r="G4" s="978"/>
      <c r="H4" s="13"/>
    </row>
    <row r="5" spans="1:11" s="5" customFormat="1" ht="30" customHeight="1" x14ac:dyDescent="0.3">
      <c r="A5" s="15" t="s">
        <v>4</v>
      </c>
      <c r="B5" s="1017" t="s">
        <v>282</v>
      </c>
      <c r="C5" s="1000"/>
      <c r="D5" s="1000"/>
      <c r="E5" s="1000"/>
      <c r="F5" s="1000"/>
      <c r="G5" s="1000"/>
      <c r="H5" s="10"/>
    </row>
    <row r="6" spans="1:11" ht="15" customHeight="1" x14ac:dyDescent="0.35">
      <c r="A6" s="14" t="s">
        <v>1</v>
      </c>
      <c r="B6" s="1016" t="s">
        <v>2</v>
      </c>
      <c r="C6" s="978"/>
      <c r="D6" s="978"/>
      <c r="E6" s="978"/>
      <c r="F6" s="978"/>
      <c r="G6" s="978"/>
      <c r="H6" s="13"/>
    </row>
    <row r="7" spans="1:11" x14ac:dyDescent="0.35">
      <c r="A7" s="14" t="s">
        <v>3</v>
      </c>
      <c r="B7" s="1007">
        <f>+H15</f>
        <v>23.45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271</v>
      </c>
      <c r="B10" s="975"/>
      <c r="C10" s="82"/>
      <c r="D10" s="25">
        <v>6.7</v>
      </c>
      <c r="E10" s="25">
        <v>3.5</v>
      </c>
      <c r="F10" s="20"/>
      <c r="G10" s="20"/>
      <c r="H10" s="67">
        <f>D10*E10</f>
        <v>23.45</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23.45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B29B3-AD1E-41A6-8CC9-F6482838F884}">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30">
        <v>28.3</v>
      </c>
      <c r="C3" s="1031"/>
      <c r="D3" s="1031"/>
      <c r="E3" s="1031"/>
      <c r="F3" s="1031"/>
      <c r="G3" s="1032"/>
      <c r="H3" s="13"/>
    </row>
    <row r="4" spans="1:11" x14ac:dyDescent="0.35">
      <c r="A4" s="14" t="s">
        <v>49</v>
      </c>
      <c r="B4" s="978" t="s">
        <v>576</v>
      </c>
      <c r="C4" s="978"/>
      <c r="D4" s="978"/>
      <c r="E4" s="978"/>
      <c r="F4" s="978"/>
      <c r="G4" s="978"/>
      <c r="H4" s="13"/>
    </row>
    <row r="5" spans="1:11" s="5" customFormat="1" ht="30" customHeight="1" x14ac:dyDescent="0.3">
      <c r="A5" s="15" t="s">
        <v>4</v>
      </c>
      <c r="B5" s="1017" t="s">
        <v>136</v>
      </c>
      <c r="C5" s="1000"/>
      <c r="D5" s="1000"/>
      <c r="E5" s="1000"/>
      <c r="F5" s="1000"/>
      <c r="G5" s="1000"/>
      <c r="H5" s="10"/>
    </row>
    <row r="6" spans="1:11" ht="15" customHeight="1" x14ac:dyDescent="0.35">
      <c r="A6" s="14" t="s">
        <v>1</v>
      </c>
      <c r="B6" s="1016" t="s">
        <v>59</v>
      </c>
      <c r="C6" s="978"/>
      <c r="D6" s="978"/>
      <c r="E6" s="978"/>
      <c r="F6" s="978"/>
      <c r="G6" s="978"/>
      <c r="H6" s="13"/>
    </row>
    <row r="7" spans="1:11" x14ac:dyDescent="0.35">
      <c r="A7" s="14" t="s">
        <v>3</v>
      </c>
      <c r="B7" s="1007">
        <f>+H15</f>
        <v>20.399999999999999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272</v>
      </c>
      <c r="B10" s="975"/>
      <c r="C10" s="82">
        <v>2</v>
      </c>
      <c r="D10" s="25">
        <f>6.7+3.5</f>
        <v>10.199999999999999</v>
      </c>
      <c r="E10" s="25"/>
      <c r="F10" s="20"/>
      <c r="G10" s="20"/>
      <c r="H10" s="67">
        <f>C10*D10</f>
        <v>20.399999999999999</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20.399999999999999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EAA86-F29E-4919-A443-674F5CB1BADE}">
  <dimension ref="A1:K41"/>
  <sheetViews>
    <sheetView view="pageBreakPreview" zoomScale="88" zoomScaleNormal="100" zoomScaleSheetLayoutView="100" workbookViewId="0">
      <selection activeCell="G12" sqref="G12"/>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29.1</v>
      </c>
      <c r="C3" s="978"/>
      <c r="D3" s="978"/>
      <c r="E3" s="978"/>
      <c r="F3" s="978"/>
      <c r="G3" s="978"/>
      <c r="H3" s="13"/>
    </row>
    <row r="4" spans="1:11" x14ac:dyDescent="0.35">
      <c r="A4" s="14" t="s">
        <v>49</v>
      </c>
      <c r="B4" s="978">
        <v>15.1</v>
      </c>
      <c r="C4" s="978"/>
      <c r="D4" s="978"/>
      <c r="E4" s="978"/>
      <c r="F4" s="978"/>
      <c r="G4" s="978"/>
      <c r="H4" s="13"/>
    </row>
    <row r="5" spans="1:11" s="5" customFormat="1" ht="30" customHeight="1" x14ac:dyDescent="0.3">
      <c r="A5" s="15" t="s">
        <v>4</v>
      </c>
      <c r="B5" s="1016" t="s">
        <v>135</v>
      </c>
      <c r="C5" s="978"/>
      <c r="D5" s="978"/>
      <c r="E5" s="978"/>
      <c r="F5" s="978"/>
      <c r="G5" s="978"/>
      <c r="H5" s="10"/>
    </row>
    <row r="6" spans="1:11" ht="15" customHeight="1" x14ac:dyDescent="0.35">
      <c r="A6" s="14" t="s">
        <v>1</v>
      </c>
      <c r="B6" s="1016" t="s">
        <v>2</v>
      </c>
      <c r="C6" s="978"/>
      <c r="D6" s="978"/>
      <c r="E6" s="978"/>
      <c r="F6" s="978"/>
      <c r="G6" s="978"/>
      <c r="H6" s="13"/>
    </row>
    <row r="7" spans="1:11" x14ac:dyDescent="0.35">
      <c r="A7" s="14" t="s">
        <v>3</v>
      </c>
      <c r="B7" s="1007">
        <f>+H15</f>
        <v>15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273</v>
      </c>
      <c r="B10" s="975"/>
      <c r="C10" s="82"/>
      <c r="D10" s="25">
        <v>5</v>
      </c>
      <c r="E10" s="25">
        <v>3</v>
      </c>
      <c r="F10" s="20"/>
      <c r="G10" s="20"/>
      <c r="H10" s="67">
        <f>D10*E10</f>
        <v>15</v>
      </c>
      <c r="J10" s="41"/>
      <c r="K10" s="30"/>
    </row>
    <row r="11" spans="1:11" s="5" customFormat="1" x14ac:dyDescent="0.35">
      <c r="A11" s="974"/>
      <c r="B11" s="975"/>
      <c r="C11" s="82"/>
      <c r="D11" s="66"/>
      <c r="E11" s="25"/>
      <c r="F11" s="20"/>
      <c r="G11" s="20"/>
      <c r="H11" s="67">
        <f>C11*D11*E11*F11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15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26412-E456-4DE8-B3F0-25A7647928F0}">
  <dimension ref="A1:K41"/>
  <sheetViews>
    <sheetView view="pageBreakPreview" zoomScale="88" zoomScaleNormal="100" zoomScaleSheetLayoutView="100" workbookViewId="0">
      <selection activeCell="H9" sqref="H9"/>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30.1</v>
      </c>
      <c r="C3" s="978"/>
      <c r="D3" s="978"/>
      <c r="E3" s="978"/>
      <c r="F3" s="978"/>
      <c r="G3" s="978"/>
      <c r="H3" s="13"/>
    </row>
    <row r="4" spans="1:11" x14ac:dyDescent="0.35">
      <c r="A4" s="14" t="s">
        <v>49</v>
      </c>
      <c r="B4" s="978">
        <v>18.14</v>
      </c>
      <c r="C4" s="978"/>
      <c r="D4" s="978"/>
      <c r="E4" s="978"/>
      <c r="F4" s="978"/>
      <c r="G4" s="978"/>
      <c r="H4" s="13"/>
    </row>
    <row r="5" spans="1:11" s="5" customFormat="1" ht="30" customHeight="1" x14ac:dyDescent="0.3">
      <c r="A5" s="15" t="s">
        <v>4</v>
      </c>
      <c r="B5" s="1016" t="s">
        <v>224</v>
      </c>
      <c r="C5" s="978"/>
      <c r="D5" s="978"/>
      <c r="E5" s="978"/>
      <c r="F5" s="978"/>
      <c r="G5" s="978"/>
      <c r="H5" s="10"/>
    </row>
    <row r="6" spans="1:11" ht="15" customHeight="1" x14ac:dyDescent="0.35">
      <c r="A6" s="14" t="s">
        <v>1</v>
      </c>
      <c r="B6" s="1016" t="s">
        <v>2</v>
      </c>
      <c r="C6" s="978"/>
      <c r="D6" s="978"/>
      <c r="E6" s="978"/>
      <c r="F6" s="978"/>
      <c r="G6" s="978"/>
      <c r="H6" s="13"/>
    </row>
    <row r="7" spans="1:11" x14ac:dyDescent="0.35">
      <c r="A7" s="14" t="s">
        <v>3</v>
      </c>
      <c r="B7" s="1007">
        <f>+H15</f>
        <v>70.5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274</v>
      </c>
      <c r="B10" s="975"/>
      <c r="C10" s="82">
        <v>2</v>
      </c>
      <c r="D10" s="25">
        <f>3.2+1+2.1+2.1</f>
        <v>8.4</v>
      </c>
      <c r="E10" s="25"/>
      <c r="F10" s="20">
        <v>3</v>
      </c>
      <c r="G10" s="20"/>
      <c r="H10" s="67">
        <f>C10*D10*F10</f>
        <v>50.400000000000006</v>
      </c>
      <c r="J10" s="41"/>
      <c r="K10" s="30"/>
    </row>
    <row r="11" spans="1:11" s="5" customFormat="1" x14ac:dyDescent="0.35">
      <c r="A11" s="974"/>
      <c r="B11" s="975"/>
      <c r="C11" s="82">
        <v>1</v>
      </c>
      <c r="D11" s="66">
        <v>6.7</v>
      </c>
      <c r="E11" s="25"/>
      <c r="F11" s="20">
        <v>3</v>
      </c>
      <c r="G11" s="20"/>
      <c r="H11" s="67">
        <f>C11*D11*F11</f>
        <v>20.100000000000001</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70.5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8AA47-1274-4D2D-BCFA-B3697CD1CF0B}">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30.2</v>
      </c>
      <c r="C3" s="978"/>
      <c r="D3" s="978"/>
      <c r="E3" s="978"/>
      <c r="F3" s="978"/>
      <c r="G3" s="978"/>
      <c r="H3" s="13"/>
    </row>
    <row r="4" spans="1:11" x14ac:dyDescent="0.35">
      <c r="A4" s="14" t="s">
        <v>49</v>
      </c>
      <c r="B4" s="978">
        <v>18.149999999999999</v>
      </c>
      <c r="C4" s="978"/>
      <c r="D4" s="978"/>
      <c r="E4" s="978"/>
      <c r="F4" s="978"/>
      <c r="G4" s="978"/>
      <c r="H4" s="13"/>
    </row>
    <row r="5" spans="1:11" s="5" customFormat="1" ht="30" customHeight="1" x14ac:dyDescent="0.3">
      <c r="A5" s="15" t="s">
        <v>4</v>
      </c>
      <c r="B5" s="1016" t="s">
        <v>286</v>
      </c>
      <c r="C5" s="978"/>
      <c r="D5" s="978"/>
      <c r="E5" s="978"/>
      <c r="F5" s="978"/>
      <c r="G5" s="978"/>
      <c r="H5" s="10"/>
    </row>
    <row r="6" spans="1:11" ht="15" customHeight="1" x14ac:dyDescent="0.35">
      <c r="A6" s="14" t="s">
        <v>1</v>
      </c>
      <c r="B6" s="1016" t="s">
        <v>59</v>
      </c>
      <c r="C6" s="978"/>
      <c r="D6" s="978"/>
      <c r="E6" s="978"/>
      <c r="F6" s="978"/>
      <c r="G6" s="978"/>
      <c r="H6" s="13"/>
    </row>
    <row r="7" spans="1:11" x14ac:dyDescent="0.35">
      <c r="A7" s="14" t="s">
        <v>3</v>
      </c>
      <c r="B7" s="1007">
        <f>+H15</f>
        <v>33.700000000000003</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274</v>
      </c>
      <c r="B10" s="975"/>
      <c r="C10" s="82">
        <v>10</v>
      </c>
      <c r="D10" s="25"/>
      <c r="E10" s="25"/>
      <c r="F10" s="20">
        <v>3</v>
      </c>
      <c r="G10" s="20"/>
      <c r="H10" s="67">
        <f>C10*F10</f>
        <v>30</v>
      </c>
      <c r="J10" s="41"/>
      <c r="K10" s="30"/>
    </row>
    <row r="11" spans="1:11" s="5" customFormat="1" x14ac:dyDescent="0.35">
      <c r="A11" s="974"/>
      <c r="B11" s="975"/>
      <c r="C11" s="82">
        <v>1</v>
      </c>
      <c r="D11" s="66"/>
      <c r="E11" s="25"/>
      <c r="F11" s="20">
        <v>3.7</v>
      </c>
      <c r="G11" s="20"/>
      <c r="H11" s="67">
        <f>C11*F11</f>
        <v>3.7</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33.700000000000003</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A05F1-4801-4728-99AB-9CF2FA040FFB}">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30.3</v>
      </c>
      <c r="C3" s="978"/>
      <c r="D3" s="978"/>
      <c r="E3" s="978"/>
      <c r="F3" s="978"/>
      <c r="G3" s="978"/>
      <c r="H3" s="13"/>
    </row>
    <row r="4" spans="1:11" x14ac:dyDescent="0.35">
      <c r="A4" s="14" t="s">
        <v>49</v>
      </c>
      <c r="B4" s="978" t="s">
        <v>101</v>
      </c>
      <c r="C4" s="978"/>
      <c r="D4" s="978"/>
      <c r="E4" s="978"/>
      <c r="F4" s="978"/>
      <c r="G4" s="978"/>
      <c r="H4" s="13"/>
    </row>
    <row r="5" spans="1:11" s="5" customFormat="1" ht="30" customHeight="1" x14ac:dyDescent="0.3">
      <c r="A5" s="15" t="s">
        <v>4</v>
      </c>
      <c r="B5" s="1016" t="s">
        <v>247</v>
      </c>
      <c r="C5" s="978"/>
      <c r="D5" s="978"/>
      <c r="E5" s="978"/>
      <c r="F5" s="978"/>
      <c r="G5" s="978"/>
      <c r="H5" s="10"/>
    </row>
    <row r="6" spans="1:11" ht="15" customHeight="1" x14ac:dyDescent="0.35">
      <c r="A6" s="14" t="s">
        <v>1</v>
      </c>
      <c r="B6" s="1016" t="s">
        <v>2</v>
      </c>
      <c r="C6" s="978"/>
      <c r="D6" s="978"/>
      <c r="E6" s="978"/>
      <c r="F6" s="978"/>
      <c r="G6" s="978"/>
      <c r="H6" s="13"/>
    </row>
    <row r="7" spans="1:11" x14ac:dyDescent="0.35">
      <c r="A7" s="14" t="s">
        <v>3</v>
      </c>
      <c r="B7" s="1007">
        <f>+H15</f>
        <v>70.5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275</v>
      </c>
      <c r="B10" s="975"/>
      <c r="C10" s="82">
        <v>2</v>
      </c>
      <c r="D10" s="25">
        <f>3.2+1+2.1+2.1</f>
        <v>8.4</v>
      </c>
      <c r="E10" s="25"/>
      <c r="F10" s="20">
        <v>3</v>
      </c>
      <c r="G10" s="20"/>
      <c r="H10" s="67">
        <f>C10*D10*F10</f>
        <v>50.400000000000006</v>
      </c>
      <c r="J10" s="41"/>
      <c r="K10" s="30"/>
    </row>
    <row r="11" spans="1:11" s="5" customFormat="1" x14ac:dyDescent="0.35">
      <c r="A11" s="974"/>
      <c r="B11" s="975"/>
      <c r="C11" s="82">
        <v>1</v>
      </c>
      <c r="D11" s="66">
        <v>6.7</v>
      </c>
      <c r="E11" s="25"/>
      <c r="F11" s="20">
        <v>3</v>
      </c>
      <c r="G11" s="20"/>
      <c r="H11" s="67">
        <f>C11*D11*F11</f>
        <v>20.100000000000001</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70.5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5AF37-26B2-4748-9E9E-57629E214747}">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30.4</v>
      </c>
      <c r="C3" s="978"/>
      <c r="D3" s="978"/>
      <c r="E3" s="978"/>
      <c r="F3" s="978"/>
      <c r="G3" s="978"/>
      <c r="H3" s="13"/>
    </row>
    <row r="4" spans="1:11" x14ac:dyDescent="0.35">
      <c r="A4" s="14" t="s">
        <v>49</v>
      </c>
      <c r="B4" s="978">
        <v>18.27</v>
      </c>
      <c r="C4" s="978"/>
      <c r="D4" s="978"/>
      <c r="E4" s="978"/>
      <c r="F4" s="978"/>
      <c r="G4" s="978"/>
      <c r="H4" s="13"/>
    </row>
    <row r="5" spans="1:11" s="5" customFormat="1" ht="30" customHeight="1" x14ac:dyDescent="0.3">
      <c r="A5" s="15" t="s">
        <v>4</v>
      </c>
      <c r="B5" s="1016" t="s">
        <v>288</v>
      </c>
      <c r="C5" s="978"/>
      <c r="D5" s="978"/>
      <c r="E5" s="978"/>
      <c r="F5" s="978"/>
      <c r="G5" s="978"/>
      <c r="H5" s="10"/>
    </row>
    <row r="6" spans="1:11" ht="15" customHeight="1" x14ac:dyDescent="0.35">
      <c r="A6" s="14" t="s">
        <v>1</v>
      </c>
      <c r="B6" s="1016" t="s">
        <v>59</v>
      </c>
      <c r="C6" s="978"/>
      <c r="D6" s="978"/>
      <c r="E6" s="978"/>
      <c r="F6" s="978"/>
      <c r="G6" s="978"/>
      <c r="H6" s="13"/>
    </row>
    <row r="7" spans="1:11" x14ac:dyDescent="0.35">
      <c r="A7" s="14" t="s">
        <v>3</v>
      </c>
      <c r="B7" s="1007">
        <f>+H15</f>
        <v>33.700000000000003</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275</v>
      </c>
      <c r="B10" s="975"/>
      <c r="C10" s="82">
        <v>10</v>
      </c>
      <c r="D10" s="25"/>
      <c r="E10" s="25"/>
      <c r="F10" s="20">
        <v>3</v>
      </c>
      <c r="G10" s="20"/>
      <c r="H10" s="67">
        <f>C10*F10</f>
        <v>30</v>
      </c>
      <c r="J10" s="41"/>
      <c r="K10" s="30"/>
    </row>
    <row r="11" spans="1:11" s="5" customFormat="1" x14ac:dyDescent="0.35">
      <c r="A11" s="974"/>
      <c r="B11" s="975"/>
      <c r="C11" s="82">
        <v>1</v>
      </c>
      <c r="D11" s="66"/>
      <c r="E11" s="25"/>
      <c r="F11" s="20">
        <v>3.7</v>
      </c>
      <c r="G11" s="20"/>
      <c r="H11" s="67">
        <f>C11*F11</f>
        <v>3.7</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33.700000000000003</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81C57-AD38-4D02-AC0D-66EC16F745EF}">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31.1</v>
      </c>
      <c r="C3" s="978"/>
      <c r="D3" s="978"/>
      <c r="E3" s="978"/>
      <c r="F3" s="978"/>
      <c r="G3" s="978"/>
      <c r="H3" s="13"/>
    </row>
    <row r="4" spans="1:11" x14ac:dyDescent="0.35">
      <c r="A4" s="14" t="s">
        <v>49</v>
      </c>
      <c r="B4" s="978">
        <v>10.7</v>
      </c>
      <c r="C4" s="978"/>
      <c r="D4" s="978"/>
      <c r="E4" s="978"/>
      <c r="F4" s="978"/>
      <c r="G4" s="978"/>
      <c r="H4" s="13"/>
    </row>
    <row r="5" spans="1:11" s="5" customFormat="1" ht="30" customHeight="1" x14ac:dyDescent="0.3">
      <c r="A5" s="15" t="s">
        <v>4</v>
      </c>
      <c r="B5" s="1016" t="s">
        <v>225</v>
      </c>
      <c r="C5" s="978"/>
      <c r="D5" s="978"/>
      <c r="E5" s="978"/>
      <c r="F5" s="978"/>
      <c r="G5" s="978"/>
      <c r="H5" s="10"/>
    </row>
    <row r="6" spans="1:11" ht="15" customHeight="1" x14ac:dyDescent="0.35">
      <c r="A6" s="14" t="s">
        <v>1</v>
      </c>
      <c r="B6" s="1016" t="s">
        <v>2</v>
      </c>
      <c r="C6" s="978"/>
      <c r="D6" s="978"/>
      <c r="E6" s="978"/>
      <c r="F6" s="978"/>
      <c r="G6" s="978"/>
      <c r="H6" s="13"/>
    </row>
    <row r="7" spans="1:11" x14ac:dyDescent="0.35">
      <c r="A7" s="14" t="s">
        <v>3</v>
      </c>
      <c r="B7" s="1007">
        <f>+H15</f>
        <v>9.0650000000000013</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319</v>
      </c>
      <c r="B10" s="975"/>
      <c r="C10" s="82">
        <v>1</v>
      </c>
      <c r="D10" s="25">
        <v>3.7</v>
      </c>
      <c r="E10" s="25"/>
      <c r="F10" s="20">
        <v>2.4500000000000002</v>
      </c>
      <c r="G10" s="20"/>
      <c r="H10" s="67">
        <f>C10*D10*F10</f>
        <v>9.0650000000000013</v>
      </c>
      <c r="J10" s="41"/>
      <c r="K10" s="30"/>
    </row>
    <row r="11" spans="1:11" s="5" customFormat="1" x14ac:dyDescent="0.35">
      <c r="A11" s="974"/>
      <c r="B11" s="975"/>
      <c r="C11" s="82"/>
      <c r="D11" s="66"/>
      <c r="E11" s="25"/>
      <c r="F11" s="20"/>
      <c r="G11" s="20"/>
      <c r="H11" s="67">
        <f>C11*F11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9.0650000000000013</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52097-B5C9-43DD-BAE8-9ED156135AD3}">
  <dimension ref="A1:K41"/>
  <sheetViews>
    <sheetView view="pageBreakPreview" topLeftCell="A2" zoomScale="88" zoomScaleNormal="100" zoomScaleSheetLayoutView="100" workbookViewId="0">
      <selection activeCell="F11" sqref="F11"/>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6">
        <v>31.2</v>
      </c>
      <c r="C3" s="978"/>
      <c r="D3" s="978"/>
      <c r="E3" s="978"/>
      <c r="F3" s="978"/>
      <c r="G3" s="978"/>
      <c r="H3" s="13"/>
    </row>
    <row r="4" spans="1:11" x14ac:dyDescent="0.35">
      <c r="A4" s="14" t="s">
        <v>49</v>
      </c>
      <c r="B4" s="978">
        <v>10.7</v>
      </c>
      <c r="C4" s="978"/>
      <c r="D4" s="978"/>
      <c r="E4" s="978"/>
      <c r="F4" s="978"/>
      <c r="G4" s="978"/>
      <c r="H4" s="13"/>
    </row>
    <row r="5" spans="1:11" s="5" customFormat="1" ht="30" customHeight="1" x14ac:dyDescent="0.3">
      <c r="A5" s="15" t="s">
        <v>4</v>
      </c>
      <c r="B5" s="1016" t="s">
        <v>225</v>
      </c>
      <c r="C5" s="978"/>
      <c r="D5" s="978"/>
      <c r="E5" s="978"/>
      <c r="F5" s="978"/>
      <c r="G5" s="978"/>
      <c r="H5" s="10"/>
    </row>
    <row r="6" spans="1:11" ht="15" customHeight="1" x14ac:dyDescent="0.35">
      <c r="A6" s="14" t="s">
        <v>1</v>
      </c>
      <c r="B6" s="1016" t="s">
        <v>2</v>
      </c>
      <c r="C6" s="978"/>
      <c r="D6" s="978"/>
      <c r="E6" s="978"/>
      <c r="F6" s="978"/>
      <c r="G6" s="978"/>
      <c r="H6" s="13"/>
    </row>
    <row r="7" spans="1:11" x14ac:dyDescent="0.35">
      <c r="A7" s="14" t="s">
        <v>3</v>
      </c>
      <c r="B7" s="1007">
        <f>+H15</f>
        <v>5.0225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321</v>
      </c>
      <c r="B10" s="975"/>
      <c r="C10" s="82">
        <v>1</v>
      </c>
      <c r="D10" s="25">
        <v>2.0499999999999998</v>
      </c>
      <c r="E10" s="25"/>
      <c r="F10" s="20">
        <v>2.4500000000000002</v>
      </c>
      <c r="G10" s="20"/>
      <c r="H10" s="67">
        <f>C10*D10*F10</f>
        <v>5.0225</v>
      </c>
      <c r="J10" s="41"/>
      <c r="K10" s="30"/>
    </row>
    <row r="11" spans="1:11" s="5" customFormat="1" x14ac:dyDescent="0.35">
      <c r="A11" s="974"/>
      <c r="B11" s="975"/>
      <c r="C11" s="82"/>
      <c r="D11" s="66"/>
      <c r="E11" s="25"/>
      <c r="F11" s="20"/>
      <c r="G11" s="20"/>
      <c r="H11" s="67">
        <f>C11*F11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5.0225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D8E39-A52B-403B-9CC8-CB8C742BEDEC}">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32.1</v>
      </c>
      <c r="C3" s="1018"/>
      <c r="D3" s="1018"/>
      <c r="E3" s="1018"/>
      <c r="F3" s="1018"/>
      <c r="G3" s="1018"/>
      <c r="H3" s="13"/>
    </row>
    <row r="4" spans="1:11" x14ac:dyDescent="0.35">
      <c r="A4" s="14" t="s">
        <v>49</v>
      </c>
      <c r="B4" s="978">
        <v>3.1</v>
      </c>
      <c r="C4" s="978"/>
      <c r="D4" s="978"/>
      <c r="E4" s="978"/>
      <c r="F4" s="978"/>
      <c r="G4" s="978"/>
      <c r="H4" s="13"/>
    </row>
    <row r="5" spans="1:11" s="5" customFormat="1" ht="30" customHeight="1" x14ac:dyDescent="0.3">
      <c r="A5" s="15" t="s">
        <v>4</v>
      </c>
      <c r="B5" s="1016" t="s">
        <v>127</v>
      </c>
      <c r="C5" s="978"/>
      <c r="D5" s="978"/>
      <c r="E5" s="978"/>
      <c r="F5" s="978"/>
      <c r="G5" s="978"/>
      <c r="H5" s="10"/>
    </row>
    <row r="6" spans="1:11" ht="15" customHeight="1" x14ac:dyDescent="0.35">
      <c r="A6" s="14" t="s">
        <v>1</v>
      </c>
      <c r="B6" s="1016" t="s">
        <v>129</v>
      </c>
      <c r="C6" s="978"/>
      <c r="D6" s="978"/>
      <c r="E6" s="978"/>
      <c r="F6" s="978"/>
      <c r="G6" s="978"/>
      <c r="H6" s="13"/>
    </row>
    <row r="7" spans="1:11" x14ac:dyDescent="0.35">
      <c r="A7" s="14" t="s">
        <v>3</v>
      </c>
      <c r="B7" s="1007">
        <f>+H15</f>
        <v>2</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322</v>
      </c>
      <c r="B10" s="975"/>
      <c r="C10" s="82">
        <v>2</v>
      </c>
      <c r="D10" s="25"/>
      <c r="E10" s="25"/>
      <c r="F10" s="20"/>
      <c r="G10" s="20"/>
      <c r="H10" s="67">
        <f>C10</f>
        <v>2</v>
      </c>
      <c r="J10" s="41"/>
      <c r="K10" s="30"/>
    </row>
    <row r="11" spans="1:11" s="5" customFormat="1" x14ac:dyDescent="0.35">
      <c r="A11" s="974"/>
      <c r="B11" s="975"/>
      <c r="C11" s="82"/>
      <c r="D11" s="66"/>
      <c r="E11" s="25"/>
      <c r="F11" s="20"/>
      <c r="G11" s="20"/>
      <c r="H11" s="67">
        <f>C11*F11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4EC98-FDB3-4FF4-8A0F-4DADAC7D667E}">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32.200000000000003</v>
      </c>
      <c r="C3" s="1018"/>
      <c r="D3" s="1018"/>
      <c r="E3" s="1018"/>
      <c r="F3" s="1018"/>
      <c r="G3" s="1018"/>
      <c r="H3" s="13"/>
    </row>
    <row r="4" spans="1:11" x14ac:dyDescent="0.35">
      <c r="A4" s="14" t="s">
        <v>49</v>
      </c>
      <c r="B4" s="978">
        <v>11.33</v>
      </c>
      <c r="C4" s="978"/>
      <c r="D4" s="978"/>
      <c r="E4" s="978"/>
      <c r="F4" s="978"/>
      <c r="G4" s="978"/>
      <c r="H4" s="13"/>
    </row>
    <row r="5" spans="1:11" s="5" customFormat="1" ht="30" customHeight="1" x14ac:dyDescent="0.3">
      <c r="A5" s="15" t="s">
        <v>4</v>
      </c>
      <c r="B5" s="1016" t="s">
        <v>128</v>
      </c>
      <c r="C5" s="978"/>
      <c r="D5" s="978"/>
      <c r="E5" s="978"/>
      <c r="F5" s="978"/>
      <c r="G5" s="978"/>
      <c r="H5" s="10"/>
    </row>
    <row r="6" spans="1:11" ht="15" customHeight="1" x14ac:dyDescent="0.35">
      <c r="A6" s="14" t="s">
        <v>1</v>
      </c>
      <c r="B6" s="1016" t="s">
        <v>59</v>
      </c>
      <c r="C6" s="978"/>
      <c r="D6" s="978"/>
      <c r="E6" s="978"/>
      <c r="F6" s="978"/>
      <c r="G6" s="978"/>
      <c r="H6" s="13"/>
    </row>
    <row r="7" spans="1:11" x14ac:dyDescent="0.35">
      <c r="A7" s="14" t="s">
        <v>3</v>
      </c>
      <c r="B7" s="1007">
        <f>+H15</f>
        <v>10</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323</v>
      </c>
      <c r="B10" s="975"/>
      <c r="C10" s="82"/>
      <c r="D10" s="25">
        <v>10</v>
      </c>
      <c r="E10" s="25"/>
      <c r="F10" s="20"/>
      <c r="G10" s="20"/>
      <c r="H10" s="67">
        <f>D10</f>
        <v>10</v>
      </c>
      <c r="J10" s="41"/>
      <c r="K10" s="30"/>
    </row>
    <row r="11" spans="1:11" s="5" customFormat="1" x14ac:dyDescent="0.35">
      <c r="A11" s="974"/>
      <c r="B11" s="975"/>
      <c r="C11" s="82"/>
      <c r="D11" s="66"/>
      <c r="E11" s="25"/>
      <c r="F11" s="20"/>
      <c r="G11" s="20"/>
      <c r="H11" s="67">
        <f>C11*F11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10</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0362F-F584-415D-80D4-FBB9A89D3209}">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32.299999999999997</v>
      </c>
      <c r="C3" s="1018"/>
      <c r="D3" s="1018"/>
      <c r="E3" s="1018"/>
      <c r="F3" s="1018"/>
      <c r="G3" s="1018"/>
      <c r="H3" s="13"/>
    </row>
    <row r="4" spans="1:11" x14ac:dyDescent="0.35">
      <c r="A4" s="14" t="s">
        <v>49</v>
      </c>
      <c r="B4" s="978" t="s">
        <v>298</v>
      </c>
      <c r="C4" s="978"/>
      <c r="D4" s="978"/>
      <c r="E4" s="978"/>
      <c r="F4" s="978"/>
      <c r="G4" s="978"/>
      <c r="H4" s="13"/>
    </row>
    <row r="5" spans="1:11" s="5" customFormat="1" ht="30" customHeight="1" x14ac:dyDescent="0.3">
      <c r="A5" s="15" t="s">
        <v>4</v>
      </c>
      <c r="B5" s="1016" t="s">
        <v>310</v>
      </c>
      <c r="C5" s="978"/>
      <c r="D5" s="978"/>
      <c r="E5" s="978"/>
      <c r="F5" s="978"/>
      <c r="G5" s="978"/>
      <c r="H5" s="10"/>
    </row>
    <row r="6" spans="1:11" ht="15" customHeight="1" x14ac:dyDescent="0.35">
      <c r="A6" s="14" t="s">
        <v>1</v>
      </c>
      <c r="B6" s="1016" t="s">
        <v>302</v>
      </c>
      <c r="C6" s="978"/>
      <c r="D6" s="978"/>
      <c r="E6" s="978"/>
      <c r="F6" s="978"/>
      <c r="G6" s="978"/>
      <c r="H6" s="13"/>
    </row>
    <row r="7" spans="1:11" x14ac:dyDescent="0.35">
      <c r="A7" s="14" t="s">
        <v>3</v>
      </c>
      <c r="B7" s="1007">
        <f>+H15</f>
        <v>1</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324</v>
      </c>
      <c r="B10" s="975"/>
      <c r="C10" s="82">
        <v>1</v>
      </c>
      <c r="D10" s="25"/>
      <c r="E10" s="25"/>
      <c r="F10" s="20"/>
      <c r="G10" s="20"/>
      <c r="H10" s="67">
        <f>C10</f>
        <v>1</v>
      </c>
      <c r="J10" s="41"/>
      <c r="K10" s="30"/>
    </row>
    <row r="11" spans="1:11" s="5" customFormat="1" x14ac:dyDescent="0.35">
      <c r="A11" s="974"/>
      <c r="B11" s="975"/>
      <c r="C11" s="82"/>
      <c r="D11" s="66"/>
      <c r="E11" s="25"/>
      <c r="F11" s="20"/>
      <c r="G11" s="20"/>
      <c r="H11" s="67">
        <f>C11*F11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1</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97032-E7D0-4208-ACA3-92017C170BF2}">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33.1</v>
      </c>
      <c r="C3" s="1018"/>
      <c r="D3" s="1018"/>
      <c r="E3" s="1018"/>
      <c r="F3" s="1018"/>
      <c r="G3" s="1018"/>
      <c r="H3" s="13"/>
    </row>
    <row r="4" spans="1:11" x14ac:dyDescent="0.35">
      <c r="A4" s="14" t="s">
        <v>49</v>
      </c>
      <c r="B4" s="978">
        <v>12.2</v>
      </c>
      <c r="C4" s="978"/>
      <c r="D4" s="978"/>
      <c r="E4" s="978"/>
      <c r="F4" s="978"/>
      <c r="G4" s="978"/>
      <c r="H4" s="13"/>
    </row>
    <row r="5" spans="1:11" s="5" customFormat="1" ht="30" customHeight="1" x14ac:dyDescent="0.3">
      <c r="A5" s="15" t="s">
        <v>4</v>
      </c>
      <c r="B5" s="1016" t="s">
        <v>201</v>
      </c>
      <c r="C5" s="978"/>
      <c r="D5" s="978"/>
      <c r="E5" s="978"/>
      <c r="F5" s="978"/>
      <c r="G5" s="978"/>
      <c r="H5" s="10"/>
    </row>
    <row r="6" spans="1:11" ht="15" customHeight="1" x14ac:dyDescent="0.35">
      <c r="A6" s="14" t="s">
        <v>1</v>
      </c>
      <c r="B6" s="1016" t="s">
        <v>129</v>
      </c>
      <c r="C6" s="978"/>
      <c r="D6" s="978"/>
      <c r="E6" s="978"/>
      <c r="F6" s="978"/>
      <c r="G6" s="978"/>
      <c r="H6" s="13"/>
    </row>
    <row r="7" spans="1:11" x14ac:dyDescent="0.35">
      <c r="A7" s="14" t="s">
        <v>3</v>
      </c>
      <c r="B7" s="1007">
        <f>+H15</f>
        <v>1</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407</v>
      </c>
      <c r="B10" s="975"/>
      <c r="C10" s="82">
        <v>1</v>
      </c>
      <c r="D10" s="25"/>
      <c r="E10" s="25"/>
      <c r="F10" s="20"/>
      <c r="G10" s="20"/>
      <c r="H10" s="67">
        <f>C10</f>
        <v>1</v>
      </c>
      <c r="J10" s="41"/>
      <c r="K10" s="30"/>
    </row>
    <row r="11" spans="1:11" s="5" customFormat="1" x14ac:dyDescent="0.35">
      <c r="A11" s="974"/>
      <c r="B11" s="975"/>
      <c r="C11" s="82"/>
      <c r="D11" s="66"/>
      <c r="E11" s="25"/>
      <c r="F11" s="20"/>
      <c r="G11" s="20"/>
      <c r="H11" s="67">
        <f>C11*F11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1</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948CD-557E-44D0-9C93-C9F7FCEE8FB2}">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33.200000000000003</v>
      </c>
      <c r="C3" s="1018"/>
      <c r="D3" s="1018"/>
      <c r="E3" s="1018"/>
      <c r="F3" s="1018"/>
      <c r="G3" s="1018"/>
      <c r="H3" s="13"/>
    </row>
    <row r="4" spans="1:11" x14ac:dyDescent="0.35">
      <c r="A4" s="14" t="s">
        <v>49</v>
      </c>
      <c r="B4" s="978">
        <v>12.113</v>
      </c>
      <c r="C4" s="978"/>
      <c r="D4" s="978"/>
      <c r="E4" s="978"/>
      <c r="F4" s="978"/>
      <c r="G4" s="978"/>
      <c r="H4" s="13"/>
    </row>
    <row r="5" spans="1:11" s="5" customFormat="1" ht="30" customHeight="1" x14ac:dyDescent="0.3">
      <c r="A5" s="15" t="s">
        <v>4</v>
      </c>
      <c r="B5" s="1017" t="s">
        <v>580</v>
      </c>
      <c r="C5" s="1000"/>
      <c r="D5" s="1000"/>
      <c r="E5" s="1000"/>
      <c r="F5" s="1000"/>
      <c r="G5" s="1000"/>
      <c r="H5" s="10"/>
    </row>
    <row r="6" spans="1:11" ht="15" customHeight="1" x14ac:dyDescent="0.35">
      <c r="A6" s="14" t="s">
        <v>1</v>
      </c>
      <c r="B6" s="1016" t="s">
        <v>129</v>
      </c>
      <c r="C6" s="978"/>
      <c r="D6" s="978"/>
      <c r="E6" s="978"/>
      <c r="F6" s="978"/>
      <c r="G6" s="978"/>
      <c r="H6" s="13"/>
    </row>
    <row r="7" spans="1:11" x14ac:dyDescent="0.35">
      <c r="A7" s="14" t="s">
        <v>3</v>
      </c>
      <c r="B7" s="1007">
        <f>+H15</f>
        <v>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398</v>
      </c>
      <c r="B10" s="975"/>
      <c r="C10" s="82">
        <v>4</v>
      </c>
      <c r="D10" s="25"/>
      <c r="E10" s="25"/>
      <c r="F10" s="20"/>
      <c r="G10" s="20"/>
      <c r="H10" s="67">
        <f>C10</f>
        <v>4</v>
      </c>
      <c r="J10" s="41"/>
      <c r="K10" s="30"/>
    </row>
    <row r="11" spans="1:11" s="5" customFormat="1" x14ac:dyDescent="0.35">
      <c r="A11" s="974"/>
      <c r="B11" s="975"/>
      <c r="C11" s="82"/>
      <c r="D11" s="66"/>
      <c r="E11" s="25"/>
      <c r="F11" s="20"/>
      <c r="G11" s="20"/>
      <c r="H11" s="67">
        <f>C11*F11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7E755-B2E5-4442-9748-6E75FB53F39F}">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34.1</v>
      </c>
      <c r="C3" s="1018"/>
      <c r="D3" s="1018"/>
      <c r="E3" s="1018"/>
      <c r="F3" s="1018"/>
      <c r="G3" s="1018"/>
      <c r="H3" s="13"/>
    </row>
    <row r="4" spans="1:11" x14ac:dyDescent="0.35">
      <c r="A4" s="14" t="s">
        <v>49</v>
      </c>
      <c r="B4" s="1019">
        <v>1.32</v>
      </c>
      <c r="C4" s="978"/>
      <c r="D4" s="978"/>
      <c r="E4" s="978"/>
      <c r="F4" s="978"/>
      <c r="G4" s="978"/>
      <c r="H4" s="13"/>
    </row>
    <row r="5" spans="1:11" s="5" customFormat="1" ht="30" customHeight="1" x14ac:dyDescent="0.3">
      <c r="A5" s="15" t="s">
        <v>4</v>
      </c>
      <c r="B5" s="1016" t="s">
        <v>336</v>
      </c>
      <c r="C5" s="978"/>
      <c r="D5" s="978"/>
      <c r="E5" s="978"/>
      <c r="F5" s="978"/>
      <c r="G5" s="978"/>
      <c r="H5" s="10"/>
    </row>
    <row r="6" spans="1:11" ht="15" customHeight="1" x14ac:dyDescent="0.35">
      <c r="A6" s="14" t="s">
        <v>1</v>
      </c>
      <c r="B6" s="1016" t="s">
        <v>129</v>
      </c>
      <c r="C6" s="978"/>
      <c r="D6" s="978"/>
      <c r="E6" s="978"/>
      <c r="F6" s="978"/>
      <c r="G6" s="978"/>
      <c r="H6" s="13"/>
    </row>
    <row r="7" spans="1:11" x14ac:dyDescent="0.35">
      <c r="A7" s="14" t="s">
        <v>3</v>
      </c>
      <c r="B7" s="1007">
        <f>+H15</f>
        <v>10</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338</v>
      </c>
      <c r="B10" s="975"/>
      <c r="C10" s="82">
        <v>10</v>
      </c>
      <c r="D10" s="25"/>
      <c r="E10" s="25"/>
      <c r="F10" s="20"/>
      <c r="G10" s="20"/>
      <c r="H10" s="67">
        <f>C10</f>
        <v>10</v>
      </c>
      <c r="J10" s="41"/>
      <c r="K10" s="30"/>
    </row>
    <row r="11" spans="1:11" s="5" customFormat="1" x14ac:dyDescent="0.35">
      <c r="A11" s="974"/>
      <c r="B11" s="975"/>
      <c r="C11" s="82"/>
      <c r="D11" s="66"/>
      <c r="E11" s="25"/>
      <c r="F11" s="20"/>
      <c r="G11" s="20"/>
      <c r="H11" s="67">
        <f>C11*F11</f>
        <v>0</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10</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9D686-FDBB-4435-9D74-13603DAD672B}">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34.200000000000003</v>
      </c>
      <c r="C3" s="1018"/>
      <c r="D3" s="1018"/>
      <c r="E3" s="1018"/>
      <c r="F3" s="1018"/>
      <c r="G3" s="1018"/>
      <c r="H3" s="13"/>
    </row>
    <row r="4" spans="1:11" x14ac:dyDescent="0.35">
      <c r="A4" s="14" t="s">
        <v>49</v>
      </c>
      <c r="B4" s="1019">
        <v>1.1100000000000001</v>
      </c>
      <c r="C4" s="978"/>
      <c r="D4" s="978"/>
      <c r="E4" s="978"/>
      <c r="F4" s="978"/>
      <c r="G4" s="978"/>
      <c r="H4" s="13"/>
    </row>
    <row r="5" spans="1:11" s="5" customFormat="1" ht="30" customHeight="1" x14ac:dyDescent="0.3">
      <c r="A5" s="15" t="s">
        <v>4</v>
      </c>
      <c r="B5" s="1016" t="s">
        <v>325</v>
      </c>
      <c r="C5" s="978"/>
      <c r="D5" s="978"/>
      <c r="E5" s="978"/>
      <c r="F5" s="978"/>
      <c r="G5" s="978"/>
      <c r="H5" s="10"/>
    </row>
    <row r="6" spans="1:11" ht="15" customHeight="1" x14ac:dyDescent="0.35">
      <c r="A6" s="14" t="s">
        <v>1</v>
      </c>
      <c r="B6" s="1016" t="s">
        <v>2</v>
      </c>
      <c r="C6" s="978"/>
      <c r="D6" s="978"/>
      <c r="E6" s="978"/>
      <c r="F6" s="978"/>
      <c r="G6" s="978"/>
      <c r="H6" s="13"/>
    </row>
    <row r="7" spans="1:11" x14ac:dyDescent="0.35">
      <c r="A7" s="14" t="s">
        <v>3</v>
      </c>
      <c r="B7" s="1007">
        <f>+H15</f>
        <v>69.599999999999994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370</v>
      </c>
      <c r="B10" s="975"/>
      <c r="C10" s="82"/>
      <c r="D10" s="25">
        <v>6</v>
      </c>
      <c r="E10" s="25">
        <v>7.2</v>
      </c>
      <c r="F10" s="20"/>
      <c r="G10" s="20"/>
      <c r="H10" s="67">
        <f>D10*E10</f>
        <v>43.2</v>
      </c>
      <c r="J10" s="41"/>
      <c r="K10" s="30"/>
    </row>
    <row r="11" spans="1:11" s="5" customFormat="1" x14ac:dyDescent="0.35">
      <c r="A11" s="974" t="s">
        <v>371</v>
      </c>
      <c r="B11" s="975"/>
      <c r="C11" s="82"/>
      <c r="D11" s="66">
        <v>4.8</v>
      </c>
      <c r="E11" s="25">
        <v>5.5</v>
      </c>
      <c r="F11" s="20"/>
      <c r="G11" s="20"/>
      <c r="H11" s="67">
        <f>D11*E11</f>
        <v>26.4</v>
      </c>
    </row>
    <row r="12" spans="1:11" s="5" customFormat="1" x14ac:dyDescent="0.35">
      <c r="A12" s="1014"/>
      <c r="B12" s="1015"/>
      <c r="C12" s="139"/>
      <c r="D12" s="139"/>
      <c r="E12" s="25"/>
      <c r="F12" s="20"/>
      <c r="G12" s="20"/>
      <c r="H12" s="67">
        <f>+C12*D12*E12*F12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69.599999999999994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906B0-3C05-4D4F-82CF-A85FEBC4EC41}">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34.299999999999997</v>
      </c>
      <c r="C3" s="1018"/>
      <c r="D3" s="1018"/>
      <c r="E3" s="1018"/>
      <c r="F3" s="1018"/>
      <c r="G3" s="1018"/>
      <c r="H3" s="13"/>
    </row>
    <row r="4" spans="1:11" x14ac:dyDescent="0.35">
      <c r="A4" s="14" t="s">
        <v>49</v>
      </c>
      <c r="B4" s="1019">
        <v>1.1200000000000001</v>
      </c>
      <c r="C4" s="978"/>
      <c r="D4" s="978"/>
      <c r="E4" s="978"/>
      <c r="F4" s="978"/>
      <c r="G4" s="978"/>
      <c r="H4" s="13"/>
    </row>
    <row r="5" spans="1:11" s="5" customFormat="1" ht="30" customHeight="1" x14ac:dyDescent="0.3">
      <c r="A5" s="15" t="s">
        <v>4</v>
      </c>
      <c r="B5" s="1016" t="s">
        <v>326</v>
      </c>
      <c r="C5" s="978"/>
      <c r="D5" s="978"/>
      <c r="E5" s="978"/>
      <c r="F5" s="978"/>
      <c r="G5" s="978"/>
      <c r="H5" s="10"/>
    </row>
    <row r="6" spans="1:11" ht="15" customHeight="1" x14ac:dyDescent="0.35">
      <c r="A6" s="14" t="s">
        <v>1</v>
      </c>
      <c r="B6" s="1016" t="s">
        <v>2</v>
      </c>
      <c r="C6" s="978"/>
      <c r="D6" s="978"/>
      <c r="E6" s="978"/>
      <c r="F6" s="978"/>
      <c r="G6" s="978"/>
      <c r="H6" s="13"/>
    </row>
    <row r="7" spans="1:11" x14ac:dyDescent="0.35">
      <c r="A7" s="14" t="s">
        <v>3</v>
      </c>
      <c r="B7" s="1007">
        <f>+H15</f>
        <v>163.5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332</v>
      </c>
      <c r="B10" s="975"/>
      <c r="C10" s="82">
        <v>2</v>
      </c>
      <c r="D10" s="25">
        <v>6</v>
      </c>
      <c r="E10" s="25"/>
      <c r="F10" s="20">
        <v>2.5</v>
      </c>
      <c r="G10" s="20"/>
      <c r="H10" s="67">
        <f>C10*D10*F10</f>
        <v>30</v>
      </c>
      <c r="J10" s="41"/>
      <c r="K10" s="30"/>
    </row>
    <row r="11" spans="1:11" s="5" customFormat="1" ht="30.75" customHeight="1" x14ac:dyDescent="0.35">
      <c r="A11" s="974" t="s">
        <v>333</v>
      </c>
      <c r="B11" s="975"/>
      <c r="C11" s="77">
        <v>2</v>
      </c>
      <c r="D11" s="77">
        <v>7.3</v>
      </c>
      <c r="E11" s="25"/>
      <c r="F11" s="20">
        <v>2.5</v>
      </c>
      <c r="G11" s="20"/>
      <c r="H11" s="67">
        <f>C11*D11*F11</f>
        <v>36.5</v>
      </c>
    </row>
    <row r="12" spans="1:11" s="5" customFormat="1" x14ac:dyDescent="0.35">
      <c r="A12" s="1020" t="s">
        <v>334</v>
      </c>
      <c r="B12" s="1021"/>
      <c r="C12" s="82">
        <v>4</v>
      </c>
      <c r="D12" s="66">
        <f>2.7</f>
        <v>2.7</v>
      </c>
      <c r="E12" s="25"/>
      <c r="F12" s="20">
        <v>2.5</v>
      </c>
      <c r="G12" s="20"/>
      <c r="H12" s="67">
        <f>C12*D12*F12</f>
        <v>27</v>
      </c>
    </row>
    <row r="13" spans="1:11" ht="32.25" customHeight="1" x14ac:dyDescent="0.35">
      <c r="A13" s="992" t="s">
        <v>381</v>
      </c>
      <c r="B13" s="992"/>
      <c r="C13" s="26">
        <v>10</v>
      </c>
      <c r="D13" s="172">
        <v>1.4</v>
      </c>
      <c r="E13" s="25"/>
      <c r="F13" s="20">
        <v>2.5</v>
      </c>
      <c r="G13" s="8"/>
      <c r="H13" s="67">
        <f>C13*D13*F13</f>
        <v>35</v>
      </c>
    </row>
    <row r="14" spans="1:11" ht="31.5" customHeight="1" x14ac:dyDescent="0.35">
      <c r="A14" s="1020" t="s">
        <v>382</v>
      </c>
      <c r="B14" s="1021"/>
      <c r="C14" s="26">
        <v>10</v>
      </c>
      <c r="D14" s="172">
        <v>1.4</v>
      </c>
      <c r="E14" s="25"/>
      <c r="F14" s="20">
        <v>2.5</v>
      </c>
      <c r="G14" s="8"/>
      <c r="H14" s="67">
        <f t="shared" ref="H14" si="0">C14*D14*F14</f>
        <v>35</v>
      </c>
    </row>
    <row r="15" spans="1:11" ht="15" customHeight="1" x14ac:dyDescent="0.35">
      <c r="A15" s="965" t="s">
        <v>5</v>
      </c>
      <c r="B15" s="966"/>
      <c r="C15" s="966"/>
      <c r="D15" s="966"/>
      <c r="E15" s="966"/>
      <c r="F15" s="966"/>
      <c r="G15" s="967"/>
      <c r="H15" s="121">
        <f>SUM(H10:H14)</f>
        <v>163.5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49F03-6D4F-4F51-989D-B213129DDF22}">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34.4</v>
      </c>
      <c r="C3" s="1018"/>
      <c r="D3" s="1018"/>
      <c r="E3" s="1018"/>
      <c r="F3" s="1018"/>
      <c r="G3" s="1018"/>
      <c r="H3" s="13"/>
    </row>
    <row r="4" spans="1:11" x14ac:dyDescent="0.35">
      <c r="A4" s="14" t="s">
        <v>49</v>
      </c>
      <c r="B4" s="1018">
        <v>2.34</v>
      </c>
      <c r="C4" s="1018"/>
      <c r="D4" s="1018"/>
      <c r="E4" s="1018"/>
      <c r="F4" s="1018"/>
      <c r="G4" s="1018"/>
      <c r="H4" s="13"/>
    </row>
    <row r="5" spans="1:11" s="5" customFormat="1" ht="30" customHeight="1" x14ac:dyDescent="0.3">
      <c r="A5" s="15" t="s">
        <v>4</v>
      </c>
      <c r="B5" s="1018" t="s">
        <v>337</v>
      </c>
      <c r="C5" s="1018"/>
      <c r="D5" s="1018"/>
      <c r="E5" s="1018"/>
      <c r="F5" s="1018"/>
      <c r="G5" s="1018"/>
      <c r="H5" s="10"/>
    </row>
    <row r="6" spans="1:11" ht="15" customHeight="1" x14ac:dyDescent="0.35">
      <c r="A6" s="14" t="s">
        <v>1</v>
      </c>
      <c r="B6" s="1018" t="s">
        <v>2</v>
      </c>
      <c r="C6" s="1018"/>
      <c r="D6" s="1018"/>
      <c r="E6" s="1018"/>
      <c r="F6" s="1018"/>
      <c r="G6" s="1018"/>
      <c r="H6" s="13"/>
    </row>
    <row r="7" spans="1:11" x14ac:dyDescent="0.35">
      <c r="A7" s="14" t="s">
        <v>3</v>
      </c>
      <c r="B7" s="1007">
        <f>+H15</f>
        <v>47.360000000000007</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339</v>
      </c>
      <c r="B10" s="975"/>
      <c r="C10" s="82"/>
      <c r="D10" s="25">
        <v>6.4</v>
      </c>
      <c r="E10" s="25">
        <v>7.4</v>
      </c>
      <c r="F10" s="20"/>
      <c r="G10" s="20"/>
      <c r="H10" s="67">
        <f>D10*E10</f>
        <v>47.360000000000007</v>
      </c>
      <c r="J10" s="41"/>
      <c r="K10" s="30"/>
    </row>
    <row r="11" spans="1:11" s="5" customFormat="1" ht="23.25" customHeight="1" x14ac:dyDescent="0.35">
      <c r="A11" s="974"/>
      <c r="B11" s="975"/>
      <c r="C11" s="77"/>
      <c r="D11" s="77"/>
      <c r="E11" s="25"/>
      <c r="F11" s="20"/>
      <c r="G11" s="20"/>
      <c r="H11" s="67">
        <f>C11*D11*F11</f>
        <v>0</v>
      </c>
    </row>
    <row r="12" spans="1:11" s="5" customFormat="1" x14ac:dyDescent="0.35">
      <c r="A12" s="1020"/>
      <c r="B12" s="1021"/>
      <c r="C12" s="82"/>
      <c r="D12" s="66"/>
      <c r="E12" s="25"/>
      <c r="F12" s="20"/>
      <c r="G12" s="20"/>
      <c r="H12" s="67">
        <f>C12*D12*F12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47.360000000000007</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7E5A3-E51D-46C1-AD4A-F9AA462B7659}">
  <dimension ref="A1:K42"/>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20.1796875" customWidth="1"/>
    <col min="3" max="3" width="6.81640625" customWidth="1"/>
    <col min="4" max="4" width="4.81640625"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978">
        <v>35.1</v>
      </c>
      <c r="C3" s="978"/>
      <c r="D3" s="978"/>
      <c r="E3" s="978"/>
      <c r="F3" s="978"/>
      <c r="G3" s="978"/>
      <c r="H3" s="13"/>
    </row>
    <row r="4" spans="1:11" x14ac:dyDescent="0.35">
      <c r="A4" s="14" t="s">
        <v>49</v>
      </c>
      <c r="B4" s="978" t="s">
        <v>90</v>
      </c>
      <c r="C4" s="978"/>
      <c r="D4" s="978"/>
      <c r="E4" s="978"/>
      <c r="F4" s="978"/>
      <c r="G4" s="978"/>
      <c r="H4" s="13"/>
    </row>
    <row r="5" spans="1:11" s="5" customFormat="1" ht="30" customHeight="1" x14ac:dyDescent="0.3">
      <c r="A5" s="15" t="s">
        <v>4</v>
      </c>
      <c r="B5" s="978" t="s">
        <v>7</v>
      </c>
      <c r="C5" s="978"/>
      <c r="D5" s="978"/>
      <c r="E5" s="978"/>
      <c r="F5" s="978"/>
      <c r="G5" s="978"/>
      <c r="H5" s="10"/>
    </row>
    <row r="6" spans="1:11" ht="15" customHeight="1" x14ac:dyDescent="0.35">
      <c r="A6" s="14" t="s">
        <v>1</v>
      </c>
      <c r="B6" s="978" t="s">
        <v>114</v>
      </c>
      <c r="C6" s="978"/>
      <c r="D6" s="978"/>
      <c r="E6" s="978"/>
      <c r="F6" s="978"/>
      <c r="G6" s="978"/>
      <c r="H6" s="13"/>
    </row>
    <row r="7" spans="1:11" x14ac:dyDescent="0.35">
      <c r="A7" s="14" t="s">
        <v>3</v>
      </c>
      <c r="B7" s="1007">
        <f>+H16</f>
        <v>35.424000000000007</v>
      </c>
      <c r="C7" s="1007"/>
      <c r="D7" s="1007"/>
      <c r="E7" s="1007"/>
      <c r="F7" s="1007"/>
      <c r="G7" s="1007"/>
      <c r="H7" s="13"/>
    </row>
    <row r="8" spans="1:11" x14ac:dyDescent="0.35">
      <c r="A8" s="11"/>
      <c r="B8" s="12"/>
      <c r="C8" s="12"/>
      <c r="D8" s="12"/>
      <c r="E8" s="12"/>
      <c r="F8" s="12"/>
      <c r="G8" s="12"/>
      <c r="H8" s="13"/>
    </row>
    <row r="9" spans="1:11" x14ac:dyDescent="0.35">
      <c r="A9" s="972" t="s">
        <v>9</v>
      </c>
      <c r="B9" s="973"/>
      <c r="C9" s="1008" t="s">
        <v>46</v>
      </c>
      <c r="D9" s="967"/>
      <c r="E9" s="16" t="s">
        <v>10</v>
      </c>
      <c r="F9" s="16" t="s">
        <v>47</v>
      </c>
      <c r="G9" s="16" t="s">
        <v>48</v>
      </c>
      <c r="H9" s="17" t="s">
        <v>14</v>
      </c>
      <c r="J9" s="69"/>
      <c r="K9" s="70"/>
    </row>
    <row r="10" spans="1:11" s="5" customFormat="1" ht="15" customHeight="1" x14ac:dyDescent="0.3">
      <c r="A10" s="1009" t="s">
        <v>463</v>
      </c>
      <c r="B10" s="1010"/>
      <c r="C10" s="1002" t="s">
        <v>212</v>
      </c>
      <c r="D10" s="1003"/>
      <c r="E10" s="25">
        <v>4</v>
      </c>
      <c r="F10" s="138">
        <v>3.2</v>
      </c>
      <c r="G10" s="20">
        <v>1.56</v>
      </c>
      <c r="H10" s="67">
        <f t="shared" ref="H10:H15" si="0">+E10*F10*G10</f>
        <v>19.968000000000004</v>
      </c>
      <c r="J10" s="41"/>
      <c r="K10" s="30"/>
    </row>
    <row r="11" spans="1:11" s="5" customFormat="1" ht="15" customHeight="1" x14ac:dyDescent="0.3">
      <c r="A11" s="1001" t="s">
        <v>464</v>
      </c>
      <c r="B11" s="987"/>
      <c r="C11" s="1002" t="s">
        <v>55</v>
      </c>
      <c r="D11" s="1003"/>
      <c r="E11" s="82">
        <f>7+6+7</f>
        <v>20</v>
      </c>
      <c r="F11" s="25">
        <v>1.38</v>
      </c>
      <c r="G11" s="20">
        <v>0.56000000000000005</v>
      </c>
      <c r="H11" s="67">
        <f t="shared" si="0"/>
        <v>15.456</v>
      </c>
    </row>
    <row r="12" spans="1:11" s="5" customFormat="1" x14ac:dyDescent="0.3">
      <c r="A12" s="1009"/>
      <c r="B12" s="1010"/>
      <c r="C12" s="1002"/>
      <c r="D12" s="1003"/>
      <c r="E12" s="25"/>
      <c r="F12" s="138"/>
      <c r="G12" s="20"/>
      <c r="H12" s="67">
        <f t="shared" si="0"/>
        <v>0</v>
      </c>
    </row>
    <row r="13" spans="1:11" s="5" customFormat="1" x14ac:dyDescent="0.3">
      <c r="A13" s="141"/>
      <c r="B13" s="142"/>
      <c r="C13" s="1002"/>
      <c r="D13" s="1003"/>
      <c r="E13" s="25"/>
      <c r="F13" s="138"/>
      <c r="G13" s="20"/>
      <c r="H13" s="67">
        <f t="shared" si="0"/>
        <v>0</v>
      </c>
    </row>
    <row r="14" spans="1:11" x14ac:dyDescent="0.35">
      <c r="A14" s="1001"/>
      <c r="B14" s="987"/>
      <c r="C14" s="1002"/>
      <c r="D14" s="1003"/>
      <c r="E14" s="82"/>
      <c r="F14" s="25"/>
      <c r="G14" s="20"/>
      <c r="H14" s="67">
        <f t="shared" si="0"/>
        <v>0</v>
      </c>
    </row>
    <row r="15" spans="1:11" x14ac:dyDescent="0.35">
      <c r="A15" s="1001"/>
      <c r="B15" s="987"/>
      <c r="C15" s="1002"/>
      <c r="D15" s="1003"/>
      <c r="E15" s="82"/>
      <c r="F15" s="25"/>
      <c r="G15" s="20"/>
      <c r="H15" s="67">
        <f t="shared" si="0"/>
        <v>0</v>
      </c>
    </row>
    <row r="16" spans="1:11" ht="15" customHeight="1" x14ac:dyDescent="0.35">
      <c r="A16" s="965" t="s">
        <v>5</v>
      </c>
      <c r="B16" s="966"/>
      <c r="C16" s="966"/>
      <c r="D16" s="966"/>
      <c r="E16" s="966"/>
      <c r="F16" s="966"/>
      <c r="G16" s="967"/>
      <c r="H16" s="121">
        <f>SUM(H10:H15)</f>
        <v>35.424000000000007</v>
      </c>
    </row>
    <row r="17" spans="1:8" x14ac:dyDescent="0.35">
      <c r="A17" s="1"/>
      <c r="H17" s="2"/>
    </row>
    <row r="18" spans="1:8" x14ac:dyDescent="0.35">
      <c r="A18" s="968" t="s">
        <v>15</v>
      </c>
      <c r="B18" s="969"/>
      <c r="C18" s="969"/>
      <c r="D18" s="969"/>
      <c r="E18" s="969"/>
      <c r="F18" s="969"/>
      <c r="G18" s="969"/>
      <c r="H18" s="970"/>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x14ac:dyDescent="0.35">
      <c r="A35" s="1"/>
      <c r="H35" s="2"/>
    </row>
    <row r="36" spans="1:8" ht="15" thickBot="1" x14ac:dyDescent="0.4">
      <c r="A36" s="35"/>
      <c r="H36" s="2"/>
    </row>
    <row r="37" spans="1:8" x14ac:dyDescent="0.35">
      <c r="A37" s="36"/>
      <c r="B37" s="37"/>
      <c r="C37" s="37"/>
      <c r="D37" s="37"/>
      <c r="E37" s="37"/>
      <c r="F37" s="37"/>
      <c r="G37" s="37"/>
      <c r="H37" s="38"/>
    </row>
    <row r="38" spans="1:8" x14ac:dyDescent="0.35">
      <c r="A38" s="1"/>
      <c r="H38" s="2"/>
    </row>
    <row r="39" spans="1:8" x14ac:dyDescent="0.35">
      <c r="A39" s="890" t="s">
        <v>99</v>
      </c>
      <c r="B39" s="891"/>
      <c r="C39" s="891"/>
      <c r="D39" s="891"/>
      <c r="E39" s="891"/>
      <c r="F39" s="891"/>
      <c r="G39" s="891"/>
      <c r="H39" s="892"/>
    </row>
    <row r="40" spans="1:8" x14ac:dyDescent="0.35">
      <c r="A40" s="890" t="s">
        <v>6</v>
      </c>
      <c r="B40" s="891"/>
      <c r="C40" s="891"/>
      <c r="D40" s="891"/>
      <c r="E40" s="891"/>
      <c r="F40" s="891"/>
      <c r="G40" s="891"/>
      <c r="H40" s="892"/>
    </row>
    <row r="41" spans="1:8" x14ac:dyDescent="0.35">
      <c r="A41" s="28"/>
      <c r="B41" s="29"/>
      <c r="C41" s="29"/>
      <c r="D41" s="29"/>
      <c r="E41" s="29"/>
      <c r="F41" s="29"/>
      <c r="G41" s="29"/>
      <c r="H41" s="2"/>
    </row>
    <row r="42" spans="1:8" ht="15" thickBot="1" x14ac:dyDescent="0.4">
      <c r="A42" s="6" t="s">
        <v>17</v>
      </c>
      <c r="B42" s="7" t="s">
        <v>62</v>
      </c>
      <c r="C42" s="3"/>
      <c r="D42" s="3"/>
      <c r="E42" s="3"/>
      <c r="F42" s="3"/>
      <c r="G42" s="3"/>
      <c r="H42" s="4"/>
    </row>
  </sheetData>
  <mergeCells count="24">
    <mergeCell ref="A16:G16"/>
    <mergeCell ref="A18:H18"/>
    <mergeCell ref="A39:H39"/>
    <mergeCell ref="A40:H40"/>
    <mergeCell ref="A12:B12"/>
    <mergeCell ref="C12:D12"/>
    <mergeCell ref="C13:D13"/>
    <mergeCell ref="A14:B14"/>
    <mergeCell ref="C14:D14"/>
    <mergeCell ref="A15:B15"/>
    <mergeCell ref="C15:D15"/>
    <mergeCell ref="A11:B11"/>
    <mergeCell ref="C11:D11"/>
    <mergeCell ref="A1:H1"/>
    <mergeCell ref="B2:G2"/>
    <mergeCell ref="B3:G3"/>
    <mergeCell ref="B4:G4"/>
    <mergeCell ref="B5:G5"/>
    <mergeCell ref="B6:G6"/>
    <mergeCell ref="B7:G7"/>
    <mergeCell ref="A9:B9"/>
    <mergeCell ref="C9:D9"/>
    <mergeCell ref="A10:B10"/>
    <mergeCell ref="C10:D10"/>
  </mergeCells>
  <pageMargins left="0.7" right="0.7" top="0.75" bottom="0.75" header="0.3" footer="0.3"/>
  <pageSetup scale="93" orientation="portrait" r:id="rId1"/>
  <drawing r:id="rId2"/>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1FD51-F01C-4123-98B4-044F1E9D3627}">
  <dimension ref="A1:K41"/>
  <sheetViews>
    <sheetView view="pageBreakPreview" zoomScale="88" zoomScaleNormal="100" zoomScaleSheetLayoutView="100" workbookViewId="0">
      <selection activeCell="E10" sqref="E10"/>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35.200000000000003</v>
      </c>
      <c r="C3" s="1018"/>
      <c r="D3" s="1018"/>
      <c r="E3" s="1018"/>
      <c r="F3" s="1018"/>
      <c r="G3" s="1018"/>
      <c r="H3" s="13"/>
    </row>
    <row r="4" spans="1:11" x14ac:dyDescent="0.35">
      <c r="A4" s="14" t="s">
        <v>49</v>
      </c>
      <c r="B4" s="1018">
        <v>4.26</v>
      </c>
      <c r="C4" s="1018"/>
      <c r="D4" s="1018"/>
      <c r="E4" s="1018"/>
      <c r="F4" s="1018"/>
      <c r="G4" s="1018"/>
      <c r="H4" s="13"/>
    </row>
    <row r="5" spans="1:11" s="5" customFormat="1" ht="30" customHeight="1" x14ac:dyDescent="0.3">
      <c r="A5" s="15" t="s">
        <v>4</v>
      </c>
      <c r="B5" s="1022" t="s">
        <v>123</v>
      </c>
      <c r="C5" s="1022"/>
      <c r="D5" s="1022"/>
      <c r="E5" s="1022"/>
      <c r="F5" s="1022"/>
      <c r="G5" s="1022"/>
      <c r="H5" s="10"/>
    </row>
    <row r="6" spans="1:11" ht="15" customHeight="1" x14ac:dyDescent="0.35">
      <c r="A6" s="14" t="s">
        <v>1</v>
      </c>
      <c r="B6" s="1018" t="s">
        <v>116</v>
      </c>
      <c r="C6" s="1018"/>
      <c r="D6" s="1018"/>
      <c r="E6" s="1018"/>
      <c r="F6" s="1018"/>
      <c r="G6" s="1018"/>
      <c r="H6" s="13"/>
    </row>
    <row r="7" spans="1:11" x14ac:dyDescent="0.35">
      <c r="A7" s="14" t="s">
        <v>3</v>
      </c>
      <c r="B7" s="1007">
        <f>+H15</f>
        <v>0.42979999999999996</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378</v>
      </c>
      <c r="B10" s="975"/>
      <c r="C10" s="82"/>
      <c r="D10" s="25">
        <v>3.07</v>
      </c>
      <c r="E10" s="25">
        <v>0.35</v>
      </c>
      <c r="F10" s="20">
        <v>0.4</v>
      </c>
      <c r="G10" s="20"/>
      <c r="H10" s="67">
        <f>D10*E10*F10</f>
        <v>0.42979999999999996</v>
      </c>
      <c r="J10" s="41"/>
      <c r="K10" s="30"/>
    </row>
    <row r="11" spans="1:11" s="5" customFormat="1" ht="23.25" customHeight="1" x14ac:dyDescent="0.35">
      <c r="A11" s="974"/>
      <c r="B11" s="975"/>
      <c r="C11" s="77"/>
      <c r="D11" s="77"/>
      <c r="E11" s="25"/>
      <c r="F11" s="20"/>
      <c r="G11" s="20"/>
      <c r="H11" s="67">
        <f>C11*D11*F11</f>
        <v>0</v>
      </c>
    </row>
    <row r="12" spans="1:11" s="5" customFormat="1" x14ac:dyDescent="0.35">
      <c r="A12" s="1020"/>
      <c r="B12" s="1021"/>
      <c r="C12" s="82"/>
      <c r="D12" s="66"/>
      <c r="E12" s="25"/>
      <c r="F12" s="20"/>
      <c r="G12" s="20"/>
      <c r="H12" s="67">
        <f>C12*D12*F12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0.42979999999999996</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57347-2EBD-4A65-83F6-FA3824E76885}">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35.299999999999997</v>
      </c>
      <c r="C3" s="1018"/>
      <c r="D3" s="1018"/>
      <c r="E3" s="1018"/>
      <c r="F3" s="1018"/>
      <c r="G3" s="1018"/>
      <c r="H3" s="13"/>
    </row>
    <row r="4" spans="1:11" x14ac:dyDescent="0.35">
      <c r="A4" s="14" t="s">
        <v>49</v>
      </c>
      <c r="B4" s="1018">
        <v>4.5</v>
      </c>
      <c r="C4" s="1018"/>
      <c r="D4" s="1018"/>
      <c r="E4" s="1018"/>
      <c r="F4" s="1018"/>
      <c r="G4" s="1018"/>
      <c r="H4" s="13"/>
    </row>
    <row r="5" spans="1:11" s="5" customFormat="1" ht="30" customHeight="1" x14ac:dyDescent="0.3">
      <c r="A5" s="15" t="s">
        <v>4</v>
      </c>
      <c r="B5" s="1022" t="s">
        <v>365</v>
      </c>
      <c r="C5" s="1022"/>
      <c r="D5" s="1022"/>
      <c r="E5" s="1022"/>
      <c r="F5" s="1022"/>
      <c r="G5" s="1022"/>
      <c r="H5" s="10"/>
    </row>
    <row r="6" spans="1:11" ht="15" customHeight="1" x14ac:dyDescent="0.35">
      <c r="A6" s="14" t="s">
        <v>1</v>
      </c>
      <c r="B6" s="1018" t="s">
        <v>2</v>
      </c>
      <c r="C6" s="1018"/>
      <c r="D6" s="1018"/>
      <c r="E6" s="1018"/>
      <c r="F6" s="1018"/>
      <c r="G6" s="1018"/>
      <c r="H6" s="13"/>
    </row>
    <row r="7" spans="1:11" x14ac:dyDescent="0.35">
      <c r="A7" s="14" t="s">
        <v>3</v>
      </c>
      <c r="B7" s="1007">
        <f>+H15</f>
        <v>4.4504999999999999</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376</v>
      </c>
      <c r="B10" s="975"/>
      <c r="C10" s="82"/>
      <c r="D10" s="25">
        <v>3.87</v>
      </c>
      <c r="E10" s="25">
        <v>1.1499999999999999</v>
      </c>
      <c r="F10" s="20"/>
      <c r="G10" s="20"/>
      <c r="H10" s="67">
        <f>D10*E10</f>
        <v>4.4504999999999999</v>
      </c>
      <c r="J10" s="41"/>
      <c r="K10" s="30"/>
    </row>
    <row r="11" spans="1:11" s="5" customFormat="1" ht="23.25" customHeight="1" x14ac:dyDescent="0.35">
      <c r="A11" s="974"/>
      <c r="B11" s="975"/>
      <c r="C11" s="77"/>
      <c r="D11" s="77"/>
      <c r="E11" s="25"/>
      <c r="F11" s="20"/>
      <c r="G11" s="20"/>
      <c r="H11" s="67">
        <f>C11*D11*F11</f>
        <v>0</v>
      </c>
    </row>
    <row r="12" spans="1:11" s="5" customFormat="1" x14ac:dyDescent="0.35">
      <c r="A12" s="1020"/>
      <c r="B12" s="1021"/>
      <c r="C12" s="82"/>
      <c r="D12" s="66"/>
      <c r="E12" s="25"/>
      <c r="F12" s="20"/>
      <c r="G12" s="20"/>
      <c r="H12" s="67">
        <f>C12*D12*F12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4.4504999999999999</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8BA06-D6F7-4BA8-9D59-4C7C4D416D61}">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36.1</v>
      </c>
      <c r="C3" s="1018"/>
      <c r="D3" s="1018"/>
      <c r="E3" s="1018"/>
      <c r="F3" s="1018"/>
      <c r="G3" s="1018"/>
      <c r="H3" s="13"/>
    </row>
    <row r="4" spans="1:11" x14ac:dyDescent="0.35">
      <c r="A4" s="14" t="s">
        <v>49</v>
      </c>
      <c r="B4" s="1018" t="s">
        <v>455</v>
      </c>
      <c r="C4" s="1018"/>
      <c r="D4" s="1018"/>
      <c r="E4" s="1018"/>
      <c r="F4" s="1018"/>
      <c r="G4" s="1018"/>
      <c r="H4" s="13"/>
    </row>
    <row r="5" spans="1:11" s="5" customFormat="1" ht="30" customHeight="1" x14ac:dyDescent="0.3">
      <c r="A5" s="15" t="s">
        <v>4</v>
      </c>
      <c r="B5" s="1022" t="s">
        <v>368</v>
      </c>
      <c r="C5" s="1022"/>
      <c r="D5" s="1022"/>
      <c r="E5" s="1022"/>
      <c r="F5" s="1022"/>
      <c r="G5" s="1022"/>
      <c r="H5" s="10"/>
    </row>
    <row r="6" spans="1:11" ht="15" customHeight="1" x14ac:dyDescent="0.35">
      <c r="A6" s="14" t="s">
        <v>1</v>
      </c>
      <c r="B6" s="1018" t="s">
        <v>129</v>
      </c>
      <c r="C6" s="1018"/>
      <c r="D6" s="1018"/>
      <c r="E6" s="1018"/>
      <c r="F6" s="1018"/>
      <c r="G6" s="1018"/>
      <c r="H6" s="13"/>
    </row>
    <row r="7" spans="1:11" x14ac:dyDescent="0.35">
      <c r="A7" s="14" t="s">
        <v>3</v>
      </c>
      <c r="B7" s="1007">
        <f>+H15</f>
        <v>2</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340</v>
      </c>
      <c r="B10" s="975"/>
      <c r="C10" s="82">
        <v>2</v>
      </c>
      <c r="D10" s="25"/>
      <c r="E10" s="25"/>
      <c r="F10" s="20"/>
      <c r="G10" s="20"/>
      <c r="H10" s="67">
        <f>C10</f>
        <v>2</v>
      </c>
      <c r="J10" s="41"/>
      <c r="K10" s="30"/>
    </row>
    <row r="11" spans="1:11" s="5" customFormat="1" ht="23.25" customHeight="1" x14ac:dyDescent="0.35">
      <c r="A11" s="974"/>
      <c r="B11" s="975"/>
      <c r="C11" s="77"/>
      <c r="D11" s="77"/>
      <c r="E11" s="25"/>
      <c r="F11" s="20"/>
      <c r="G11" s="20"/>
      <c r="H11" s="67">
        <f>C11*D11*F11</f>
        <v>0</v>
      </c>
    </row>
    <row r="12" spans="1:11" s="5" customFormat="1" x14ac:dyDescent="0.35">
      <c r="A12" s="1020"/>
      <c r="B12" s="1021"/>
      <c r="C12" s="82"/>
      <c r="D12" s="66"/>
      <c r="E12" s="25"/>
      <c r="F12" s="20"/>
      <c r="G12" s="20"/>
      <c r="H12" s="67">
        <f>C12*D12*F12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ABDAE-647A-4470-A6AE-B4B8D1A5AB26}">
  <dimension ref="A1:K41"/>
  <sheetViews>
    <sheetView view="pageBreakPreview" zoomScale="88" zoomScaleNormal="100" zoomScaleSheetLayoutView="100" workbookViewId="0">
      <selection activeCell="G10" sqref="G10"/>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36.200000000000003</v>
      </c>
      <c r="C3" s="1018"/>
      <c r="D3" s="1018"/>
      <c r="E3" s="1018"/>
      <c r="F3" s="1018"/>
      <c r="G3" s="1018"/>
      <c r="H3" s="13"/>
    </row>
    <row r="4" spans="1:11" x14ac:dyDescent="0.35">
      <c r="A4" s="14" t="s">
        <v>49</v>
      </c>
      <c r="B4" s="1018">
        <v>11.8</v>
      </c>
      <c r="C4" s="1018"/>
      <c r="D4" s="1018"/>
      <c r="E4" s="1018"/>
      <c r="F4" s="1018"/>
      <c r="G4" s="1018"/>
      <c r="H4" s="13"/>
    </row>
    <row r="5" spans="1:11" s="5" customFormat="1" ht="30" customHeight="1" x14ac:dyDescent="0.3">
      <c r="A5" s="15" t="s">
        <v>4</v>
      </c>
      <c r="B5" s="1022" t="s">
        <v>175</v>
      </c>
      <c r="C5" s="1022"/>
      <c r="D5" s="1022"/>
      <c r="E5" s="1022"/>
      <c r="F5" s="1022"/>
      <c r="G5" s="1022"/>
      <c r="H5" s="10"/>
    </row>
    <row r="6" spans="1:11" ht="15" customHeight="1" x14ac:dyDescent="0.35">
      <c r="A6" s="14" t="s">
        <v>1</v>
      </c>
      <c r="B6" s="1018" t="s">
        <v>129</v>
      </c>
      <c r="C6" s="1018"/>
      <c r="D6" s="1018"/>
      <c r="E6" s="1018"/>
      <c r="F6" s="1018"/>
      <c r="G6" s="1018"/>
      <c r="H6" s="13"/>
    </row>
    <row r="7" spans="1:11" x14ac:dyDescent="0.35">
      <c r="A7" s="14" t="s">
        <v>3</v>
      </c>
      <c r="B7" s="1007">
        <f>+H15</f>
        <v>2</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341</v>
      </c>
      <c r="B10" s="975"/>
      <c r="C10" s="82">
        <v>2</v>
      </c>
      <c r="D10" s="25"/>
      <c r="E10" s="25"/>
      <c r="F10" s="20"/>
      <c r="G10" s="20"/>
      <c r="H10" s="67">
        <f>C10</f>
        <v>2</v>
      </c>
      <c r="J10" s="41"/>
      <c r="K10" s="30"/>
    </row>
    <row r="11" spans="1:11" s="5" customFormat="1" ht="23.25" customHeight="1" x14ac:dyDescent="0.35">
      <c r="A11" s="974"/>
      <c r="B11" s="975"/>
      <c r="C11" s="77"/>
      <c r="D11" s="77"/>
      <c r="E11" s="25"/>
      <c r="F11" s="20"/>
      <c r="G11" s="20"/>
      <c r="H11" s="67">
        <f>C11*D11*F11</f>
        <v>0</v>
      </c>
    </row>
    <row r="12" spans="1:11" s="5" customFormat="1" x14ac:dyDescent="0.35">
      <c r="A12" s="1020"/>
      <c r="B12" s="1021"/>
      <c r="C12" s="82"/>
      <c r="D12" s="66"/>
      <c r="E12" s="25"/>
      <c r="F12" s="20"/>
      <c r="G12" s="20"/>
      <c r="H12" s="67">
        <f>C12*D12*F12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03CBD-A41E-461D-801D-A8D2FF6402D9}">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36.299999999999997</v>
      </c>
      <c r="C3" s="1018"/>
      <c r="D3" s="1018"/>
      <c r="E3" s="1018"/>
      <c r="F3" s="1018"/>
      <c r="G3" s="1018"/>
      <c r="H3" s="13"/>
    </row>
    <row r="4" spans="1:11" x14ac:dyDescent="0.35">
      <c r="A4" s="14" t="s">
        <v>49</v>
      </c>
      <c r="B4" s="1018">
        <v>11.27</v>
      </c>
      <c r="C4" s="1018"/>
      <c r="D4" s="1018"/>
      <c r="E4" s="1018"/>
      <c r="F4" s="1018"/>
      <c r="G4" s="1018"/>
      <c r="H4" s="13"/>
    </row>
    <row r="5" spans="1:11" s="5" customFormat="1" ht="30" customHeight="1" x14ac:dyDescent="0.3">
      <c r="A5" s="15" t="s">
        <v>4</v>
      </c>
      <c r="B5" s="1022" t="s">
        <v>177</v>
      </c>
      <c r="C5" s="1022"/>
      <c r="D5" s="1022"/>
      <c r="E5" s="1022"/>
      <c r="F5" s="1022"/>
      <c r="G5" s="1022"/>
      <c r="H5" s="10"/>
    </row>
    <row r="6" spans="1:11" ht="15" customHeight="1" x14ac:dyDescent="0.35">
      <c r="A6" s="14" t="s">
        <v>1</v>
      </c>
      <c r="B6" s="1018" t="s">
        <v>59</v>
      </c>
      <c r="C6" s="1018"/>
      <c r="D6" s="1018"/>
      <c r="E6" s="1018"/>
      <c r="F6" s="1018"/>
      <c r="G6" s="1018"/>
      <c r="H6" s="13"/>
    </row>
    <row r="7" spans="1:11" x14ac:dyDescent="0.35">
      <c r="A7" s="14" t="s">
        <v>3</v>
      </c>
      <c r="B7" s="1007">
        <f>+H15</f>
        <v>2</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342</v>
      </c>
      <c r="B10" s="975"/>
      <c r="C10" s="82"/>
      <c r="D10" s="25">
        <v>2</v>
      </c>
      <c r="E10" s="25"/>
      <c r="F10" s="20"/>
      <c r="G10" s="20"/>
      <c r="H10" s="67">
        <f>D10</f>
        <v>2</v>
      </c>
      <c r="J10" s="41"/>
      <c r="K10" s="30"/>
    </row>
    <row r="11" spans="1:11" s="5" customFormat="1" ht="23.25" customHeight="1" x14ac:dyDescent="0.35">
      <c r="A11" s="974"/>
      <c r="B11" s="975"/>
      <c r="C11" s="77"/>
      <c r="D11" s="77"/>
      <c r="E11" s="25"/>
      <c r="F11" s="20"/>
      <c r="G11" s="20"/>
      <c r="H11" s="67">
        <f>C11*D11*F11</f>
        <v>0</v>
      </c>
    </row>
    <row r="12" spans="1:11" s="5" customFormat="1" x14ac:dyDescent="0.35">
      <c r="A12" s="1020"/>
      <c r="B12" s="1021"/>
      <c r="C12" s="82"/>
      <c r="D12" s="66"/>
      <c r="E12" s="25"/>
      <c r="F12" s="20"/>
      <c r="G12" s="20"/>
      <c r="H12" s="67">
        <f>C12*D12*F12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2</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E3B2E-B979-4483-953A-C62B6D5E0201}">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36.4</v>
      </c>
      <c r="C3" s="1018"/>
      <c r="D3" s="1018"/>
      <c r="E3" s="1018"/>
      <c r="F3" s="1018"/>
      <c r="G3" s="1018"/>
      <c r="H3" s="13"/>
    </row>
    <row r="4" spans="1:11" x14ac:dyDescent="0.35">
      <c r="A4" s="14" t="s">
        <v>49</v>
      </c>
      <c r="B4" s="1018">
        <v>11.16</v>
      </c>
      <c r="C4" s="1018"/>
      <c r="D4" s="1018"/>
      <c r="E4" s="1018"/>
      <c r="F4" s="1018"/>
      <c r="G4" s="1018"/>
      <c r="H4" s="13"/>
    </row>
    <row r="5" spans="1:11" s="5" customFormat="1" ht="30" customHeight="1" x14ac:dyDescent="0.3">
      <c r="A5" s="15" t="s">
        <v>4</v>
      </c>
      <c r="B5" s="1022" t="s">
        <v>179</v>
      </c>
      <c r="C5" s="1022"/>
      <c r="D5" s="1022"/>
      <c r="E5" s="1022"/>
      <c r="F5" s="1022"/>
      <c r="G5" s="1022"/>
      <c r="H5" s="10"/>
    </row>
    <row r="6" spans="1:11" ht="15" customHeight="1" x14ac:dyDescent="0.35">
      <c r="A6" s="14" t="s">
        <v>1</v>
      </c>
      <c r="B6" s="1018" t="s">
        <v>302</v>
      </c>
      <c r="C6" s="1018"/>
      <c r="D6" s="1018"/>
      <c r="E6" s="1018"/>
      <c r="F6" s="1018"/>
      <c r="G6" s="1018"/>
      <c r="H6" s="13"/>
    </row>
    <row r="7" spans="1:11" x14ac:dyDescent="0.35">
      <c r="A7" s="14" t="s">
        <v>3</v>
      </c>
      <c r="B7" s="1007">
        <f>+H15</f>
        <v>1</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343</v>
      </c>
      <c r="B10" s="975"/>
      <c r="C10" s="82">
        <v>1</v>
      </c>
      <c r="D10" s="25"/>
      <c r="E10" s="25"/>
      <c r="F10" s="20"/>
      <c r="G10" s="20"/>
      <c r="H10" s="67">
        <f>C10</f>
        <v>1</v>
      </c>
      <c r="J10" s="41"/>
      <c r="K10" s="30"/>
    </row>
    <row r="11" spans="1:11" s="5" customFormat="1" ht="23.25" customHeight="1" x14ac:dyDescent="0.35">
      <c r="A11" s="974"/>
      <c r="B11" s="975"/>
      <c r="C11" s="77"/>
      <c r="D11" s="77"/>
      <c r="E11" s="25"/>
      <c r="F11" s="20"/>
      <c r="G11" s="20"/>
      <c r="H11" s="67">
        <f>C11*D11*F11</f>
        <v>0</v>
      </c>
    </row>
    <row r="12" spans="1:11" s="5" customFormat="1" x14ac:dyDescent="0.35">
      <c r="A12" s="1020"/>
      <c r="B12" s="1021"/>
      <c r="C12" s="82"/>
      <c r="D12" s="66"/>
      <c r="E12" s="25"/>
      <c r="F12" s="20"/>
      <c r="G12" s="20"/>
      <c r="H12" s="67">
        <f>C12*D12*F12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1</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DEACF-46A8-4504-9406-F90B9BBF074D}">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37.1</v>
      </c>
      <c r="C3" s="1018"/>
      <c r="D3" s="1018"/>
      <c r="E3" s="1018"/>
      <c r="F3" s="1018"/>
      <c r="G3" s="1018"/>
      <c r="H3" s="13"/>
    </row>
    <row r="4" spans="1:11" x14ac:dyDescent="0.35">
      <c r="A4" s="14" t="s">
        <v>49</v>
      </c>
      <c r="B4" s="1018">
        <v>6.17</v>
      </c>
      <c r="C4" s="1018"/>
      <c r="D4" s="1018"/>
      <c r="E4" s="1018"/>
      <c r="F4" s="1018"/>
      <c r="G4" s="1018"/>
      <c r="H4" s="13"/>
    </row>
    <row r="5" spans="1:11" s="5" customFormat="1" ht="30" customHeight="1" x14ac:dyDescent="0.3">
      <c r="A5" s="15" t="s">
        <v>4</v>
      </c>
      <c r="B5" s="1022" t="s">
        <v>328</v>
      </c>
      <c r="C5" s="1022"/>
      <c r="D5" s="1022"/>
      <c r="E5" s="1022"/>
      <c r="F5" s="1022"/>
      <c r="G5" s="1022"/>
      <c r="H5" s="10"/>
    </row>
    <row r="6" spans="1:11" ht="15" customHeight="1" x14ac:dyDescent="0.35">
      <c r="A6" s="14" t="s">
        <v>1</v>
      </c>
      <c r="B6" s="1018" t="s">
        <v>2</v>
      </c>
      <c r="C6" s="1018"/>
      <c r="D6" s="1018"/>
      <c r="E6" s="1018"/>
      <c r="F6" s="1018"/>
      <c r="G6" s="1018"/>
      <c r="H6" s="13"/>
    </row>
    <row r="7" spans="1:11" x14ac:dyDescent="0.35">
      <c r="A7" s="14" t="s">
        <v>3</v>
      </c>
      <c r="B7" s="1007">
        <f>+H15</f>
        <v>123.5</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344</v>
      </c>
      <c r="B10" s="975"/>
      <c r="C10" s="82">
        <v>2</v>
      </c>
      <c r="D10" s="25">
        <v>6</v>
      </c>
      <c r="E10" s="25"/>
      <c r="F10" s="20">
        <v>3</v>
      </c>
      <c r="G10" s="20"/>
      <c r="H10" s="67">
        <f>C10</f>
        <v>2</v>
      </c>
      <c r="J10" s="41"/>
      <c r="K10" s="30"/>
    </row>
    <row r="11" spans="1:11" s="5" customFormat="1" ht="23.25" customHeight="1" x14ac:dyDescent="0.35">
      <c r="A11" s="974"/>
      <c r="B11" s="975"/>
      <c r="C11" s="77">
        <v>2</v>
      </c>
      <c r="D11" s="77">
        <v>7.3</v>
      </c>
      <c r="E11" s="25"/>
      <c r="F11" s="20">
        <v>3</v>
      </c>
      <c r="G11" s="20"/>
      <c r="H11" s="67">
        <f>C11*D11*F11</f>
        <v>43.8</v>
      </c>
    </row>
    <row r="12" spans="1:11" s="5" customFormat="1" x14ac:dyDescent="0.35">
      <c r="A12" s="1020"/>
      <c r="B12" s="1021"/>
      <c r="C12" s="82">
        <v>4</v>
      </c>
      <c r="D12" s="66">
        <f>2.7</f>
        <v>2.7</v>
      </c>
      <c r="E12" s="25"/>
      <c r="F12" s="20">
        <v>3</v>
      </c>
      <c r="G12" s="20"/>
      <c r="H12" s="67">
        <f>C12*D12*F12</f>
        <v>32.400000000000006</v>
      </c>
    </row>
    <row r="13" spans="1:11" x14ac:dyDescent="0.35">
      <c r="A13" s="992" t="s">
        <v>373</v>
      </c>
      <c r="B13" s="992"/>
      <c r="C13" s="26">
        <v>1</v>
      </c>
      <c r="D13" s="172">
        <v>5.5</v>
      </c>
      <c r="E13" s="25"/>
      <c r="F13" s="20">
        <v>3</v>
      </c>
      <c r="G13" s="8"/>
      <c r="H13" s="67">
        <f t="shared" ref="H13:H14" si="0">C13*D13*F13</f>
        <v>16.5</v>
      </c>
    </row>
    <row r="14" spans="1:11" x14ac:dyDescent="0.35">
      <c r="A14" s="1014"/>
      <c r="B14" s="1015"/>
      <c r="C14" s="26">
        <v>2</v>
      </c>
      <c r="D14" s="172">
        <v>4.8</v>
      </c>
      <c r="E14" s="25"/>
      <c r="F14" s="20">
        <v>3</v>
      </c>
      <c r="G14" s="8"/>
      <c r="H14" s="67">
        <f t="shared" si="0"/>
        <v>28.799999999999997</v>
      </c>
    </row>
    <row r="15" spans="1:11" ht="15" customHeight="1" x14ac:dyDescent="0.35">
      <c r="A15" s="965" t="s">
        <v>5</v>
      </c>
      <c r="B15" s="966"/>
      <c r="C15" s="966"/>
      <c r="D15" s="966"/>
      <c r="E15" s="966"/>
      <c r="F15" s="966"/>
      <c r="G15" s="967"/>
      <c r="H15" s="121">
        <f>SUM(H10:H14)</f>
        <v>123.5</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5166F-B0C7-4F30-BAFD-4D6C99ECD479}">
  <dimension ref="A1:K41"/>
  <sheetViews>
    <sheetView view="pageBreakPreview" zoomScale="88" zoomScaleNormal="100" zoomScaleSheetLayoutView="100" workbookViewId="0">
      <selection activeCell="A15" sqref="A15:G15"/>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37.200000000000003</v>
      </c>
      <c r="C3" s="1018"/>
      <c r="D3" s="1018"/>
      <c r="E3" s="1018"/>
      <c r="F3" s="1018"/>
      <c r="G3" s="1018"/>
      <c r="H3" s="13"/>
    </row>
    <row r="4" spans="1:11" x14ac:dyDescent="0.35">
      <c r="A4" s="14" t="s">
        <v>49</v>
      </c>
      <c r="B4" s="1018" t="s">
        <v>578</v>
      </c>
      <c r="C4" s="1018"/>
      <c r="D4" s="1018"/>
      <c r="E4" s="1018"/>
      <c r="F4" s="1018"/>
      <c r="G4" s="1018"/>
      <c r="H4" s="13"/>
    </row>
    <row r="5" spans="1:11" s="5" customFormat="1" ht="30" customHeight="1" x14ac:dyDescent="0.3">
      <c r="A5" s="15" t="s">
        <v>4</v>
      </c>
      <c r="B5" s="1022" t="s">
        <v>118</v>
      </c>
      <c r="C5" s="1022"/>
      <c r="D5" s="1022"/>
      <c r="E5" s="1022"/>
      <c r="F5" s="1022"/>
      <c r="G5" s="1022"/>
      <c r="H5" s="10"/>
    </row>
    <row r="6" spans="1:11" ht="15" customHeight="1" x14ac:dyDescent="0.35">
      <c r="A6" s="14" t="s">
        <v>1</v>
      </c>
      <c r="B6" s="1018" t="s">
        <v>2</v>
      </c>
      <c r="C6" s="1018"/>
      <c r="D6" s="1018"/>
      <c r="E6" s="1018"/>
      <c r="F6" s="1018"/>
      <c r="G6" s="1018"/>
      <c r="H6" s="13"/>
    </row>
    <row r="7" spans="1:11" x14ac:dyDescent="0.35">
      <c r="A7" s="14" t="s">
        <v>3</v>
      </c>
      <c r="B7" s="1007">
        <f>+H15</f>
        <v>45.3</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92" t="s">
        <v>373</v>
      </c>
      <c r="B10" s="992"/>
      <c r="C10" s="26">
        <v>1</v>
      </c>
      <c r="D10" s="172">
        <v>5.5</v>
      </c>
      <c r="E10" s="25"/>
      <c r="F10" s="20">
        <v>3</v>
      </c>
      <c r="G10" s="8"/>
      <c r="H10" s="67">
        <f t="shared" ref="H10:H11" si="0">C10*D10*F10</f>
        <v>16.5</v>
      </c>
      <c r="J10" s="41"/>
      <c r="K10" s="30"/>
    </row>
    <row r="11" spans="1:11" s="5" customFormat="1" ht="23.25" customHeight="1" x14ac:dyDescent="0.35">
      <c r="A11" s="1014"/>
      <c r="B11" s="1015"/>
      <c r="C11" s="26">
        <v>2</v>
      </c>
      <c r="D11" s="172">
        <v>4.8</v>
      </c>
      <c r="E11" s="25"/>
      <c r="F11" s="20">
        <v>3</v>
      </c>
      <c r="G11" s="8"/>
      <c r="H11" s="67">
        <f t="shared" si="0"/>
        <v>28.799999999999997</v>
      </c>
    </row>
    <row r="12" spans="1:11" s="5" customFormat="1" x14ac:dyDescent="0.35">
      <c r="A12" s="1020"/>
      <c r="B12" s="1021"/>
      <c r="C12" s="82"/>
      <c r="D12" s="66"/>
      <c r="E12" s="25"/>
      <c r="F12" s="20"/>
      <c r="G12" s="20"/>
      <c r="H12" s="67"/>
    </row>
    <row r="13" spans="1:11" x14ac:dyDescent="0.35">
      <c r="A13" s="992"/>
      <c r="B13" s="992"/>
      <c r="C13" s="26"/>
      <c r="D13" s="172"/>
      <c r="E13" s="25"/>
      <c r="F13" s="20"/>
      <c r="G13" s="8"/>
      <c r="H13" s="67"/>
    </row>
    <row r="14" spans="1:11" x14ac:dyDescent="0.35">
      <c r="A14" s="1014"/>
      <c r="B14" s="1015"/>
      <c r="C14" s="26"/>
      <c r="D14" s="172"/>
      <c r="E14" s="25"/>
      <c r="F14" s="20"/>
      <c r="G14" s="8"/>
      <c r="H14" s="67"/>
    </row>
    <row r="15" spans="1:11" ht="15" customHeight="1" x14ac:dyDescent="0.35">
      <c r="A15" s="965" t="s">
        <v>5</v>
      </c>
      <c r="B15" s="966"/>
      <c r="C15" s="966"/>
      <c r="D15" s="966"/>
      <c r="E15" s="966"/>
      <c r="F15" s="966"/>
      <c r="G15" s="967"/>
      <c r="H15" s="121">
        <f>SUM(H10:H14)</f>
        <v>45.3</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19358-E187-4550-B79B-FDADC8C51FB0}">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37.299999999999997</v>
      </c>
      <c r="C3" s="1018"/>
      <c r="D3" s="1018"/>
      <c r="E3" s="1018"/>
      <c r="F3" s="1018"/>
      <c r="G3" s="1018"/>
      <c r="H3" s="13"/>
    </row>
    <row r="4" spans="1:11" x14ac:dyDescent="0.35">
      <c r="A4" s="14" t="s">
        <v>49</v>
      </c>
      <c r="B4" s="1018">
        <v>13.4</v>
      </c>
      <c r="C4" s="1018"/>
      <c r="D4" s="1018"/>
      <c r="E4" s="1018"/>
      <c r="F4" s="1018"/>
      <c r="G4" s="1018"/>
      <c r="H4" s="13"/>
    </row>
    <row r="5" spans="1:11" s="5" customFormat="1" ht="30" customHeight="1" x14ac:dyDescent="0.3">
      <c r="A5" s="15" t="s">
        <v>4</v>
      </c>
      <c r="B5" s="1022" t="s">
        <v>329</v>
      </c>
      <c r="C5" s="1022"/>
      <c r="D5" s="1022"/>
      <c r="E5" s="1022"/>
      <c r="F5" s="1022"/>
      <c r="G5" s="1022"/>
      <c r="H5" s="10"/>
    </row>
    <row r="6" spans="1:11" ht="15" customHeight="1" x14ac:dyDescent="0.35">
      <c r="A6" s="14" t="s">
        <v>1</v>
      </c>
      <c r="B6" s="1018" t="s">
        <v>2</v>
      </c>
      <c r="C6" s="1018"/>
      <c r="D6" s="1018"/>
      <c r="E6" s="1018"/>
      <c r="F6" s="1018"/>
      <c r="G6" s="1018"/>
      <c r="H6" s="13"/>
    </row>
    <row r="7" spans="1:11" x14ac:dyDescent="0.35">
      <c r="A7" s="14" t="s">
        <v>3</v>
      </c>
      <c r="B7" s="1007">
        <f>+H15</f>
        <v>69.599999999999994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346</v>
      </c>
      <c r="B10" s="975"/>
      <c r="C10" s="82"/>
      <c r="D10" s="25">
        <v>6</v>
      </c>
      <c r="E10" s="25">
        <v>7.2</v>
      </c>
      <c r="F10" s="20"/>
      <c r="G10" s="20"/>
      <c r="H10" s="67">
        <f>D10*E10</f>
        <v>43.2</v>
      </c>
      <c r="J10" s="41"/>
      <c r="K10" s="30"/>
    </row>
    <row r="11" spans="1:11" s="5" customFormat="1" ht="23.25" customHeight="1" x14ac:dyDescent="0.35">
      <c r="A11" s="974" t="s">
        <v>372</v>
      </c>
      <c r="B11" s="975"/>
      <c r="C11" s="77"/>
      <c r="D11" s="77">
        <v>5.5</v>
      </c>
      <c r="E11" s="25">
        <v>4.8</v>
      </c>
      <c r="F11" s="20"/>
      <c r="G11" s="20"/>
      <c r="H11" s="67">
        <f>D11*E11</f>
        <v>26.4</v>
      </c>
    </row>
    <row r="12" spans="1:11" s="5" customFormat="1" x14ac:dyDescent="0.35">
      <c r="A12" s="1020"/>
      <c r="B12" s="1021"/>
      <c r="C12" s="82"/>
      <c r="D12" s="66"/>
      <c r="E12" s="25"/>
      <c r="F12" s="20"/>
      <c r="G12" s="20"/>
      <c r="H12" s="67">
        <f>C12*D12*F12</f>
        <v>0</v>
      </c>
    </row>
    <row r="13" spans="1:11" x14ac:dyDescent="0.35">
      <c r="A13" s="992"/>
      <c r="B13" s="992"/>
      <c r="C13" s="140"/>
      <c r="D13" s="140"/>
      <c r="E13" s="25"/>
      <c r="F13" s="20"/>
      <c r="G13" s="8"/>
      <c r="H13" s="67">
        <f>+C13*D13*E13*F13</f>
        <v>0</v>
      </c>
    </row>
    <row r="14" spans="1:11" x14ac:dyDescent="0.35">
      <c r="A14" s="1014"/>
      <c r="B14" s="1015"/>
      <c r="C14" s="140"/>
      <c r="D14" s="140"/>
      <c r="E14" s="25"/>
      <c r="F14" s="20"/>
      <c r="G14" s="8"/>
      <c r="H14" s="67">
        <f>+C14*D14*E14*F14</f>
        <v>0</v>
      </c>
    </row>
    <row r="15" spans="1:11" ht="15" customHeight="1" x14ac:dyDescent="0.35">
      <c r="A15" s="965" t="s">
        <v>5</v>
      </c>
      <c r="B15" s="966"/>
      <c r="C15" s="966"/>
      <c r="D15" s="966"/>
      <c r="E15" s="966"/>
      <c r="F15" s="966"/>
      <c r="G15" s="967"/>
      <c r="H15" s="121">
        <f>SUM(H10:H14)</f>
        <v>69.599999999999994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1BD28-FAAC-4053-8473-D71A235A8E28}">
  <dimension ref="A1:K43"/>
  <sheetViews>
    <sheetView view="pageBreakPreview" zoomScale="130" zoomScaleNormal="100" zoomScaleSheetLayoutView="13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37.4</v>
      </c>
      <c r="C3" s="1018"/>
      <c r="D3" s="1018"/>
      <c r="E3" s="1018"/>
      <c r="F3" s="1018"/>
      <c r="G3" s="1018"/>
      <c r="H3" s="13"/>
    </row>
    <row r="4" spans="1:11" x14ac:dyDescent="0.35">
      <c r="A4" s="14" t="s">
        <v>49</v>
      </c>
      <c r="B4" s="1018">
        <v>14.41</v>
      </c>
      <c r="C4" s="1018"/>
      <c r="D4" s="1018"/>
      <c r="E4" s="1018"/>
      <c r="F4" s="1018"/>
      <c r="G4" s="1018"/>
      <c r="H4" s="13"/>
    </row>
    <row r="5" spans="1:11" s="5" customFormat="1" ht="30" customHeight="1" x14ac:dyDescent="0.3">
      <c r="A5" s="15" t="s">
        <v>4</v>
      </c>
      <c r="B5" s="1022" t="s">
        <v>330</v>
      </c>
      <c r="C5" s="1022"/>
      <c r="D5" s="1022"/>
      <c r="E5" s="1022"/>
      <c r="F5" s="1022"/>
      <c r="G5" s="1022"/>
      <c r="H5" s="10"/>
    </row>
    <row r="6" spans="1:11" ht="15" customHeight="1" x14ac:dyDescent="0.35">
      <c r="A6" s="14" t="s">
        <v>1</v>
      </c>
      <c r="B6" s="1018" t="s">
        <v>2</v>
      </c>
      <c r="C6" s="1018"/>
      <c r="D6" s="1018"/>
      <c r="E6" s="1018"/>
      <c r="F6" s="1018"/>
      <c r="G6" s="1018"/>
      <c r="H6" s="13"/>
    </row>
    <row r="7" spans="1:11" x14ac:dyDescent="0.35">
      <c r="A7" s="14" t="s">
        <v>3</v>
      </c>
      <c r="B7" s="1007">
        <f>+H17</f>
        <v>233.1</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345</v>
      </c>
      <c r="B10" s="975"/>
      <c r="C10" s="82"/>
      <c r="D10" s="25">
        <v>6</v>
      </c>
      <c r="E10" s="25">
        <v>7.2</v>
      </c>
      <c r="F10" s="20"/>
      <c r="G10" s="20"/>
      <c r="H10" s="67">
        <f>D10*E10</f>
        <v>43.2</v>
      </c>
      <c r="J10" s="41"/>
      <c r="K10" s="30"/>
    </row>
    <row r="11" spans="1:11" s="5" customFormat="1" ht="23.25" customHeight="1" x14ac:dyDescent="0.35">
      <c r="A11" s="974" t="s">
        <v>332</v>
      </c>
      <c r="B11" s="975"/>
      <c r="C11" s="82">
        <v>2</v>
      </c>
      <c r="D11" s="25">
        <v>6</v>
      </c>
      <c r="E11" s="25"/>
      <c r="F11" s="20">
        <v>2.5</v>
      </c>
      <c r="G11" s="20"/>
      <c r="H11" s="67">
        <f>C11*D11*F11</f>
        <v>30</v>
      </c>
    </row>
    <row r="12" spans="1:11" s="5" customFormat="1" ht="24.75" customHeight="1" x14ac:dyDescent="0.35">
      <c r="A12" s="974" t="s">
        <v>333</v>
      </c>
      <c r="B12" s="975"/>
      <c r="C12" s="77">
        <v>2</v>
      </c>
      <c r="D12" s="77">
        <v>7.3</v>
      </c>
      <c r="E12" s="25"/>
      <c r="F12" s="20">
        <v>2.5</v>
      </c>
      <c r="G12" s="20"/>
      <c r="H12" s="67">
        <f>C12*D12*F12</f>
        <v>36.5</v>
      </c>
    </row>
    <row r="13" spans="1:11" x14ac:dyDescent="0.35">
      <c r="A13" s="1020" t="s">
        <v>334</v>
      </c>
      <c r="B13" s="1021"/>
      <c r="C13" s="82">
        <v>4</v>
      </c>
      <c r="D13" s="66">
        <f>2.7</f>
        <v>2.7</v>
      </c>
      <c r="E13" s="25"/>
      <c r="F13" s="20">
        <v>2.5</v>
      </c>
      <c r="G13" s="20"/>
      <c r="H13" s="67">
        <f>C13*D13*F13</f>
        <v>27</v>
      </c>
    </row>
    <row r="14" spans="1:11" x14ac:dyDescent="0.35">
      <c r="A14" s="1023" t="s">
        <v>379</v>
      </c>
      <c r="B14" s="1024"/>
      <c r="C14" s="39">
        <v>10</v>
      </c>
      <c r="D14" s="39">
        <v>1.4</v>
      </c>
      <c r="E14" s="8"/>
      <c r="F14" s="20">
        <v>2.5</v>
      </c>
      <c r="G14" s="8"/>
      <c r="H14" s="67">
        <f t="shared" ref="H14" si="0">C14*D14*F14</f>
        <v>35</v>
      </c>
    </row>
    <row r="15" spans="1:11" x14ac:dyDescent="0.35">
      <c r="A15" s="1014" t="s">
        <v>380</v>
      </c>
      <c r="B15" s="1015"/>
      <c r="C15" s="26">
        <v>10</v>
      </c>
      <c r="D15" s="172">
        <v>1.4</v>
      </c>
      <c r="E15" s="25"/>
      <c r="F15" s="20">
        <v>2.5</v>
      </c>
      <c r="G15" s="8"/>
      <c r="H15" s="67">
        <f>C15*D15*F15</f>
        <v>35</v>
      </c>
    </row>
    <row r="16" spans="1:11" x14ac:dyDescent="0.35">
      <c r="A16" s="1020" t="s">
        <v>372</v>
      </c>
      <c r="B16" s="1021"/>
      <c r="C16" s="140">
        <v>1</v>
      </c>
      <c r="D16" s="172">
        <v>5.5</v>
      </c>
      <c r="E16" s="25">
        <v>4.8</v>
      </c>
      <c r="F16" s="20"/>
      <c r="G16" s="8"/>
      <c r="H16" s="67">
        <f>C16*D16*E16</f>
        <v>26.4</v>
      </c>
    </row>
    <row r="17" spans="1:8" ht="15" customHeight="1" x14ac:dyDescent="0.35">
      <c r="A17" s="965" t="s">
        <v>5</v>
      </c>
      <c r="B17" s="966"/>
      <c r="C17" s="966"/>
      <c r="D17" s="966"/>
      <c r="E17" s="966"/>
      <c r="F17" s="966"/>
      <c r="G17" s="967"/>
      <c r="H17" s="121">
        <f>SUM(H10:H16)</f>
        <v>233.1</v>
      </c>
    </row>
    <row r="18" spans="1:8" x14ac:dyDescent="0.35">
      <c r="A18" s="1"/>
      <c r="H18" s="2"/>
    </row>
    <row r="19" spans="1:8" x14ac:dyDescent="0.35">
      <c r="A19" s="968" t="s">
        <v>15</v>
      </c>
      <c r="B19" s="969"/>
      <c r="C19" s="969"/>
      <c r="D19" s="969"/>
      <c r="E19" s="969"/>
      <c r="F19" s="969"/>
      <c r="G19" s="969"/>
      <c r="H19" s="970"/>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x14ac:dyDescent="0.35">
      <c r="A35" s="1"/>
      <c r="H35" s="2"/>
    </row>
    <row r="36" spans="1:8" x14ac:dyDescent="0.35">
      <c r="A36" s="1"/>
      <c r="H36" s="2"/>
    </row>
    <row r="37" spans="1:8" ht="15" thickBot="1" x14ac:dyDescent="0.4">
      <c r="A37" s="35"/>
      <c r="H37" s="2"/>
    </row>
    <row r="38" spans="1:8" x14ac:dyDescent="0.35">
      <c r="A38" s="36"/>
      <c r="B38" s="37"/>
      <c r="C38" s="37"/>
      <c r="D38" s="37"/>
      <c r="E38" s="37"/>
      <c r="F38" s="37"/>
      <c r="G38" s="37"/>
      <c r="H38" s="38"/>
    </row>
    <row r="39" spans="1:8" x14ac:dyDescent="0.35">
      <c r="A39" s="1"/>
      <c r="H39" s="2"/>
    </row>
    <row r="40" spans="1:8" x14ac:dyDescent="0.35">
      <c r="A40" s="890" t="s">
        <v>99</v>
      </c>
      <c r="B40" s="891"/>
      <c r="C40" s="891"/>
      <c r="D40" s="891"/>
      <c r="E40" s="891"/>
      <c r="F40" s="891"/>
      <c r="G40" s="891"/>
      <c r="H40" s="892"/>
    </row>
    <row r="41" spans="1:8" x14ac:dyDescent="0.35">
      <c r="A41" s="890" t="s">
        <v>6</v>
      </c>
      <c r="B41" s="891"/>
      <c r="C41" s="891"/>
      <c r="D41" s="891"/>
      <c r="E41" s="891"/>
      <c r="F41" s="891"/>
      <c r="G41" s="891"/>
      <c r="H41" s="892"/>
    </row>
    <row r="42" spans="1:8" x14ac:dyDescent="0.35">
      <c r="A42" s="28"/>
      <c r="B42" s="29"/>
      <c r="C42" s="29"/>
      <c r="D42" s="29"/>
      <c r="E42" s="29"/>
      <c r="F42" s="29"/>
      <c r="G42" s="29"/>
      <c r="H42" s="2"/>
    </row>
    <row r="43" spans="1:8" ht="15" thickBot="1" x14ac:dyDescent="0.4">
      <c r="A43" s="6" t="s">
        <v>17</v>
      </c>
      <c r="B43" s="7" t="s">
        <v>62</v>
      </c>
      <c r="C43" s="3"/>
      <c r="D43" s="3"/>
      <c r="E43" s="3"/>
      <c r="F43" s="3"/>
      <c r="G43" s="3"/>
      <c r="H43" s="4"/>
    </row>
  </sheetData>
  <mergeCells count="19">
    <mergeCell ref="A14:B14"/>
    <mergeCell ref="A15:B15"/>
    <mergeCell ref="A13:B13"/>
    <mergeCell ref="A1:H1"/>
    <mergeCell ref="B2:G2"/>
    <mergeCell ref="B3:G3"/>
    <mergeCell ref="B4:G4"/>
    <mergeCell ref="B5:G5"/>
    <mergeCell ref="B6:G6"/>
    <mergeCell ref="B7:G7"/>
    <mergeCell ref="A9:B9"/>
    <mergeCell ref="A10:B10"/>
    <mergeCell ref="A11:B11"/>
    <mergeCell ref="A12:B12"/>
    <mergeCell ref="A16:B16"/>
    <mergeCell ref="A17:G17"/>
    <mergeCell ref="A19:H19"/>
    <mergeCell ref="A40:H40"/>
    <mergeCell ref="A41:H41"/>
  </mergeCells>
  <pageMargins left="0.7" right="0.7" top="0.75" bottom="0.75" header="0.3" footer="0.3"/>
  <pageSetup scale="93" orientation="portrait" r:id="rId1"/>
  <drawing r:id="rId2"/>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A7D69-D082-4FF4-82B6-24B5CE9C8B78}">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38.1</v>
      </c>
      <c r="C3" s="1018"/>
      <c r="D3" s="1018"/>
      <c r="E3" s="1018"/>
      <c r="F3" s="1018"/>
      <c r="G3" s="1018"/>
      <c r="H3" s="13"/>
    </row>
    <row r="4" spans="1:11" x14ac:dyDescent="0.35">
      <c r="A4" s="14" t="s">
        <v>49</v>
      </c>
      <c r="B4" s="1018">
        <v>7.25</v>
      </c>
      <c r="C4" s="1018"/>
      <c r="D4" s="1018"/>
      <c r="E4" s="1018"/>
      <c r="F4" s="1018"/>
      <c r="G4" s="1018"/>
      <c r="H4" s="13"/>
    </row>
    <row r="5" spans="1:11" s="5" customFormat="1" ht="30" customHeight="1" x14ac:dyDescent="0.3">
      <c r="A5" s="15" t="s">
        <v>4</v>
      </c>
      <c r="B5" s="1022" t="s">
        <v>467</v>
      </c>
      <c r="C5" s="1022"/>
      <c r="D5" s="1022"/>
      <c r="E5" s="1022"/>
      <c r="F5" s="1022"/>
      <c r="G5" s="1022"/>
      <c r="H5" s="10"/>
    </row>
    <row r="6" spans="1:11" ht="15" customHeight="1" x14ac:dyDescent="0.35">
      <c r="A6" s="14" t="s">
        <v>1</v>
      </c>
      <c r="B6" s="1018" t="s">
        <v>2</v>
      </c>
      <c r="C6" s="1018"/>
      <c r="D6" s="1018"/>
      <c r="E6" s="1018"/>
      <c r="F6" s="1018"/>
      <c r="G6" s="1018"/>
      <c r="H6" s="13"/>
    </row>
    <row r="7" spans="1:11" x14ac:dyDescent="0.35">
      <c r="A7" s="14" t="s">
        <v>3</v>
      </c>
      <c r="B7" s="1007">
        <f>+H15</f>
        <v>69.44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339</v>
      </c>
      <c r="B10" s="975"/>
      <c r="C10" s="82"/>
      <c r="D10" s="25">
        <v>6.4</v>
      </c>
      <c r="E10" s="25">
        <v>7.4</v>
      </c>
      <c r="F10" s="20"/>
      <c r="G10" s="20"/>
      <c r="H10" s="67">
        <f>D10*E10</f>
        <v>47.360000000000007</v>
      </c>
      <c r="J10" s="41"/>
      <c r="K10" s="30"/>
    </row>
    <row r="11" spans="1:11" s="5" customFormat="1" ht="23.25" customHeight="1" x14ac:dyDescent="0.35">
      <c r="A11" s="974" t="s">
        <v>375</v>
      </c>
      <c r="B11" s="975"/>
      <c r="C11" s="82"/>
      <c r="D11" s="25">
        <v>4.8</v>
      </c>
      <c r="E11" s="25">
        <v>4.5999999999999996</v>
      </c>
      <c r="F11" s="20"/>
      <c r="G11" s="20"/>
      <c r="H11" s="67">
        <f>D11*E11</f>
        <v>22.08</v>
      </c>
    </row>
    <row r="12" spans="1:11" s="5" customFormat="1" ht="24.75" customHeight="1" x14ac:dyDescent="0.35">
      <c r="A12" s="974"/>
      <c r="B12" s="975"/>
      <c r="C12" s="77"/>
      <c r="D12" s="77"/>
      <c r="E12" s="25"/>
      <c r="F12" s="20"/>
      <c r="G12" s="20"/>
      <c r="H12" s="67"/>
    </row>
    <row r="13" spans="1:11" x14ac:dyDescent="0.35">
      <c r="A13" s="1020"/>
      <c r="B13" s="1021"/>
      <c r="C13" s="82"/>
      <c r="D13" s="66"/>
      <c r="E13" s="25"/>
      <c r="F13" s="20"/>
      <c r="G13" s="20"/>
      <c r="H13" s="67"/>
    </row>
    <row r="14" spans="1:11" x14ac:dyDescent="0.35">
      <c r="A14" s="1014"/>
      <c r="B14" s="1015"/>
      <c r="C14" s="140"/>
      <c r="D14" s="140"/>
      <c r="E14" s="25"/>
      <c r="F14" s="20"/>
      <c r="G14" s="8"/>
      <c r="H14" s="67"/>
    </row>
    <row r="15" spans="1:11" ht="15" customHeight="1" x14ac:dyDescent="0.35">
      <c r="A15" s="965" t="s">
        <v>5</v>
      </c>
      <c r="B15" s="966"/>
      <c r="C15" s="966"/>
      <c r="D15" s="966"/>
      <c r="E15" s="966"/>
      <c r="F15" s="966"/>
      <c r="G15" s="967"/>
      <c r="H15" s="121">
        <f>SUM(H10:H14)</f>
        <v>69.44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AE473-C497-4719-8276-D922E43AC103}">
  <dimension ref="A1:K41"/>
  <sheetViews>
    <sheetView view="pageBreakPreview" topLeftCell="A2" zoomScale="88" zoomScaleNormal="100" zoomScaleSheetLayoutView="100" workbookViewId="0">
      <selection activeCell="H12" sqref="H12"/>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39.1</v>
      </c>
      <c r="C3" s="1018"/>
      <c r="D3" s="1018"/>
      <c r="E3" s="1018"/>
      <c r="F3" s="1018"/>
      <c r="G3" s="1018"/>
      <c r="H3" s="13"/>
    </row>
    <row r="4" spans="1:11" x14ac:dyDescent="0.35">
      <c r="A4" s="14" t="s">
        <v>49</v>
      </c>
      <c r="B4" s="1018" t="s">
        <v>394</v>
      </c>
      <c r="C4" s="1018"/>
      <c r="D4" s="1018"/>
      <c r="E4" s="1018"/>
      <c r="F4" s="1018"/>
      <c r="G4" s="1018"/>
      <c r="H4" s="13"/>
    </row>
    <row r="5" spans="1:11" s="5" customFormat="1" ht="30" customHeight="1" x14ac:dyDescent="0.3">
      <c r="A5" s="15" t="s">
        <v>4</v>
      </c>
      <c r="B5" s="1022" t="s">
        <v>393</v>
      </c>
      <c r="C5" s="1022"/>
      <c r="D5" s="1022"/>
      <c r="E5" s="1022"/>
      <c r="F5" s="1022"/>
      <c r="G5" s="1022"/>
      <c r="H5" s="10"/>
    </row>
    <row r="6" spans="1:11" ht="15" customHeight="1" x14ac:dyDescent="0.35">
      <c r="A6" s="14" t="s">
        <v>1</v>
      </c>
      <c r="B6" s="1018" t="s">
        <v>302</v>
      </c>
      <c r="C6" s="1018"/>
      <c r="D6" s="1018"/>
      <c r="E6" s="1018"/>
      <c r="F6" s="1018"/>
      <c r="G6" s="1018"/>
      <c r="H6" s="13"/>
    </row>
    <row r="7" spans="1:11" x14ac:dyDescent="0.35">
      <c r="A7" s="14" t="s">
        <v>3</v>
      </c>
      <c r="B7" s="1007">
        <f>+H15</f>
        <v>10</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349</v>
      </c>
      <c r="B10" s="975"/>
      <c r="C10" s="82">
        <v>10</v>
      </c>
      <c r="D10" s="25"/>
      <c r="E10" s="25"/>
      <c r="F10" s="20"/>
      <c r="G10" s="20"/>
      <c r="H10" s="67">
        <f>C10</f>
        <v>10</v>
      </c>
      <c r="J10" s="41"/>
      <c r="K10" s="30"/>
    </row>
    <row r="11" spans="1:11" s="5" customFormat="1" ht="23.25" customHeight="1" x14ac:dyDescent="0.35">
      <c r="A11" s="974"/>
      <c r="B11" s="975"/>
      <c r="C11" s="82"/>
      <c r="D11" s="25"/>
      <c r="E11" s="25"/>
      <c r="F11" s="20"/>
      <c r="G11" s="20"/>
      <c r="H11" s="67"/>
    </row>
    <row r="12" spans="1:11" s="5" customFormat="1" ht="24.75" customHeight="1" x14ac:dyDescent="0.35">
      <c r="A12" s="974"/>
      <c r="B12" s="975"/>
      <c r="C12" s="77"/>
      <c r="D12" s="77"/>
      <c r="E12" s="25"/>
      <c r="F12" s="20"/>
      <c r="G12" s="20"/>
      <c r="H12" s="67"/>
    </row>
    <row r="13" spans="1:11" x14ac:dyDescent="0.35">
      <c r="A13" s="1020"/>
      <c r="B13" s="1021"/>
      <c r="C13" s="82"/>
      <c r="D13" s="66"/>
      <c r="E13" s="25"/>
      <c r="F13" s="20"/>
      <c r="G13" s="20"/>
      <c r="H13" s="67"/>
    </row>
    <row r="14" spans="1:11" x14ac:dyDescent="0.35">
      <c r="A14" s="1014"/>
      <c r="B14" s="1015"/>
      <c r="C14" s="140"/>
      <c r="D14" s="140"/>
      <c r="E14" s="25"/>
      <c r="F14" s="20"/>
      <c r="G14" s="8"/>
      <c r="H14" s="67"/>
    </row>
    <row r="15" spans="1:11" ht="15" customHeight="1" x14ac:dyDescent="0.35">
      <c r="A15" s="965" t="s">
        <v>5</v>
      </c>
      <c r="B15" s="966"/>
      <c r="C15" s="966"/>
      <c r="D15" s="966"/>
      <c r="E15" s="966"/>
      <c r="F15" s="966"/>
      <c r="G15" s="967"/>
      <c r="H15" s="121">
        <f>SUM(H10:H14)</f>
        <v>10</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94AE9-94F7-4B13-9E60-2F539F052106}">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40.1</v>
      </c>
      <c r="C3" s="1018"/>
      <c r="D3" s="1018"/>
      <c r="E3" s="1018"/>
      <c r="F3" s="1018"/>
      <c r="G3" s="1018"/>
      <c r="H3" s="13"/>
    </row>
    <row r="4" spans="1:11" x14ac:dyDescent="0.35">
      <c r="A4" s="14" t="s">
        <v>49</v>
      </c>
      <c r="B4" s="1018">
        <v>12.2</v>
      </c>
      <c r="C4" s="1018"/>
      <c r="D4" s="1018"/>
      <c r="E4" s="1018"/>
      <c r="F4" s="1018"/>
      <c r="G4" s="1018"/>
      <c r="H4" s="13"/>
    </row>
    <row r="5" spans="1:11" s="5" customFormat="1" ht="30" customHeight="1" x14ac:dyDescent="0.3">
      <c r="A5" s="15" t="s">
        <v>4</v>
      </c>
      <c r="B5" s="1022" t="s">
        <v>201</v>
      </c>
      <c r="C5" s="1022"/>
      <c r="D5" s="1022"/>
      <c r="E5" s="1022"/>
      <c r="F5" s="1022"/>
      <c r="G5" s="1022"/>
      <c r="H5" s="10"/>
    </row>
    <row r="6" spans="1:11" ht="15" customHeight="1" x14ac:dyDescent="0.35">
      <c r="A6" s="14" t="s">
        <v>1</v>
      </c>
      <c r="B6" s="1018" t="s">
        <v>129</v>
      </c>
      <c r="C6" s="1018"/>
      <c r="D6" s="1018"/>
      <c r="E6" s="1018"/>
      <c r="F6" s="1018"/>
      <c r="G6" s="1018"/>
      <c r="H6" s="13"/>
    </row>
    <row r="7" spans="1:11" x14ac:dyDescent="0.35">
      <c r="A7" s="14" t="s">
        <v>3</v>
      </c>
      <c r="B7" s="1007">
        <f>+H15</f>
        <v>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397</v>
      </c>
      <c r="B10" s="975"/>
      <c r="C10" s="82">
        <v>4</v>
      </c>
      <c r="D10" s="25"/>
      <c r="E10" s="25"/>
      <c r="F10" s="20"/>
      <c r="G10" s="20"/>
      <c r="H10" s="67">
        <f>C10</f>
        <v>4</v>
      </c>
      <c r="J10" s="41"/>
      <c r="K10" s="30"/>
    </row>
    <row r="11" spans="1:11" s="5" customFormat="1" ht="23.25" customHeight="1" x14ac:dyDescent="0.35">
      <c r="A11" s="974"/>
      <c r="B11" s="975"/>
      <c r="C11" s="82"/>
      <c r="D11" s="25"/>
      <c r="E11" s="25"/>
      <c r="F11" s="20"/>
      <c r="G11" s="20"/>
      <c r="H11" s="67"/>
    </row>
    <row r="12" spans="1:11" s="5" customFormat="1" ht="24.75" customHeight="1" x14ac:dyDescent="0.35">
      <c r="A12" s="974"/>
      <c r="B12" s="975"/>
      <c r="C12" s="77"/>
      <c r="D12" s="77"/>
      <c r="E12" s="25"/>
      <c r="F12" s="20"/>
      <c r="G12" s="20"/>
      <c r="H12" s="67"/>
    </row>
    <row r="13" spans="1:11" x14ac:dyDescent="0.35">
      <c r="A13" s="1020"/>
      <c r="B13" s="1021"/>
      <c r="C13" s="82"/>
      <c r="D13" s="66"/>
      <c r="E13" s="25"/>
      <c r="F13" s="20"/>
      <c r="G13" s="20"/>
      <c r="H13" s="67"/>
    </row>
    <row r="14" spans="1:11" x14ac:dyDescent="0.35">
      <c r="A14" s="1014"/>
      <c r="B14" s="1015"/>
      <c r="C14" s="140"/>
      <c r="D14" s="140"/>
      <c r="E14" s="25"/>
      <c r="F14" s="20"/>
      <c r="G14" s="8"/>
      <c r="H14" s="67"/>
    </row>
    <row r="15" spans="1:11" ht="15" customHeight="1" x14ac:dyDescent="0.35">
      <c r="A15" s="965" t="s">
        <v>5</v>
      </c>
      <c r="B15" s="966"/>
      <c r="C15" s="966"/>
      <c r="D15" s="966"/>
      <c r="E15" s="966"/>
      <c r="F15" s="966"/>
      <c r="G15" s="967"/>
      <c r="H15" s="121">
        <f>SUM(H10:H14)</f>
        <v>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87E53-910B-4453-B38B-C16B55F8288A}">
  <dimension ref="A1:K41"/>
  <sheetViews>
    <sheetView view="pageBreakPreview" zoomScale="88" zoomScaleNormal="100" zoomScaleSheetLayoutView="100" workbookViewId="0">
      <selection activeCell="F10" sqref="F10"/>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40.200000000000003</v>
      </c>
      <c r="C3" s="1018"/>
      <c r="D3" s="1018"/>
      <c r="E3" s="1018"/>
      <c r="F3" s="1018"/>
      <c r="G3" s="1018"/>
      <c r="H3" s="13"/>
    </row>
    <row r="4" spans="1:11" x14ac:dyDescent="0.35">
      <c r="A4" s="14" t="s">
        <v>49</v>
      </c>
      <c r="B4" s="1018">
        <v>12.113</v>
      </c>
      <c r="C4" s="1018"/>
      <c r="D4" s="1018"/>
      <c r="E4" s="1018"/>
      <c r="F4" s="1018"/>
      <c r="G4" s="1018"/>
      <c r="H4" s="13"/>
    </row>
    <row r="5" spans="1:11" s="5" customFormat="1" ht="30" customHeight="1" x14ac:dyDescent="0.3">
      <c r="A5" s="15" t="s">
        <v>4</v>
      </c>
      <c r="B5" s="1022" t="s">
        <v>580</v>
      </c>
      <c r="C5" s="1022"/>
      <c r="D5" s="1022"/>
      <c r="E5" s="1022"/>
      <c r="F5" s="1022"/>
      <c r="G5" s="1022"/>
      <c r="H5" s="10"/>
    </row>
    <row r="6" spans="1:11" ht="15" customHeight="1" x14ac:dyDescent="0.35">
      <c r="A6" s="14" t="s">
        <v>1</v>
      </c>
      <c r="B6" s="1018" t="s">
        <v>129</v>
      </c>
      <c r="C6" s="1018"/>
      <c r="D6" s="1018"/>
      <c r="E6" s="1018"/>
      <c r="F6" s="1018"/>
      <c r="G6" s="1018"/>
      <c r="H6" s="13"/>
    </row>
    <row r="7" spans="1:11" x14ac:dyDescent="0.35">
      <c r="A7" s="14" t="s">
        <v>3</v>
      </c>
      <c r="B7" s="1007">
        <f>+H15</f>
        <v>4</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398</v>
      </c>
      <c r="B10" s="975"/>
      <c r="C10" s="82">
        <v>4</v>
      </c>
      <c r="D10" s="25"/>
      <c r="E10" s="25"/>
      <c r="F10" s="20"/>
      <c r="G10" s="20"/>
      <c r="H10" s="67">
        <f>C10</f>
        <v>4</v>
      </c>
      <c r="J10" s="41"/>
      <c r="K10" s="30"/>
    </row>
    <row r="11" spans="1:11" s="5" customFormat="1" ht="23.25" customHeight="1" x14ac:dyDescent="0.35">
      <c r="A11" s="974"/>
      <c r="B11" s="975"/>
      <c r="C11" s="82"/>
      <c r="D11" s="25"/>
      <c r="E11" s="25"/>
      <c r="F11" s="20"/>
      <c r="G11" s="20"/>
      <c r="H11" s="67"/>
    </row>
    <row r="12" spans="1:11" s="5" customFormat="1" ht="24.75" customHeight="1" x14ac:dyDescent="0.35">
      <c r="A12" s="974"/>
      <c r="B12" s="975"/>
      <c r="C12" s="77"/>
      <c r="D12" s="77"/>
      <c r="E12" s="25"/>
      <c r="F12" s="20"/>
      <c r="G12" s="20"/>
      <c r="H12" s="67"/>
    </row>
    <row r="13" spans="1:11" x14ac:dyDescent="0.35">
      <c r="A13" s="1020"/>
      <c r="B13" s="1021"/>
      <c r="C13" s="82"/>
      <c r="D13" s="66"/>
      <c r="E13" s="25"/>
      <c r="F13" s="20"/>
      <c r="G13" s="20"/>
      <c r="H13" s="67"/>
    </row>
    <row r="14" spans="1:11" x14ac:dyDescent="0.35">
      <c r="A14" s="1014"/>
      <c r="B14" s="1015"/>
      <c r="C14" s="140"/>
      <c r="D14" s="140"/>
      <c r="E14" s="25"/>
      <c r="F14" s="20"/>
      <c r="G14" s="8"/>
      <c r="H14" s="67"/>
    </row>
    <row r="15" spans="1:11" ht="15" customHeight="1" x14ac:dyDescent="0.35">
      <c r="A15" s="965" t="s">
        <v>5</v>
      </c>
      <c r="B15" s="966"/>
      <c r="C15" s="966"/>
      <c r="D15" s="966"/>
      <c r="E15" s="966"/>
      <c r="F15" s="966"/>
      <c r="G15" s="967"/>
      <c r="H15" s="121">
        <f>SUM(H10:H14)</f>
        <v>4</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4:B14"/>
    <mergeCell ref="A15:G15"/>
    <mergeCell ref="A17:H17"/>
    <mergeCell ref="A38:H38"/>
    <mergeCell ref="A39:H39"/>
    <mergeCell ref="A13:B13"/>
    <mergeCell ref="A1:H1"/>
    <mergeCell ref="B2:G2"/>
    <mergeCell ref="B3:G3"/>
    <mergeCell ref="B4:G4"/>
    <mergeCell ref="B5:G5"/>
    <mergeCell ref="B6:G6"/>
    <mergeCell ref="B7:G7"/>
    <mergeCell ref="A9:B9"/>
    <mergeCell ref="A10:B10"/>
    <mergeCell ref="A11:B11"/>
    <mergeCell ref="A12:B12"/>
  </mergeCells>
  <pageMargins left="0.7" right="0.7" top="0.75" bottom="0.75" header="0.3" footer="0.3"/>
  <pageSetup scale="93" orientation="portrait" r:id="rId1"/>
  <drawing r:id="rId2"/>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976B5-0657-45FC-BB7B-0342DBCA79D2}">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40.1</v>
      </c>
      <c r="C3" s="1018"/>
      <c r="D3" s="1018"/>
      <c r="E3" s="1018"/>
      <c r="F3" s="1018"/>
      <c r="G3" s="1018"/>
      <c r="H3" s="13"/>
    </row>
    <row r="4" spans="1:11" x14ac:dyDescent="0.35">
      <c r="A4" s="14" t="s">
        <v>49</v>
      </c>
      <c r="B4" s="1018">
        <v>12.2</v>
      </c>
      <c r="C4" s="1018"/>
      <c r="D4" s="1018"/>
      <c r="E4" s="1018"/>
      <c r="F4" s="1018"/>
      <c r="G4" s="1018"/>
      <c r="H4" s="13"/>
    </row>
    <row r="5" spans="1:11" s="5" customFormat="1" ht="30" customHeight="1" x14ac:dyDescent="0.3">
      <c r="A5" s="15" t="s">
        <v>4</v>
      </c>
      <c r="B5" s="1022" t="s">
        <v>201</v>
      </c>
      <c r="C5" s="1022"/>
      <c r="D5" s="1022"/>
      <c r="E5" s="1022"/>
      <c r="F5" s="1022"/>
      <c r="G5" s="1022"/>
      <c r="H5" s="10"/>
    </row>
    <row r="6" spans="1:11" ht="15" customHeight="1" x14ac:dyDescent="0.35">
      <c r="A6" s="14" t="s">
        <v>1</v>
      </c>
      <c r="B6" s="1018" t="s">
        <v>129</v>
      </c>
      <c r="C6" s="1018"/>
      <c r="D6" s="1018"/>
      <c r="E6" s="1018"/>
      <c r="F6" s="1018"/>
      <c r="G6" s="1018"/>
      <c r="H6" s="13"/>
    </row>
    <row r="7" spans="1:11" x14ac:dyDescent="0.35">
      <c r="A7" s="14" t="s">
        <v>3</v>
      </c>
      <c r="B7" s="1007">
        <f>+H15</f>
        <v>300</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350</v>
      </c>
      <c r="B10" s="975"/>
      <c r="C10" s="82"/>
      <c r="D10" s="25">
        <v>25</v>
      </c>
      <c r="E10" s="25">
        <v>12</v>
      </c>
      <c r="F10" s="20"/>
      <c r="G10" s="20"/>
      <c r="H10" s="67">
        <f>D10*E10</f>
        <v>300</v>
      </c>
      <c r="J10" s="41"/>
      <c r="K10" s="30"/>
    </row>
    <row r="11" spans="1:11" s="5" customFormat="1" ht="23.25" customHeight="1" x14ac:dyDescent="0.35">
      <c r="A11" s="974"/>
      <c r="B11" s="975"/>
      <c r="C11" s="82"/>
      <c r="D11" s="25"/>
      <c r="E11" s="25"/>
      <c r="F11" s="20"/>
      <c r="G11" s="20"/>
      <c r="H11" s="67"/>
    </row>
    <row r="12" spans="1:11" s="5" customFormat="1" ht="24.75" customHeight="1" x14ac:dyDescent="0.35">
      <c r="A12" s="974"/>
      <c r="B12" s="975"/>
      <c r="C12" s="77"/>
      <c r="D12" s="77"/>
      <c r="E12" s="25"/>
      <c r="F12" s="20"/>
      <c r="G12" s="20"/>
      <c r="H12" s="67"/>
    </row>
    <row r="13" spans="1:11" x14ac:dyDescent="0.35">
      <c r="A13" s="1020"/>
      <c r="B13" s="1021"/>
      <c r="C13" s="82"/>
      <c r="D13" s="66"/>
      <c r="E13" s="25"/>
      <c r="F13" s="20"/>
      <c r="G13" s="20"/>
      <c r="H13" s="67"/>
    </row>
    <row r="14" spans="1:11" x14ac:dyDescent="0.35">
      <c r="A14" s="1014"/>
      <c r="B14" s="1015"/>
      <c r="C14" s="140"/>
      <c r="D14" s="140"/>
      <c r="E14" s="25"/>
      <c r="F14" s="20"/>
      <c r="G14" s="8"/>
      <c r="H14" s="67"/>
    </row>
    <row r="15" spans="1:11" ht="15" customHeight="1" x14ac:dyDescent="0.35">
      <c r="A15" s="965" t="s">
        <v>5</v>
      </c>
      <c r="B15" s="966"/>
      <c r="C15" s="966"/>
      <c r="D15" s="966"/>
      <c r="E15" s="966"/>
      <c r="F15" s="966"/>
      <c r="G15" s="967"/>
      <c r="H15" s="121">
        <f>SUM(H10:H14)</f>
        <v>300</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5428B-F823-48FE-904A-C216F1D988B6}">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42.1</v>
      </c>
      <c r="C3" s="1018"/>
      <c r="D3" s="1018"/>
      <c r="E3" s="1018"/>
      <c r="F3" s="1018"/>
      <c r="G3" s="1018"/>
      <c r="H3" s="13"/>
    </row>
    <row r="4" spans="1:11" x14ac:dyDescent="0.35">
      <c r="A4" s="14" t="s">
        <v>49</v>
      </c>
      <c r="B4" s="1018">
        <v>7.4400000000000199</v>
      </c>
      <c r="C4" s="1018"/>
      <c r="D4" s="1018"/>
      <c r="E4" s="1018"/>
      <c r="F4" s="1018"/>
      <c r="G4" s="1018"/>
      <c r="H4" s="13"/>
    </row>
    <row r="5" spans="1:11" s="5" customFormat="1" ht="30" customHeight="1" x14ac:dyDescent="0.3">
      <c r="A5" s="15" t="s">
        <v>4</v>
      </c>
      <c r="B5" s="1022" t="s">
        <v>132</v>
      </c>
      <c r="C5" s="1022"/>
      <c r="D5" s="1022"/>
      <c r="E5" s="1022"/>
      <c r="F5" s="1022"/>
      <c r="G5" s="1022"/>
      <c r="H5" s="10"/>
    </row>
    <row r="6" spans="1:11" ht="15" customHeight="1" x14ac:dyDescent="0.35">
      <c r="A6" s="14" t="s">
        <v>1</v>
      </c>
      <c r="B6" s="1018" t="s">
        <v>2</v>
      </c>
      <c r="C6" s="1018"/>
      <c r="D6" s="1018"/>
      <c r="E6" s="1018"/>
      <c r="F6" s="1018"/>
      <c r="G6" s="1018"/>
      <c r="H6" s="13"/>
    </row>
    <row r="7" spans="1:11" x14ac:dyDescent="0.35">
      <c r="A7" s="14" t="s">
        <v>3</v>
      </c>
      <c r="B7" s="1007">
        <f>+H15</f>
        <v>300</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353</v>
      </c>
      <c r="B10" s="975"/>
      <c r="C10" s="82"/>
      <c r="D10" s="25">
        <v>25</v>
      </c>
      <c r="E10" s="25">
        <v>12</v>
      </c>
      <c r="F10" s="20"/>
      <c r="G10" s="20"/>
      <c r="H10" s="67">
        <f>D10*E10</f>
        <v>300</v>
      </c>
      <c r="J10" s="41"/>
      <c r="K10" s="30"/>
    </row>
    <row r="11" spans="1:11" s="5" customFormat="1" ht="23.25" customHeight="1" x14ac:dyDescent="0.35">
      <c r="A11" s="974"/>
      <c r="B11" s="975"/>
      <c r="C11" s="82"/>
      <c r="D11" s="25"/>
      <c r="E11" s="25"/>
      <c r="F11" s="20"/>
      <c r="G11" s="20"/>
      <c r="H11" s="67"/>
    </row>
    <row r="12" spans="1:11" s="5" customFormat="1" ht="24.75" customHeight="1" x14ac:dyDescent="0.35">
      <c r="A12" s="974"/>
      <c r="B12" s="975"/>
      <c r="C12" s="77"/>
      <c r="D12" s="77"/>
      <c r="E12" s="25"/>
      <c r="F12" s="20"/>
      <c r="G12" s="20"/>
      <c r="H12" s="67"/>
    </row>
    <row r="13" spans="1:11" x14ac:dyDescent="0.35">
      <c r="A13" s="1020"/>
      <c r="B13" s="1021"/>
      <c r="C13" s="82"/>
      <c r="D13" s="66"/>
      <c r="E13" s="25"/>
      <c r="F13" s="20"/>
      <c r="G13" s="20"/>
      <c r="H13" s="67"/>
    </row>
    <row r="14" spans="1:11" x14ac:dyDescent="0.35">
      <c r="A14" s="1014"/>
      <c r="B14" s="1015"/>
      <c r="C14" s="140"/>
      <c r="D14" s="140"/>
      <c r="E14" s="25"/>
      <c r="F14" s="20"/>
      <c r="G14" s="8"/>
      <c r="H14" s="67"/>
    </row>
    <row r="15" spans="1:11" ht="15" customHeight="1" x14ac:dyDescent="0.35">
      <c r="A15" s="965" t="s">
        <v>5</v>
      </c>
      <c r="B15" s="966"/>
      <c r="C15" s="966"/>
      <c r="D15" s="966"/>
      <c r="E15" s="966"/>
      <c r="F15" s="966"/>
      <c r="G15" s="967"/>
      <c r="H15" s="121">
        <f>SUM(H10:H14)</f>
        <v>300</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B3787-74D0-443C-8AD4-1944F439A090}">
  <dimension ref="A1:K41"/>
  <sheetViews>
    <sheetView view="pageBreakPreview" zoomScale="88" zoomScaleNormal="100" zoomScaleSheetLayoutView="100" workbookViewId="0">
      <selection activeCell="B6" sqref="B6:G6"/>
    </sheetView>
  </sheetViews>
  <sheetFormatPr baseColWidth="10" defaultColWidth="11.54296875" defaultRowHeight="14.5" x14ac:dyDescent="0.35"/>
  <cols>
    <col min="1" max="1" width="13.81640625" customWidth="1"/>
    <col min="2" max="2" width="17.81640625" customWidth="1"/>
    <col min="3" max="3" width="6.1796875" bestFit="1" customWidth="1"/>
    <col min="4" max="4" width="7.54296875" bestFit="1" customWidth="1"/>
    <col min="5" max="5" width="8.81640625" customWidth="1"/>
    <col min="6" max="6" width="10.54296875" bestFit="1" customWidth="1"/>
    <col min="7" max="7" width="13.1796875" bestFit="1" customWidth="1"/>
    <col min="8" max="8" width="13" customWidth="1"/>
    <col min="10" max="10" width="16.453125" bestFit="1" customWidth="1"/>
  </cols>
  <sheetData>
    <row r="1" spans="1:11" ht="18.75" customHeight="1" x14ac:dyDescent="0.35">
      <c r="A1" s="979" t="s">
        <v>16</v>
      </c>
      <c r="B1" s="980"/>
      <c r="C1" s="980"/>
      <c r="D1" s="980"/>
      <c r="E1" s="980"/>
      <c r="F1" s="980"/>
      <c r="G1" s="980"/>
      <c r="H1" s="981"/>
    </row>
    <row r="2" spans="1:11" ht="58.5" customHeight="1" x14ac:dyDescent="0.35">
      <c r="A2" s="9"/>
      <c r="B2" s="982" t="s">
        <v>579</v>
      </c>
      <c r="C2" s="982"/>
      <c r="D2" s="982"/>
      <c r="E2" s="982"/>
      <c r="F2" s="982"/>
      <c r="G2" s="982"/>
      <c r="H2" s="10"/>
    </row>
    <row r="3" spans="1:11" x14ac:dyDescent="0.35">
      <c r="A3" s="14" t="s">
        <v>0</v>
      </c>
      <c r="B3" s="1018">
        <v>42.2</v>
      </c>
      <c r="C3" s="1018"/>
      <c r="D3" s="1018"/>
      <c r="E3" s="1018"/>
      <c r="F3" s="1018"/>
      <c r="G3" s="1018"/>
      <c r="H3" s="13"/>
    </row>
    <row r="4" spans="1:11" x14ac:dyDescent="0.35">
      <c r="A4" s="14" t="s">
        <v>49</v>
      </c>
      <c r="B4" s="1018">
        <v>18.2</v>
      </c>
      <c r="C4" s="1018"/>
      <c r="D4" s="1018"/>
      <c r="E4" s="1018"/>
      <c r="F4" s="1018"/>
      <c r="G4" s="1018"/>
      <c r="H4" s="13"/>
    </row>
    <row r="5" spans="1:11" s="5" customFormat="1" ht="30" customHeight="1" x14ac:dyDescent="0.3">
      <c r="A5" s="15" t="s">
        <v>4</v>
      </c>
      <c r="B5" s="1022" t="s">
        <v>351</v>
      </c>
      <c r="C5" s="1022"/>
      <c r="D5" s="1022"/>
      <c r="E5" s="1022"/>
      <c r="F5" s="1022"/>
      <c r="G5" s="1022"/>
      <c r="H5" s="10"/>
    </row>
    <row r="6" spans="1:11" ht="15" customHeight="1" x14ac:dyDescent="0.35">
      <c r="A6" s="14" t="s">
        <v>1</v>
      </c>
      <c r="B6" s="1018" t="s">
        <v>59</v>
      </c>
      <c r="C6" s="1018"/>
      <c r="D6" s="1018"/>
      <c r="E6" s="1018"/>
      <c r="F6" s="1018"/>
      <c r="G6" s="1018"/>
      <c r="H6" s="13"/>
    </row>
    <row r="7" spans="1:11" x14ac:dyDescent="0.35">
      <c r="A7" s="14" t="s">
        <v>3</v>
      </c>
      <c r="B7" s="1007">
        <f>+H15</f>
        <v>168</v>
      </c>
      <c r="C7" s="1007"/>
      <c r="D7" s="1007"/>
      <c r="E7" s="1007"/>
      <c r="F7" s="1007"/>
      <c r="G7" s="1007"/>
      <c r="H7" s="13"/>
    </row>
    <row r="8" spans="1:11" x14ac:dyDescent="0.35">
      <c r="A8" s="11"/>
      <c r="B8" s="12"/>
      <c r="C8" s="12"/>
      <c r="D8" s="12"/>
      <c r="E8" s="12"/>
      <c r="F8" s="12"/>
      <c r="G8" s="12"/>
      <c r="H8" s="13"/>
    </row>
    <row r="9" spans="1:11" x14ac:dyDescent="0.35">
      <c r="A9" s="972" t="s">
        <v>9</v>
      </c>
      <c r="B9" s="973"/>
      <c r="C9" s="16" t="s">
        <v>10</v>
      </c>
      <c r="D9" s="16" t="s">
        <v>11</v>
      </c>
      <c r="E9" s="16" t="s">
        <v>8</v>
      </c>
      <c r="F9" s="16" t="s">
        <v>12</v>
      </c>
      <c r="G9" s="16" t="s">
        <v>13</v>
      </c>
      <c r="H9" s="17" t="s">
        <v>14</v>
      </c>
      <c r="J9" s="69"/>
      <c r="K9" s="70"/>
    </row>
    <row r="10" spans="1:11" s="5" customFormat="1" ht="24.75" customHeight="1" x14ac:dyDescent="0.35">
      <c r="A10" s="974" t="s">
        <v>354</v>
      </c>
      <c r="B10" s="975"/>
      <c r="C10" s="82"/>
      <c r="D10" s="25">
        <f>7*6*4</f>
        <v>168</v>
      </c>
      <c r="E10" s="25"/>
      <c r="F10" s="20"/>
      <c r="G10" s="20"/>
      <c r="H10" s="67">
        <f>D10</f>
        <v>168</v>
      </c>
      <c r="J10" s="41"/>
      <c r="K10" s="30"/>
    </row>
    <row r="11" spans="1:11" s="5" customFormat="1" ht="23.25" customHeight="1" x14ac:dyDescent="0.35">
      <c r="A11" s="974"/>
      <c r="B11" s="975"/>
      <c r="C11" s="82"/>
      <c r="D11" s="25"/>
      <c r="E11" s="25"/>
      <c r="F11" s="20"/>
      <c r="G11" s="20"/>
      <c r="H11" s="67"/>
    </row>
    <row r="12" spans="1:11" s="5" customFormat="1" ht="24.75" customHeight="1" x14ac:dyDescent="0.35">
      <c r="A12" s="974"/>
      <c r="B12" s="975"/>
      <c r="C12" s="77"/>
      <c r="D12" s="77"/>
      <c r="E12" s="25"/>
      <c r="F12" s="20"/>
      <c r="G12" s="20"/>
      <c r="H12" s="67"/>
    </row>
    <row r="13" spans="1:11" x14ac:dyDescent="0.35">
      <c r="A13" s="1020"/>
      <c r="B13" s="1021"/>
      <c r="C13" s="82"/>
      <c r="D13" s="66"/>
      <c r="E13" s="25"/>
      <c r="F13" s="20"/>
      <c r="G13" s="20"/>
      <c r="H13" s="67"/>
    </row>
    <row r="14" spans="1:11" x14ac:dyDescent="0.35">
      <c r="A14" s="1014"/>
      <c r="B14" s="1015"/>
      <c r="C14" s="140"/>
      <c r="D14" s="140"/>
      <c r="E14" s="25"/>
      <c r="F14" s="20"/>
      <c r="G14" s="8"/>
      <c r="H14" s="67"/>
    </row>
    <row r="15" spans="1:11" ht="15" customHeight="1" x14ac:dyDescent="0.35">
      <c r="A15" s="965" t="s">
        <v>5</v>
      </c>
      <c r="B15" s="966"/>
      <c r="C15" s="966"/>
      <c r="D15" s="966"/>
      <c r="E15" s="966"/>
      <c r="F15" s="966"/>
      <c r="G15" s="967"/>
      <c r="H15" s="121">
        <f>SUM(H10:H14)</f>
        <v>168</v>
      </c>
    </row>
    <row r="16" spans="1:11" x14ac:dyDescent="0.35">
      <c r="A16" s="1"/>
      <c r="H16" s="2"/>
    </row>
    <row r="17" spans="1:8" x14ac:dyDescent="0.35">
      <c r="A17" s="968" t="s">
        <v>15</v>
      </c>
      <c r="B17" s="969"/>
      <c r="C17" s="969"/>
      <c r="D17" s="969"/>
      <c r="E17" s="969"/>
      <c r="F17" s="969"/>
      <c r="G17" s="969"/>
      <c r="H17" s="970"/>
    </row>
    <row r="18" spans="1:8" x14ac:dyDescent="0.35">
      <c r="A18" s="1"/>
      <c r="H18" s="2"/>
    </row>
    <row r="19" spans="1:8" x14ac:dyDescent="0.35">
      <c r="A19" s="1"/>
      <c r="H19" s="2"/>
    </row>
    <row r="20" spans="1:8" x14ac:dyDescent="0.35">
      <c r="A20" s="1"/>
      <c r="H20" s="2"/>
    </row>
    <row r="21" spans="1:8" x14ac:dyDescent="0.35">
      <c r="A21" s="1"/>
      <c r="H21" s="2"/>
    </row>
    <row r="22" spans="1:8" x14ac:dyDescent="0.35">
      <c r="A22" s="1"/>
      <c r="H22" s="2"/>
    </row>
    <row r="23" spans="1:8" x14ac:dyDescent="0.35">
      <c r="A23" s="1"/>
      <c r="H23" s="2"/>
    </row>
    <row r="24" spans="1:8" x14ac:dyDescent="0.35">
      <c r="A24" s="1"/>
      <c r="H24" s="2"/>
    </row>
    <row r="25" spans="1:8" x14ac:dyDescent="0.35">
      <c r="A25" s="1"/>
      <c r="H25" s="2"/>
    </row>
    <row r="26" spans="1:8" x14ac:dyDescent="0.35">
      <c r="A26" s="1"/>
      <c r="H26" s="2"/>
    </row>
    <row r="27" spans="1:8" x14ac:dyDescent="0.35">
      <c r="A27" s="1"/>
      <c r="H27" s="2"/>
    </row>
    <row r="28" spans="1:8" x14ac:dyDescent="0.35">
      <c r="A28" s="1"/>
      <c r="H28" s="2"/>
    </row>
    <row r="29" spans="1:8" x14ac:dyDescent="0.35">
      <c r="A29" s="1"/>
      <c r="H29" s="2"/>
    </row>
    <row r="30" spans="1:8" x14ac:dyDescent="0.35">
      <c r="A30" s="1"/>
      <c r="H30" s="2"/>
    </row>
    <row r="31" spans="1:8" x14ac:dyDescent="0.35">
      <c r="A31" s="1"/>
      <c r="H31" s="2"/>
    </row>
    <row r="32" spans="1:8" x14ac:dyDescent="0.35">
      <c r="A32" s="1"/>
      <c r="H32" s="2"/>
    </row>
    <row r="33" spans="1:8" x14ac:dyDescent="0.35">
      <c r="A33" s="1"/>
      <c r="H33" s="2"/>
    </row>
    <row r="34" spans="1:8" x14ac:dyDescent="0.35">
      <c r="A34" s="1"/>
      <c r="H34" s="2"/>
    </row>
    <row r="35" spans="1:8" ht="15" thickBot="1" x14ac:dyDescent="0.4">
      <c r="A35" s="35"/>
      <c r="H35" s="2"/>
    </row>
    <row r="36" spans="1:8" x14ac:dyDescent="0.35">
      <c r="A36" s="36"/>
      <c r="B36" s="37"/>
      <c r="C36" s="37"/>
      <c r="D36" s="37"/>
      <c r="E36" s="37"/>
      <c r="F36" s="37"/>
      <c r="G36" s="37"/>
      <c r="H36" s="38"/>
    </row>
    <row r="37" spans="1:8" x14ac:dyDescent="0.35">
      <c r="A37" s="1"/>
      <c r="H37" s="2"/>
    </row>
    <row r="38" spans="1:8" x14ac:dyDescent="0.35">
      <c r="A38" s="890" t="s">
        <v>99</v>
      </c>
      <c r="B38" s="891"/>
      <c r="C38" s="891"/>
      <c r="D38" s="891"/>
      <c r="E38" s="891"/>
      <c r="F38" s="891"/>
      <c r="G38" s="891"/>
      <c r="H38" s="892"/>
    </row>
    <row r="39" spans="1:8" x14ac:dyDescent="0.35">
      <c r="A39" s="890" t="s">
        <v>6</v>
      </c>
      <c r="B39" s="891"/>
      <c r="C39" s="891"/>
      <c r="D39" s="891"/>
      <c r="E39" s="891"/>
      <c r="F39" s="891"/>
      <c r="G39" s="891"/>
      <c r="H39" s="892"/>
    </row>
    <row r="40" spans="1:8" x14ac:dyDescent="0.35">
      <c r="A40" s="28"/>
      <c r="B40" s="29"/>
      <c r="C40" s="29"/>
      <c r="D40" s="29"/>
      <c r="E40" s="29"/>
      <c r="F40" s="29"/>
      <c r="G40" s="29"/>
      <c r="H40" s="2"/>
    </row>
    <row r="41" spans="1:8" ht="15" thickBot="1" x14ac:dyDescent="0.4">
      <c r="A41" s="6" t="s">
        <v>17</v>
      </c>
      <c r="B41" s="7" t="s">
        <v>62</v>
      </c>
      <c r="C41" s="3"/>
      <c r="D41" s="3"/>
      <c r="E41" s="3"/>
      <c r="F41" s="3"/>
      <c r="G41" s="3"/>
      <c r="H41" s="4"/>
    </row>
  </sheetData>
  <mergeCells count="17">
    <mergeCell ref="A13:B13"/>
    <mergeCell ref="A1:H1"/>
    <mergeCell ref="B2:G2"/>
    <mergeCell ref="B3:G3"/>
    <mergeCell ref="B4:G4"/>
    <mergeCell ref="B5:G5"/>
    <mergeCell ref="B6:G6"/>
    <mergeCell ref="B7:G7"/>
    <mergeCell ref="A9:B9"/>
    <mergeCell ref="A10:B10"/>
    <mergeCell ref="A11:B11"/>
    <mergeCell ref="A12:B12"/>
    <mergeCell ref="A14:B14"/>
    <mergeCell ref="A15:G15"/>
    <mergeCell ref="A17:H17"/>
    <mergeCell ref="A38:H38"/>
    <mergeCell ref="A39:H39"/>
  </mergeCells>
  <pageMargins left="0.7" right="0.7" top="0.75" bottom="0.75" header="0.3" footer="0.3"/>
  <pageSetup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123</vt:i4>
      </vt:variant>
      <vt:variant>
        <vt:lpstr>Rangos con nombre</vt:lpstr>
      </vt:variant>
      <vt:variant>
        <vt:i4>96</vt:i4>
      </vt:variant>
    </vt:vector>
  </HeadingPairs>
  <TitlesOfParts>
    <vt:vector size="219" baseType="lpstr">
      <vt:lpstr>PRESUPUESTO OFICIAL (Entidad)</vt:lpstr>
      <vt:lpstr>PROPUESTA ECONOMICA(Proponente)</vt:lpstr>
      <vt:lpstr>INDICAR CÓDIGO DEL ITEM DE PAGO</vt:lpstr>
      <vt:lpstr>INDICAR CÓDIGO DEL ITEM DE  (2)</vt:lpstr>
      <vt:lpstr>INDICAR CÓDIGO DEL ITEM DE  (3)</vt:lpstr>
      <vt:lpstr>INDICAR CÓDIGO DEL ITEM DE  (4)</vt:lpstr>
      <vt:lpstr>INDICAR CÓDIGO DEL ITEM DE  (5)</vt:lpstr>
      <vt:lpstr>AIU </vt:lpstr>
      <vt:lpstr>CRONOGRAMA </vt:lpstr>
      <vt:lpstr>OAP-1.</vt:lpstr>
      <vt:lpstr>OAP-2</vt:lpstr>
      <vt:lpstr>OAP-3</vt:lpstr>
      <vt:lpstr>OAP-4</vt:lpstr>
      <vt:lpstr>OAP-5</vt:lpstr>
      <vt:lpstr>1.1.</vt:lpstr>
      <vt:lpstr>2.1</vt:lpstr>
      <vt:lpstr>2.2</vt:lpstr>
      <vt:lpstr>3.1</vt:lpstr>
      <vt:lpstr>3.2</vt:lpstr>
      <vt:lpstr>4.1</vt:lpstr>
      <vt:lpstr>4.2.</vt:lpstr>
      <vt:lpstr>4.3</vt:lpstr>
      <vt:lpstr>4.4</vt:lpstr>
      <vt:lpstr>5.1</vt:lpstr>
      <vt:lpstr>5.2</vt:lpstr>
      <vt:lpstr>6.1</vt:lpstr>
      <vt:lpstr>6.2</vt:lpstr>
      <vt:lpstr>6.3</vt:lpstr>
      <vt:lpstr>6.4</vt:lpstr>
      <vt:lpstr>7.1</vt:lpstr>
      <vt:lpstr>7.2</vt:lpstr>
      <vt:lpstr>7.3</vt:lpstr>
      <vt:lpstr>7.4</vt:lpstr>
      <vt:lpstr>7.5</vt:lpstr>
      <vt:lpstr>8.1</vt:lpstr>
      <vt:lpstr>8.2</vt:lpstr>
      <vt:lpstr>8.3</vt:lpstr>
      <vt:lpstr>8.4</vt:lpstr>
      <vt:lpstr>9.1</vt:lpstr>
      <vt:lpstr>9.2</vt:lpstr>
      <vt:lpstr>9.3</vt:lpstr>
      <vt:lpstr>9.4</vt:lpstr>
      <vt:lpstr>10.1</vt:lpstr>
      <vt:lpstr>11.1</vt:lpstr>
      <vt:lpstr>11.2</vt:lpstr>
      <vt:lpstr>11.3</vt:lpstr>
      <vt:lpstr>11.4</vt:lpstr>
      <vt:lpstr>12.1</vt:lpstr>
      <vt:lpstr>12.2</vt:lpstr>
      <vt:lpstr>13.1</vt:lpstr>
      <vt:lpstr>13.2</vt:lpstr>
      <vt:lpstr>13.3</vt:lpstr>
      <vt:lpstr>14.1</vt:lpstr>
      <vt:lpstr>15.1</vt:lpstr>
      <vt:lpstr>15.2.</vt:lpstr>
      <vt:lpstr>15.3</vt:lpstr>
      <vt:lpstr>15.4</vt:lpstr>
      <vt:lpstr>16.1</vt:lpstr>
      <vt:lpstr>17,1</vt:lpstr>
      <vt:lpstr>17.2</vt:lpstr>
      <vt:lpstr>17.3</vt:lpstr>
      <vt:lpstr>17.4</vt:lpstr>
      <vt:lpstr>17.5</vt:lpstr>
      <vt:lpstr>17.6</vt:lpstr>
      <vt:lpstr>18.1</vt:lpstr>
      <vt:lpstr>18.2</vt:lpstr>
      <vt:lpstr>19.1</vt:lpstr>
      <vt:lpstr>19.2</vt:lpstr>
      <vt:lpstr>20.1</vt:lpstr>
      <vt:lpstr>21.1</vt:lpstr>
      <vt:lpstr>22.1</vt:lpstr>
      <vt:lpstr>23.1</vt:lpstr>
      <vt:lpstr>23.2</vt:lpstr>
      <vt:lpstr>24.1</vt:lpstr>
      <vt:lpstr>24.2</vt:lpstr>
      <vt:lpstr>24.3</vt:lpstr>
      <vt:lpstr>24.4</vt:lpstr>
      <vt:lpstr>24.5</vt:lpstr>
      <vt:lpstr>24,6</vt:lpstr>
      <vt:lpstr>25.1</vt:lpstr>
      <vt:lpstr>26.1</vt:lpstr>
      <vt:lpstr>26.2</vt:lpstr>
      <vt:lpstr>26.3</vt:lpstr>
      <vt:lpstr>26.4</vt:lpstr>
      <vt:lpstr>27.1</vt:lpstr>
      <vt:lpstr>27.2</vt:lpstr>
      <vt:lpstr>28.1</vt:lpstr>
      <vt:lpstr>28.2</vt:lpstr>
      <vt:lpstr>28.3</vt:lpstr>
      <vt:lpstr>29.1</vt:lpstr>
      <vt:lpstr>30.1</vt:lpstr>
      <vt:lpstr>30.2.</vt:lpstr>
      <vt:lpstr>30.3</vt:lpstr>
      <vt:lpstr>30.4</vt:lpstr>
      <vt:lpstr>31.1</vt:lpstr>
      <vt:lpstr>31.2</vt:lpstr>
      <vt:lpstr>32,1</vt:lpstr>
      <vt:lpstr>32,2</vt:lpstr>
      <vt:lpstr>32,3</vt:lpstr>
      <vt:lpstr>33,1</vt:lpstr>
      <vt:lpstr>33.2</vt:lpstr>
      <vt:lpstr>34,1</vt:lpstr>
      <vt:lpstr>34,2.</vt:lpstr>
      <vt:lpstr>34.3</vt:lpstr>
      <vt:lpstr>34.4</vt:lpstr>
      <vt:lpstr>35.1,</vt:lpstr>
      <vt:lpstr>35,2</vt:lpstr>
      <vt:lpstr>35.3.</vt:lpstr>
      <vt:lpstr>36.1</vt:lpstr>
      <vt:lpstr>36.2</vt:lpstr>
      <vt:lpstr>36.3</vt:lpstr>
      <vt:lpstr>36.4</vt:lpstr>
      <vt:lpstr>37.1</vt:lpstr>
      <vt:lpstr>37,2</vt:lpstr>
      <vt:lpstr>37.3</vt:lpstr>
      <vt:lpstr>37.4</vt:lpstr>
      <vt:lpstr>38.1</vt:lpstr>
      <vt:lpstr>39.1,</vt:lpstr>
      <vt:lpstr>40.1.</vt:lpstr>
      <vt:lpstr>40.2</vt:lpstr>
      <vt:lpstr>41.1</vt:lpstr>
      <vt:lpstr>42.1</vt:lpstr>
      <vt:lpstr>42.2</vt:lpstr>
      <vt:lpstr>'10.1'!Área_de_impresión</vt:lpstr>
      <vt:lpstr>'11.1'!Área_de_impresión</vt:lpstr>
      <vt:lpstr>'11.2'!Área_de_impresión</vt:lpstr>
      <vt:lpstr>'11.3'!Área_de_impresión</vt:lpstr>
      <vt:lpstr>'11.4'!Área_de_impresión</vt:lpstr>
      <vt:lpstr>'12.1'!Área_de_impresión</vt:lpstr>
      <vt:lpstr>'12.2'!Área_de_impresión</vt:lpstr>
      <vt:lpstr>'13.1'!Área_de_impresión</vt:lpstr>
      <vt:lpstr>'13.2'!Área_de_impresión</vt:lpstr>
      <vt:lpstr>'13.3'!Área_de_impresión</vt:lpstr>
      <vt:lpstr>'14.1'!Área_de_impresión</vt:lpstr>
      <vt:lpstr>'15.1'!Área_de_impresión</vt:lpstr>
      <vt:lpstr>'15.2.'!Área_de_impresión</vt:lpstr>
      <vt:lpstr>'15.3'!Área_de_impresión</vt:lpstr>
      <vt:lpstr>'15.4'!Área_de_impresión</vt:lpstr>
      <vt:lpstr>'16.1'!Área_de_impresión</vt:lpstr>
      <vt:lpstr>'17,1'!Área_de_impresión</vt:lpstr>
      <vt:lpstr>'17.2'!Área_de_impresión</vt:lpstr>
      <vt:lpstr>'17.3'!Área_de_impresión</vt:lpstr>
      <vt:lpstr>'17.4'!Área_de_impresión</vt:lpstr>
      <vt:lpstr>'17.5'!Área_de_impresión</vt:lpstr>
      <vt:lpstr>'17.6'!Área_de_impresión</vt:lpstr>
      <vt:lpstr>'18.1'!Área_de_impresión</vt:lpstr>
      <vt:lpstr>'18.2'!Área_de_impresión</vt:lpstr>
      <vt:lpstr>'19.1'!Área_de_impresión</vt:lpstr>
      <vt:lpstr>'19.2'!Área_de_impresión</vt:lpstr>
      <vt:lpstr>'20.1'!Área_de_impresión</vt:lpstr>
      <vt:lpstr>'21.1'!Área_de_impresión</vt:lpstr>
      <vt:lpstr>'22.1'!Área_de_impresión</vt:lpstr>
      <vt:lpstr>'23.1'!Área_de_impresión</vt:lpstr>
      <vt:lpstr>'23.2'!Área_de_impresión</vt:lpstr>
      <vt:lpstr>'24,6'!Área_de_impresión</vt:lpstr>
      <vt:lpstr>'24.1'!Área_de_impresión</vt:lpstr>
      <vt:lpstr>'24.2'!Área_de_impresión</vt:lpstr>
      <vt:lpstr>'24.3'!Área_de_impresión</vt:lpstr>
      <vt:lpstr>'24.4'!Área_de_impresión</vt:lpstr>
      <vt:lpstr>'24.5'!Área_de_impresión</vt:lpstr>
      <vt:lpstr>'25.1'!Área_de_impresión</vt:lpstr>
      <vt:lpstr>'26.1'!Área_de_impresión</vt:lpstr>
      <vt:lpstr>'26.2'!Área_de_impresión</vt:lpstr>
      <vt:lpstr>'26.3'!Área_de_impresión</vt:lpstr>
      <vt:lpstr>'26.4'!Área_de_impresión</vt:lpstr>
      <vt:lpstr>'27.1'!Área_de_impresión</vt:lpstr>
      <vt:lpstr>'27.2'!Área_de_impresión</vt:lpstr>
      <vt:lpstr>'28.1'!Área_de_impresión</vt:lpstr>
      <vt:lpstr>'28.2'!Área_de_impresión</vt:lpstr>
      <vt:lpstr>'28.3'!Área_de_impresión</vt:lpstr>
      <vt:lpstr>'29.1'!Área_de_impresión</vt:lpstr>
      <vt:lpstr>'30.1'!Área_de_impresión</vt:lpstr>
      <vt:lpstr>'30.2.'!Área_de_impresión</vt:lpstr>
      <vt:lpstr>'30.3'!Área_de_impresión</vt:lpstr>
      <vt:lpstr>'30.4'!Área_de_impresión</vt:lpstr>
      <vt:lpstr>'31.1'!Área_de_impresión</vt:lpstr>
      <vt:lpstr>'31.2'!Área_de_impresión</vt:lpstr>
      <vt:lpstr>'32,1'!Área_de_impresión</vt:lpstr>
      <vt:lpstr>'32,2'!Área_de_impresión</vt:lpstr>
      <vt:lpstr>'32,3'!Área_de_impresión</vt:lpstr>
      <vt:lpstr>'33,1'!Área_de_impresión</vt:lpstr>
      <vt:lpstr>'33.2'!Área_de_impresión</vt:lpstr>
      <vt:lpstr>'34,1'!Área_de_impresión</vt:lpstr>
      <vt:lpstr>'34,2.'!Área_de_impresión</vt:lpstr>
      <vt:lpstr>'34.3'!Área_de_impresión</vt:lpstr>
      <vt:lpstr>'34.4'!Área_de_impresión</vt:lpstr>
      <vt:lpstr>'35,2'!Área_de_impresión</vt:lpstr>
      <vt:lpstr>'35.1,'!Área_de_impresión</vt:lpstr>
      <vt:lpstr>'35.3.'!Área_de_impresión</vt:lpstr>
      <vt:lpstr>'36.1'!Área_de_impresión</vt:lpstr>
      <vt:lpstr>'36.2'!Área_de_impresión</vt:lpstr>
      <vt:lpstr>'36.3'!Área_de_impresión</vt:lpstr>
      <vt:lpstr>'36.4'!Área_de_impresión</vt:lpstr>
      <vt:lpstr>'37,2'!Área_de_impresión</vt:lpstr>
      <vt:lpstr>'37.1'!Área_de_impresión</vt:lpstr>
      <vt:lpstr>'37.3'!Área_de_impresión</vt:lpstr>
      <vt:lpstr>'37.4'!Área_de_impresión</vt:lpstr>
      <vt:lpstr>'38.1'!Área_de_impresión</vt:lpstr>
      <vt:lpstr>'39.1,'!Área_de_impresión</vt:lpstr>
      <vt:lpstr>'40.1.'!Área_de_impresión</vt:lpstr>
      <vt:lpstr>'40.2'!Área_de_impresión</vt:lpstr>
      <vt:lpstr>'41.1'!Área_de_impresión</vt:lpstr>
      <vt:lpstr>'42.1'!Área_de_impresión</vt:lpstr>
      <vt:lpstr>'42.2'!Área_de_impresión</vt:lpstr>
      <vt:lpstr>'8.1'!Área_de_impresión</vt:lpstr>
      <vt:lpstr>'8.2'!Área_de_impresión</vt:lpstr>
      <vt:lpstr>'8.3'!Área_de_impresión</vt:lpstr>
      <vt:lpstr>'8.4'!Área_de_impresión</vt:lpstr>
      <vt:lpstr>'9.1'!Área_de_impresión</vt:lpstr>
      <vt:lpstr>'9.2'!Área_de_impresión</vt:lpstr>
      <vt:lpstr>'9.3'!Área_de_impresión</vt:lpstr>
      <vt:lpstr>'9.4'!Área_de_impresión</vt:lpstr>
      <vt:lpstr>'AIU '!Área_de_impresión</vt:lpstr>
      <vt:lpstr>'CRONOGRAMA '!Área_de_impresión</vt:lpstr>
      <vt:lpstr>'OAP-1.'!Área_de_impresión</vt:lpstr>
      <vt:lpstr>'OAP-2'!Área_de_impresión</vt:lpstr>
      <vt:lpstr>'OAP-3'!Área_de_impresión</vt:lpstr>
      <vt:lpstr>'OAP-4'!Área_de_impresión</vt:lpstr>
      <vt:lpstr>'OAP-5'!Área_de_impresión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Win10</dc:creator>
  <cp:lastModifiedBy>JUAN SEBASTIAN GAVIRIA GARCIA</cp:lastModifiedBy>
  <cp:lastPrinted>2026-08-14T21:19:49Z</cp:lastPrinted>
  <dcterms:created xsi:type="dcterms:W3CDTF">2024-09-24T03:03:58Z</dcterms:created>
  <dcterms:modified xsi:type="dcterms:W3CDTF">2026-10-21T17:53:18Z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2026-07-21T14:09:12Z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7a8a1e0d-9fcc-4134-bd08-297731ead937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